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60" windowWidth="12120" windowHeight="9120" tabRatio="619" firstSheet="1" activeTab="1"/>
  </bookViews>
  <sheets>
    <sheet name="Operations1999" sheetId="1" r:id="rId1"/>
    <sheet name="Circulation1999" sheetId="2" r:id="rId2"/>
    <sheet name="Other Services1999" sheetId="5" r:id="rId3"/>
    <sheet name="Income1999" sheetId="4" r:id="rId4"/>
    <sheet name="Expenditures1999" sheetId="3" r:id="rId5"/>
  </sheets>
  <definedNames>
    <definedName name="_xlnm.Print_Area" localSheetId="4">Expenditures1999!$A$1:$Q$70</definedName>
    <definedName name="_xlnm.Print_Area" localSheetId="0">Operations1999!$A$1:$N$71</definedName>
    <definedName name="_xlnm.Print_Area" localSheetId="2">'Other Services1999'!$A$1:$L$71</definedName>
  </definedNames>
  <calcPr calcId="125725"/>
</workbook>
</file>

<file path=xl/calcChain.xml><?xml version="1.0" encoding="utf-8"?>
<calcChain xmlns="http://schemas.openxmlformats.org/spreadsheetml/2006/main">
  <c r="J6" i="2"/>
  <c r="E6" s="1"/>
  <c r="L6"/>
  <c r="E7"/>
  <c r="I7"/>
  <c r="J7"/>
  <c r="C7" s="1"/>
  <c r="K7"/>
  <c r="L7"/>
  <c r="J8"/>
  <c r="E8" s="1"/>
  <c r="L8"/>
  <c r="E9"/>
  <c r="I9"/>
  <c r="J9"/>
  <c r="C9" s="1"/>
  <c r="K9"/>
  <c r="L9"/>
  <c r="J10"/>
  <c r="E10" s="1"/>
  <c r="L10"/>
  <c r="E11"/>
  <c r="I11"/>
  <c r="J11"/>
  <c r="C11" s="1"/>
  <c r="K11"/>
  <c r="L11"/>
  <c r="J12"/>
  <c r="E12" s="1"/>
  <c r="L12"/>
  <c r="E13"/>
  <c r="I13"/>
  <c r="J13"/>
  <c r="C13" s="1"/>
  <c r="K13"/>
  <c r="L13"/>
  <c r="J16"/>
  <c r="E16" s="1"/>
  <c r="L16"/>
  <c r="E17"/>
  <c r="I17"/>
  <c r="J17"/>
  <c r="C17" s="1"/>
  <c r="K17"/>
  <c r="L17"/>
  <c r="J18"/>
  <c r="E18" s="1"/>
  <c r="L18"/>
  <c r="E19"/>
  <c r="I19"/>
  <c r="J19"/>
  <c r="C19" s="1"/>
  <c r="K19"/>
  <c r="L19"/>
  <c r="J20"/>
  <c r="E20" s="1"/>
  <c r="L20"/>
  <c r="E21"/>
  <c r="I21"/>
  <c r="J21"/>
  <c r="C21" s="1"/>
  <c r="K21"/>
  <c r="L21"/>
  <c r="J22"/>
  <c r="E22" s="1"/>
  <c r="L22"/>
  <c r="E23"/>
  <c r="I23"/>
  <c r="J23"/>
  <c r="C23" s="1"/>
  <c r="K23"/>
  <c r="L23"/>
  <c r="J24"/>
  <c r="E24" s="1"/>
  <c r="L24"/>
  <c r="E27"/>
  <c r="I27"/>
  <c r="J27"/>
  <c r="C27" s="1"/>
  <c r="K27"/>
  <c r="L27"/>
  <c r="J28"/>
  <c r="E28" s="1"/>
  <c r="L28"/>
  <c r="E29"/>
  <c r="I29"/>
  <c r="J29"/>
  <c r="C29" s="1"/>
  <c r="K29"/>
  <c r="L29"/>
  <c r="J30"/>
  <c r="E30" s="1"/>
  <c r="L30"/>
  <c r="E31"/>
  <c r="I31"/>
  <c r="J31"/>
  <c r="C31" s="1"/>
  <c r="K31"/>
  <c r="L31"/>
  <c r="J32"/>
  <c r="E32" s="1"/>
  <c r="L32"/>
  <c r="E33"/>
  <c r="I33"/>
  <c r="J33"/>
  <c r="C33" s="1"/>
  <c r="K33"/>
  <c r="L33"/>
  <c r="J34"/>
  <c r="E34" s="1"/>
  <c r="L34"/>
  <c r="E35"/>
  <c r="I35"/>
  <c r="J35"/>
  <c r="C35" s="1"/>
  <c r="K35"/>
  <c r="L35"/>
  <c r="J36"/>
  <c r="E36" s="1"/>
  <c r="L36"/>
  <c r="E37"/>
  <c r="I37"/>
  <c r="J37"/>
  <c r="C37" s="1"/>
  <c r="K37"/>
  <c r="L37"/>
  <c r="J40"/>
  <c r="E40" s="1"/>
  <c r="L40"/>
  <c r="E41"/>
  <c r="I41"/>
  <c r="J41"/>
  <c r="C41" s="1"/>
  <c r="K41"/>
  <c r="L41"/>
  <c r="J42"/>
  <c r="E42" s="1"/>
  <c r="L42"/>
  <c r="E43"/>
  <c r="I43"/>
  <c r="J43"/>
  <c r="C43" s="1"/>
  <c r="K43"/>
  <c r="L43"/>
  <c r="J44"/>
  <c r="E44" s="1"/>
  <c r="L44"/>
  <c r="E45"/>
  <c r="I45"/>
  <c r="J45"/>
  <c r="C45" s="1"/>
  <c r="K45"/>
  <c r="L45"/>
  <c r="J48"/>
  <c r="E48" s="1"/>
  <c r="L48"/>
  <c r="E49"/>
  <c r="I49"/>
  <c r="J49"/>
  <c r="C49" s="1"/>
  <c r="K49"/>
  <c r="L49"/>
  <c r="J50"/>
  <c r="E50" s="1"/>
  <c r="L50"/>
  <c r="E51"/>
  <c r="I51"/>
  <c r="J51"/>
  <c r="C51" s="1"/>
  <c r="K51"/>
  <c r="L51"/>
  <c r="J52"/>
  <c r="E52" s="1"/>
  <c r="L52"/>
  <c r="E55"/>
  <c r="I55"/>
  <c r="J55"/>
  <c r="C55" s="1"/>
  <c r="K55"/>
  <c r="L55"/>
  <c r="J56"/>
  <c r="E56" s="1"/>
  <c r="L56"/>
  <c r="E57"/>
  <c r="I57"/>
  <c r="J57"/>
  <c r="C57" s="1"/>
  <c r="K57"/>
  <c r="L57"/>
  <c r="J60"/>
  <c r="E60" s="1"/>
  <c r="L60"/>
  <c r="E61"/>
  <c r="I61"/>
  <c r="J61"/>
  <c r="C61" s="1"/>
  <c r="K61"/>
  <c r="L61"/>
  <c r="J62"/>
  <c r="E62" s="1"/>
  <c r="L62"/>
  <c r="E63"/>
  <c r="I63"/>
  <c r="J63"/>
  <c r="C63" s="1"/>
  <c r="K63"/>
  <c r="L63"/>
  <c r="J64"/>
  <c r="E64" s="1"/>
  <c r="L64"/>
  <c r="E67"/>
  <c r="I67"/>
  <c r="J67"/>
  <c r="C67" s="1"/>
  <c r="K67"/>
  <c r="L67"/>
  <c r="J68"/>
  <c r="E68" s="1"/>
  <c r="L68"/>
  <c r="B70"/>
  <c r="D70"/>
  <c r="E70"/>
  <c r="F70"/>
  <c r="G70"/>
  <c r="H70"/>
  <c r="I70"/>
  <c r="J70"/>
  <c r="C70" s="1"/>
  <c r="M70"/>
  <c r="K70" s="1"/>
  <c r="N70"/>
  <c r="L70" s="1"/>
  <c r="D6" i="3"/>
  <c r="E6" s="1"/>
  <c r="I6"/>
  <c r="J6" s="1"/>
  <c r="M6"/>
  <c r="N6" s="1"/>
  <c r="O6"/>
  <c r="Q6" s="1"/>
  <c r="D7"/>
  <c r="E7" s="1"/>
  <c r="I7"/>
  <c r="J7" s="1"/>
  <c r="M7"/>
  <c r="N7" s="1"/>
  <c r="O7"/>
  <c r="Q7" s="1"/>
  <c r="D8"/>
  <c r="E8" s="1"/>
  <c r="I8"/>
  <c r="J8" s="1"/>
  <c r="M8"/>
  <c r="N8" s="1"/>
  <c r="O8"/>
  <c r="Q8" s="1"/>
  <c r="D9"/>
  <c r="E9" s="1"/>
  <c r="I9"/>
  <c r="J9" s="1"/>
  <c r="M9"/>
  <c r="N9" s="1"/>
  <c r="O9"/>
  <c r="Q9" s="1"/>
  <c r="D10"/>
  <c r="E10" s="1"/>
  <c r="I10"/>
  <c r="J10" s="1"/>
  <c r="M10"/>
  <c r="N10" s="1"/>
  <c r="O10"/>
  <c r="Q10" s="1"/>
  <c r="D11"/>
  <c r="E11" s="1"/>
  <c r="I11"/>
  <c r="J11" s="1"/>
  <c r="M11"/>
  <c r="N11" s="1"/>
  <c r="O11"/>
  <c r="Q11" s="1"/>
  <c r="D12"/>
  <c r="E12" s="1"/>
  <c r="I12"/>
  <c r="J12" s="1"/>
  <c r="M12"/>
  <c r="N12" s="1"/>
  <c r="O12"/>
  <c r="Q12" s="1"/>
  <c r="D13"/>
  <c r="E13" s="1"/>
  <c r="I13"/>
  <c r="J13" s="1"/>
  <c r="M13"/>
  <c r="N13" s="1"/>
  <c r="O13"/>
  <c r="Q13" s="1"/>
  <c r="D16"/>
  <c r="E16" s="1"/>
  <c r="I16"/>
  <c r="J16" s="1"/>
  <c r="M16"/>
  <c r="N16" s="1"/>
  <c r="O16"/>
  <c r="Q16" s="1"/>
  <c r="D17"/>
  <c r="E17" s="1"/>
  <c r="I17"/>
  <c r="J17" s="1"/>
  <c r="M17"/>
  <c r="N17" s="1"/>
  <c r="O17"/>
  <c r="Q17" s="1"/>
  <c r="D18"/>
  <c r="E18" s="1"/>
  <c r="I18"/>
  <c r="J18" s="1"/>
  <c r="M18"/>
  <c r="N18" s="1"/>
  <c r="O18"/>
  <c r="Q18" s="1"/>
  <c r="D19"/>
  <c r="E19" s="1"/>
  <c r="I19"/>
  <c r="J19" s="1"/>
  <c r="M19"/>
  <c r="N19" s="1"/>
  <c r="O19"/>
  <c r="Q19" s="1"/>
  <c r="D20"/>
  <c r="E20" s="1"/>
  <c r="I20"/>
  <c r="J20" s="1"/>
  <c r="M20"/>
  <c r="N20" s="1"/>
  <c r="O20"/>
  <c r="Q20" s="1"/>
  <c r="D21"/>
  <c r="E21" s="1"/>
  <c r="I21"/>
  <c r="J21" s="1"/>
  <c r="M21"/>
  <c r="N21" s="1"/>
  <c r="O21"/>
  <c r="Q21" s="1"/>
  <c r="D22"/>
  <c r="E22" s="1"/>
  <c r="I22"/>
  <c r="J22" s="1"/>
  <c r="M22"/>
  <c r="N22" s="1"/>
  <c r="O22"/>
  <c r="Q22" s="1"/>
  <c r="D23"/>
  <c r="E23" s="1"/>
  <c r="I23"/>
  <c r="J23" s="1"/>
  <c r="M23"/>
  <c r="N23" s="1"/>
  <c r="O23"/>
  <c r="Q23" s="1"/>
  <c r="D24"/>
  <c r="E24" s="1"/>
  <c r="I24"/>
  <c r="J24" s="1"/>
  <c r="M24"/>
  <c r="N24" s="1"/>
  <c r="O24"/>
  <c r="Q24" s="1"/>
  <c r="D27"/>
  <c r="E27" s="1"/>
  <c r="I27"/>
  <c r="J27" s="1"/>
  <c r="M27"/>
  <c r="N27" s="1"/>
  <c r="O27"/>
  <c r="Q27" s="1"/>
  <c r="D28"/>
  <c r="E28" s="1"/>
  <c r="I28"/>
  <c r="J28" s="1"/>
  <c r="M28"/>
  <c r="N28" s="1"/>
  <c r="O28"/>
  <c r="Q28" s="1"/>
  <c r="D29"/>
  <c r="E29" s="1"/>
  <c r="I29"/>
  <c r="J29" s="1"/>
  <c r="M29"/>
  <c r="N29" s="1"/>
  <c r="O29"/>
  <c r="Q29" s="1"/>
  <c r="D30"/>
  <c r="E30" s="1"/>
  <c r="I30"/>
  <c r="J30" s="1"/>
  <c r="M30"/>
  <c r="N30" s="1"/>
  <c r="O30"/>
  <c r="Q30" s="1"/>
  <c r="D31"/>
  <c r="E31" s="1"/>
  <c r="I31"/>
  <c r="J31" s="1"/>
  <c r="M31"/>
  <c r="N31" s="1"/>
  <c r="O31"/>
  <c r="Q31" s="1"/>
  <c r="D32"/>
  <c r="I32"/>
  <c r="M32"/>
  <c r="O32"/>
  <c r="Q32" s="1"/>
  <c r="D33"/>
  <c r="I33"/>
  <c r="M33"/>
  <c r="O33"/>
  <c r="Q33" s="1"/>
  <c r="D34"/>
  <c r="I34"/>
  <c r="M34"/>
  <c r="O34"/>
  <c r="Q34" s="1"/>
  <c r="D35"/>
  <c r="I35"/>
  <c r="M35"/>
  <c r="O35"/>
  <c r="Q35" s="1"/>
  <c r="D36"/>
  <c r="I36"/>
  <c r="M36"/>
  <c r="O36"/>
  <c r="Q36" s="1"/>
  <c r="D37"/>
  <c r="I37"/>
  <c r="M37"/>
  <c r="O37"/>
  <c r="Q37" s="1"/>
  <c r="D40"/>
  <c r="I40"/>
  <c r="M40"/>
  <c r="O40"/>
  <c r="Q40" s="1"/>
  <c r="D41"/>
  <c r="I41"/>
  <c r="M41"/>
  <c r="O41"/>
  <c r="Q41" s="1"/>
  <c r="D42"/>
  <c r="I42"/>
  <c r="M42"/>
  <c r="O42"/>
  <c r="Q42" s="1"/>
  <c r="D43"/>
  <c r="I43"/>
  <c r="M43"/>
  <c r="O43"/>
  <c r="Q43" s="1"/>
  <c r="D44"/>
  <c r="I44"/>
  <c r="M44"/>
  <c r="O44"/>
  <c r="Q44" s="1"/>
  <c r="D45"/>
  <c r="E45"/>
  <c r="I45"/>
  <c r="J45"/>
  <c r="M45"/>
  <c r="N45"/>
  <c r="O45"/>
  <c r="Q45"/>
  <c r="D48"/>
  <c r="E48" s="1"/>
  <c r="I48"/>
  <c r="J48" s="1"/>
  <c r="M48"/>
  <c r="N48" s="1"/>
  <c r="O48"/>
  <c r="Q48" s="1"/>
  <c r="D49"/>
  <c r="E49" s="1"/>
  <c r="I49"/>
  <c r="J49" s="1"/>
  <c r="M49"/>
  <c r="N49" s="1"/>
  <c r="O49"/>
  <c r="Q49" s="1"/>
  <c r="D50"/>
  <c r="E50" s="1"/>
  <c r="I50"/>
  <c r="J50" s="1"/>
  <c r="M50"/>
  <c r="N50" s="1"/>
  <c r="O50"/>
  <c r="Q50" s="1"/>
  <c r="D51"/>
  <c r="E51" s="1"/>
  <c r="I51"/>
  <c r="J51" s="1"/>
  <c r="M51"/>
  <c r="N51" s="1"/>
  <c r="O51"/>
  <c r="Q51" s="1"/>
  <c r="D52"/>
  <c r="E52" s="1"/>
  <c r="I52"/>
  <c r="J52" s="1"/>
  <c r="M52"/>
  <c r="N52" s="1"/>
  <c r="O52"/>
  <c r="Q52" s="1"/>
  <c r="D55"/>
  <c r="E55" s="1"/>
  <c r="I55"/>
  <c r="J55" s="1"/>
  <c r="M55"/>
  <c r="N55" s="1"/>
  <c r="O55"/>
  <c r="Q55" s="1"/>
  <c r="D56"/>
  <c r="E56" s="1"/>
  <c r="I56"/>
  <c r="J56" s="1"/>
  <c r="M56"/>
  <c r="N56" s="1"/>
  <c r="O56"/>
  <c r="Q56" s="1"/>
  <c r="D57"/>
  <c r="E57" s="1"/>
  <c r="I57"/>
  <c r="J57" s="1"/>
  <c r="M57"/>
  <c r="N57" s="1"/>
  <c r="O57"/>
  <c r="Q57" s="1"/>
  <c r="D60"/>
  <c r="E60" s="1"/>
  <c r="I60"/>
  <c r="J60" s="1"/>
  <c r="M60"/>
  <c r="N60" s="1"/>
  <c r="O60"/>
  <c r="Q60" s="1"/>
  <c r="D61"/>
  <c r="E61" s="1"/>
  <c r="I61"/>
  <c r="J61" s="1"/>
  <c r="M61"/>
  <c r="N61" s="1"/>
  <c r="O61"/>
  <c r="Q61" s="1"/>
  <c r="D62"/>
  <c r="E62" s="1"/>
  <c r="I62"/>
  <c r="J62" s="1"/>
  <c r="M62"/>
  <c r="N62" s="1"/>
  <c r="O62"/>
  <c r="Q62" s="1"/>
  <c r="D63"/>
  <c r="E63" s="1"/>
  <c r="I63"/>
  <c r="J63" s="1"/>
  <c r="M63"/>
  <c r="N63" s="1"/>
  <c r="O63"/>
  <c r="Q63" s="1"/>
  <c r="D64"/>
  <c r="E64" s="1"/>
  <c r="I64"/>
  <c r="J64" s="1"/>
  <c r="M64"/>
  <c r="N64" s="1"/>
  <c r="O64"/>
  <c r="Q64" s="1"/>
  <c r="D67"/>
  <c r="E67" s="1"/>
  <c r="I67"/>
  <c r="J67" s="1"/>
  <c r="M67"/>
  <c r="N67" s="1"/>
  <c r="O67"/>
  <c r="Q67" s="1"/>
  <c r="D68"/>
  <c r="I68"/>
  <c r="B70"/>
  <c r="C70"/>
  <c r="D70" s="1"/>
  <c r="F70"/>
  <c r="G70"/>
  <c r="H70"/>
  <c r="I70"/>
  <c r="K70"/>
  <c r="L70"/>
  <c r="M70"/>
  <c r="P70"/>
  <c r="D5" i="4"/>
  <c r="E5"/>
  <c r="H5"/>
  <c r="J5"/>
  <c r="L5"/>
  <c r="M5"/>
  <c r="N5" s="1"/>
  <c r="D6"/>
  <c r="E6" s="1"/>
  <c r="H6"/>
  <c r="J6"/>
  <c r="L6"/>
  <c r="D7"/>
  <c r="E7"/>
  <c r="H7"/>
  <c r="J7"/>
  <c r="L7"/>
  <c r="M7"/>
  <c r="N7" s="1"/>
  <c r="D8"/>
  <c r="E8" s="1"/>
  <c r="H8"/>
  <c r="J8"/>
  <c r="L8"/>
  <c r="D9"/>
  <c r="E9"/>
  <c r="H9"/>
  <c r="J9"/>
  <c r="L9"/>
  <c r="M9"/>
  <c r="N9" s="1"/>
  <c r="D10"/>
  <c r="E10" s="1"/>
  <c r="H10"/>
  <c r="J10"/>
  <c r="L10"/>
  <c r="D11"/>
  <c r="E11"/>
  <c r="H11"/>
  <c r="J11"/>
  <c r="L11"/>
  <c r="M11"/>
  <c r="N11" s="1"/>
  <c r="D12"/>
  <c r="E12" s="1"/>
  <c r="H12"/>
  <c r="J12"/>
  <c r="L12"/>
  <c r="D15"/>
  <c r="E15"/>
  <c r="H15"/>
  <c r="J15"/>
  <c r="L15"/>
  <c r="M15"/>
  <c r="N15" s="1"/>
  <c r="D16"/>
  <c r="E16" s="1"/>
  <c r="H16"/>
  <c r="J16"/>
  <c r="L16"/>
  <c r="D17"/>
  <c r="E17"/>
  <c r="H17"/>
  <c r="J17"/>
  <c r="L17"/>
  <c r="M17"/>
  <c r="N17" s="1"/>
  <c r="D18"/>
  <c r="E18" s="1"/>
  <c r="H18"/>
  <c r="J18"/>
  <c r="L18"/>
  <c r="D19"/>
  <c r="E19"/>
  <c r="H19"/>
  <c r="J19"/>
  <c r="L19"/>
  <c r="M19"/>
  <c r="N19" s="1"/>
  <c r="D20"/>
  <c r="E20" s="1"/>
  <c r="H20"/>
  <c r="J20"/>
  <c r="L20"/>
  <c r="D21"/>
  <c r="E21"/>
  <c r="H21"/>
  <c r="J21"/>
  <c r="L21"/>
  <c r="M21"/>
  <c r="N21" s="1"/>
  <c r="D22"/>
  <c r="E22" s="1"/>
  <c r="H22"/>
  <c r="J22"/>
  <c r="L22"/>
  <c r="D23"/>
  <c r="E23"/>
  <c r="H23"/>
  <c r="J23"/>
  <c r="L23"/>
  <c r="M23"/>
  <c r="N23" s="1"/>
  <c r="D26"/>
  <c r="E26" s="1"/>
  <c r="H26"/>
  <c r="J26"/>
  <c r="L26"/>
  <c r="D27"/>
  <c r="E27"/>
  <c r="H27"/>
  <c r="J27"/>
  <c r="L27"/>
  <c r="M27"/>
  <c r="N27" s="1"/>
  <c r="D28"/>
  <c r="E28" s="1"/>
  <c r="H28"/>
  <c r="J28"/>
  <c r="L28"/>
  <c r="D29"/>
  <c r="E29"/>
  <c r="H29"/>
  <c r="J29"/>
  <c r="L29"/>
  <c r="M29"/>
  <c r="N29" s="1"/>
  <c r="D30"/>
  <c r="E30" s="1"/>
  <c r="H30"/>
  <c r="J30"/>
  <c r="L30"/>
  <c r="D31"/>
  <c r="E31"/>
  <c r="H31"/>
  <c r="J31"/>
  <c r="L31"/>
  <c r="M31"/>
  <c r="N31" s="1"/>
  <c r="D32"/>
  <c r="E32" s="1"/>
  <c r="H32"/>
  <c r="J32"/>
  <c r="L32"/>
  <c r="D33"/>
  <c r="E33"/>
  <c r="H33"/>
  <c r="J33"/>
  <c r="L33"/>
  <c r="M33"/>
  <c r="N33" s="1"/>
  <c r="D34"/>
  <c r="E34" s="1"/>
  <c r="H34"/>
  <c r="J34"/>
  <c r="L34"/>
  <c r="D35"/>
  <c r="E35"/>
  <c r="H35"/>
  <c r="J35"/>
  <c r="L35"/>
  <c r="M35"/>
  <c r="N35" s="1"/>
  <c r="D36"/>
  <c r="E36" s="1"/>
  <c r="H36"/>
  <c r="J36"/>
  <c r="L36"/>
  <c r="D39"/>
  <c r="E39"/>
  <c r="H39"/>
  <c r="J39"/>
  <c r="L39"/>
  <c r="M39"/>
  <c r="N39" s="1"/>
  <c r="D40"/>
  <c r="E40" s="1"/>
  <c r="H40"/>
  <c r="J40"/>
  <c r="L40"/>
  <c r="D41"/>
  <c r="E41"/>
  <c r="H41"/>
  <c r="J41"/>
  <c r="L41"/>
  <c r="M41"/>
  <c r="N41" s="1"/>
  <c r="D42"/>
  <c r="E42" s="1"/>
  <c r="H42"/>
  <c r="J42"/>
  <c r="L42"/>
  <c r="D43"/>
  <c r="E43"/>
  <c r="H43"/>
  <c r="J43"/>
  <c r="L43"/>
  <c r="M43"/>
  <c r="N43" s="1"/>
  <c r="D44"/>
  <c r="E44" s="1"/>
  <c r="H44"/>
  <c r="J44"/>
  <c r="L44"/>
  <c r="D47"/>
  <c r="E47"/>
  <c r="H47"/>
  <c r="J47"/>
  <c r="L47"/>
  <c r="M47"/>
  <c r="N47" s="1"/>
  <c r="D48"/>
  <c r="E48" s="1"/>
  <c r="H48"/>
  <c r="J48"/>
  <c r="L48"/>
  <c r="D49"/>
  <c r="E49"/>
  <c r="H49"/>
  <c r="J49"/>
  <c r="L49"/>
  <c r="M49"/>
  <c r="N49" s="1"/>
  <c r="D50"/>
  <c r="E50" s="1"/>
  <c r="H50"/>
  <c r="J50"/>
  <c r="L50"/>
  <c r="D51"/>
  <c r="E51"/>
  <c r="H51"/>
  <c r="J51"/>
  <c r="L51"/>
  <c r="M51"/>
  <c r="N51" s="1"/>
  <c r="D54"/>
  <c r="E54" s="1"/>
  <c r="H54"/>
  <c r="J54"/>
  <c r="L54"/>
  <c r="D55"/>
  <c r="E55"/>
  <c r="H55"/>
  <c r="J55"/>
  <c r="L55"/>
  <c r="M55"/>
  <c r="N55" s="1"/>
  <c r="D56"/>
  <c r="E56" s="1"/>
  <c r="H56"/>
  <c r="J56"/>
  <c r="L56"/>
  <c r="D59"/>
  <c r="E59"/>
  <c r="H59"/>
  <c r="J59"/>
  <c r="L59"/>
  <c r="M59"/>
  <c r="N59" s="1"/>
  <c r="D60"/>
  <c r="E60" s="1"/>
  <c r="H60"/>
  <c r="J60"/>
  <c r="L60"/>
  <c r="D61"/>
  <c r="E61"/>
  <c r="H61"/>
  <c r="J61"/>
  <c r="L61"/>
  <c r="M61"/>
  <c r="N61" s="1"/>
  <c r="D62"/>
  <c r="E62" s="1"/>
  <c r="H62"/>
  <c r="J62"/>
  <c r="L62"/>
  <c r="D63"/>
  <c r="E63"/>
  <c r="H63"/>
  <c r="J63"/>
  <c r="L63"/>
  <c r="M63"/>
  <c r="N63" s="1"/>
  <c r="D66"/>
  <c r="E66" s="1"/>
  <c r="H66"/>
  <c r="J66"/>
  <c r="L66"/>
  <c r="D67"/>
  <c r="E67"/>
  <c r="H67"/>
  <c r="J67"/>
  <c r="L67"/>
  <c r="M67"/>
  <c r="N67" s="1"/>
  <c r="B69"/>
  <c r="C69"/>
  <c r="D69"/>
  <c r="E69" s="1"/>
  <c r="F69"/>
  <c r="G69"/>
  <c r="H69"/>
  <c r="I69"/>
  <c r="J69"/>
  <c r="K69"/>
  <c r="L69"/>
  <c r="O69"/>
  <c r="L6" i="1"/>
  <c r="L7"/>
  <c r="L8"/>
  <c r="L9"/>
  <c r="L10"/>
  <c r="L11"/>
  <c r="L12"/>
  <c r="L13"/>
  <c r="L16"/>
  <c r="L17"/>
  <c r="L18"/>
  <c r="L19"/>
  <c r="L20"/>
  <c r="L21"/>
  <c r="L22"/>
  <c r="L23"/>
  <c r="L24"/>
  <c r="L27"/>
  <c r="L28"/>
  <c r="L29"/>
  <c r="L30"/>
  <c r="L31"/>
  <c r="L32"/>
  <c r="L33"/>
  <c r="L34"/>
  <c r="L35"/>
  <c r="L36"/>
  <c r="L37"/>
  <c r="L40"/>
  <c r="L41"/>
  <c r="L42"/>
  <c r="L43"/>
  <c r="L44"/>
  <c r="L45"/>
  <c r="L48"/>
  <c r="L49"/>
  <c r="L50"/>
  <c r="L51"/>
  <c r="L52"/>
  <c r="L55"/>
  <c r="L56"/>
  <c r="L57"/>
  <c r="L60"/>
  <c r="L61"/>
  <c r="L62"/>
  <c r="L63"/>
  <c r="L64"/>
  <c r="L67"/>
  <c r="L68"/>
  <c r="B70"/>
  <c r="C70"/>
  <c r="D70"/>
  <c r="E70"/>
  <c r="F70"/>
  <c r="G70"/>
  <c r="H70"/>
  <c r="I70"/>
  <c r="J70"/>
  <c r="K70"/>
  <c r="L70" s="1"/>
  <c r="M70"/>
  <c r="N70"/>
  <c r="B71" i="5"/>
  <c r="C71"/>
  <c r="D71"/>
  <c r="E71"/>
  <c r="F71"/>
  <c r="G71"/>
  <c r="H71"/>
  <c r="I71"/>
  <c r="J71"/>
  <c r="K71"/>
  <c r="L71"/>
  <c r="E70" i="3" l="1"/>
  <c r="O70"/>
  <c r="Q70" s="1"/>
  <c r="J70"/>
  <c r="N44"/>
  <c r="E44"/>
  <c r="N43"/>
  <c r="E43"/>
  <c r="N42"/>
  <c r="E42"/>
  <c r="N41"/>
  <c r="E41"/>
  <c r="N40"/>
  <c r="E40"/>
  <c r="N37"/>
  <c r="E37"/>
  <c r="N36"/>
  <c r="E36"/>
  <c r="N35"/>
  <c r="E35"/>
  <c r="N34"/>
  <c r="E34"/>
  <c r="N33"/>
  <c r="E33"/>
  <c r="N32"/>
  <c r="E32"/>
  <c r="M69" i="4"/>
  <c r="N69" s="1"/>
  <c r="M66"/>
  <c r="N66" s="1"/>
  <c r="M62"/>
  <c r="N62" s="1"/>
  <c r="M60"/>
  <c r="N60" s="1"/>
  <c r="M56"/>
  <c r="N56" s="1"/>
  <c r="M54"/>
  <c r="N54" s="1"/>
  <c r="M50"/>
  <c r="N50" s="1"/>
  <c r="M48"/>
  <c r="N48" s="1"/>
  <c r="M44"/>
  <c r="N44" s="1"/>
  <c r="M42"/>
  <c r="N42" s="1"/>
  <c r="M40"/>
  <c r="N40" s="1"/>
  <c r="M36"/>
  <c r="N36" s="1"/>
  <c r="M34"/>
  <c r="N34" s="1"/>
  <c r="M32"/>
  <c r="N32" s="1"/>
  <c r="M30"/>
  <c r="N30" s="1"/>
  <c r="M28"/>
  <c r="N28" s="1"/>
  <c r="M26"/>
  <c r="N26" s="1"/>
  <c r="M22"/>
  <c r="N22" s="1"/>
  <c r="M20"/>
  <c r="N20" s="1"/>
  <c r="M18"/>
  <c r="N18" s="1"/>
  <c r="M16"/>
  <c r="N16" s="1"/>
  <c r="M12"/>
  <c r="N12" s="1"/>
  <c r="M10"/>
  <c r="N10" s="1"/>
  <c r="M8"/>
  <c r="N8" s="1"/>
  <c r="M6"/>
  <c r="N6" s="1"/>
  <c r="O68" i="3"/>
  <c r="J44"/>
  <c r="J43"/>
  <c r="J42"/>
  <c r="J41"/>
  <c r="J40"/>
  <c r="J37"/>
  <c r="J36"/>
  <c r="J35"/>
  <c r="J34"/>
  <c r="J33"/>
  <c r="J32"/>
  <c r="G68" i="2"/>
  <c r="C68"/>
  <c r="G64"/>
  <c r="C64"/>
  <c r="G62"/>
  <c r="C62"/>
  <c r="G60"/>
  <c r="C60"/>
  <c r="G56"/>
  <c r="C56"/>
  <c r="G52"/>
  <c r="C52"/>
  <c r="G50"/>
  <c r="C50"/>
  <c r="G48"/>
  <c r="C48"/>
  <c r="G44"/>
  <c r="C44"/>
  <c r="G42"/>
  <c r="C42"/>
  <c r="G40"/>
  <c r="C40"/>
  <c r="G36"/>
  <c r="C36"/>
  <c r="G34"/>
  <c r="C34"/>
  <c r="G32"/>
  <c r="C32"/>
  <c r="G30"/>
  <c r="C30"/>
  <c r="G28"/>
  <c r="C28"/>
  <c r="G24"/>
  <c r="C24"/>
  <c r="G22"/>
  <c r="C22"/>
  <c r="G20"/>
  <c r="C20"/>
  <c r="G18"/>
  <c r="C18"/>
  <c r="G16"/>
  <c r="C16"/>
  <c r="G12"/>
  <c r="C12"/>
  <c r="G10"/>
  <c r="C10"/>
  <c r="G8"/>
  <c r="C8"/>
  <c r="G6"/>
  <c r="C6"/>
  <c r="K68"/>
  <c r="I68"/>
  <c r="G67"/>
  <c r="K64"/>
  <c r="I64"/>
  <c r="G63"/>
  <c r="K62"/>
  <c r="I62"/>
  <c r="G61"/>
  <c r="K60"/>
  <c r="I60"/>
  <c r="G57"/>
  <c r="K56"/>
  <c r="I56"/>
  <c r="G55"/>
  <c r="K52"/>
  <c r="I52"/>
  <c r="G51"/>
  <c r="K50"/>
  <c r="I50"/>
  <c r="G49"/>
  <c r="K48"/>
  <c r="I48"/>
  <c r="G45"/>
  <c r="K44"/>
  <c r="I44"/>
  <c r="G43"/>
  <c r="K42"/>
  <c r="I42"/>
  <c r="G41"/>
  <c r="K40"/>
  <c r="I40"/>
  <c r="G37"/>
  <c r="K36"/>
  <c r="I36"/>
  <c r="G35"/>
  <c r="K34"/>
  <c r="I34"/>
  <c r="G33"/>
  <c r="K32"/>
  <c r="I32"/>
  <c r="G31"/>
  <c r="K30"/>
  <c r="I30"/>
  <c r="G29"/>
  <c r="K28"/>
  <c r="I28"/>
  <c r="G27"/>
  <c r="K24"/>
  <c r="I24"/>
  <c r="G23"/>
  <c r="K22"/>
  <c r="I22"/>
  <c r="G21"/>
  <c r="K20"/>
  <c r="I20"/>
  <c r="G19"/>
  <c r="K18"/>
  <c r="I18"/>
  <c r="G17"/>
  <c r="K16"/>
  <c r="I16"/>
  <c r="G13"/>
  <c r="K12"/>
  <c r="I12"/>
  <c r="G11"/>
  <c r="K10"/>
  <c r="I10"/>
  <c r="G9"/>
  <c r="K8"/>
  <c r="I8"/>
  <c r="G7"/>
  <c r="K6"/>
  <c r="I6"/>
  <c r="N70" i="3" l="1"/>
  <c r="N68"/>
  <c r="Q68"/>
  <c r="J68"/>
  <c r="E68"/>
</calcChain>
</file>

<file path=xl/comments1.xml><?xml version="1.0" encoding="utf-8"?>
<comments xmlns="http://schemas.openxmlformats.org/spreadsheetml/2006/main">
  <authors>
    <author>MLC</author>
  </authors>
  <commentList>
    <comment ref="A3" authorId="0">
      <text>
        <r>
          <rPr>
            <b/>
            <sz val="8"/>
            <color indexed="81"/>
            <rFont val="Tahoma"/>
          </rPr>
          <t>MLC: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<sst xmlns="http://schemas.openxmlformats.org/spreadsheetml/2006/main" count="406" uniqueCount="134">
  <si>
    <t>Library Systems by Populations</t>
  </si>
  <si>
    <t>GROUP I - Up to 20,000</t>
  </si>
  <si>
    <t>Benton County Library System</t>
  </si>
  <si>
    <t>Marks-Quitman County Public Library System</t>
  </si>
  <si>
    <t>Carroll County Public Library System</t>
  </si>
  <si>
    <t>Humphreys County Library System</t>
  </si>
  <si>
    <t>Harriette Person Memorial Library</t>
  </si>
  <si>
    <t>Yalobusha County Public Library System</t>
  </si>
  <si>
    <t>Noxubee County Library</t>
  </si>
  <si>
    <t>Tallahatchie County Library</t>
  </si>
  <si>
    <t>Elizabeth Jones Library</t>
  </si>
  <si>
    <t>Union County Library</t>
  </si>
  <si>
    <t>Neshoba County Public Library</t>
  </si>
  <si>
    <t>Carnegie Public Library of Clarksdale and Coahoma County</t>
  </si>
  <si>
    <t>Kemper-Newton Regional Library System</t>
  </si>
  <si>
    <t>Marshall County Library System</t>
  </si>
  <si>
    <t>South Delta Library Services</t>
  </si>
  <si>
    <t>Lamar County Library System</t>
  </si>
  <si>
    <t>Sunflower County Library</t>
  </si>
  <si>
    <t>Greenwood-Leflore Public Library System</t>
  </si>
  <si>
    <t>Copiah-Jefferson Regional Library</t>
  </si>
  <si>
    <t>Hancock County Library System</t>
  </si>
  <si>
    <t>Starkville-Oktibbeha County  Library System</t>
  </si>
  <si>
    <t>South MS Regional Library</t>
  </si>
  <si>
    <t>Bolivar County Library System</t>
  </si>
  <si>
    <t>Pearl River County Library System</t>
  </si>
  <si>
    <t>Homochitto Valley Library Service</t>
  </si>
  <si>
    <t>Warren County-Vicksburg Public Library</t>
  </si>
  <si>
    <t>Lincoln-Lawrence-Franklin Regional Library</t>
  </si>
  <si>
    <t>Pine Forest Regional Library</t>
  </si>
  <si>
    <t>East Mississippi Regional Library</t>
  </si>
  <si>
    <t>Dixie Regional Library System</t>
  </si>
  <si>
    <t>Columbus-Lowndes Public Library</t>
  </si>
  <si>
    <t>Laurel-Jones County Library</t>
  </si>
  <si>
    <t>Pike-Amite-Walthall Library System</t>
  </si>
  <si>
    <t>Washington County Library System</t>
  </si>
  <si>
    <t>Madison County Library System</t>
  </si>
  <si>
    <t>The Library of Hattiesburg, Petal and Forrest County</t>
  </si>
  <si>
    <t>Meridian-Lauderdale County Public Library</t>
  </si>
  <si>
    <t>Tombigbee Regional Library System</t>
  </si>
  <si>
    <t>Mid-Mississippi Regional Library System</t>
  </si>
  <si>
    <t>Lee-Itawamba Library System</t>
  </si>
  <si>
    <t>Northeast Regional Library</t>
  </si>
  <si>
    <t>Jackson-George Regional Library</t>
  </si>
  <si>
    <t>Central Mississippi Regional Library System</t>
  </si>
  <si>
    <t>Harrison County Library System</t>
  </si>
  <si>
    <t>First Regional Library</t>
  </si>
  <si>
    <t>Jackson/Hinds Library System</t>
  </si>
  <si>
    <t>Independent  Public Libraries</t>
  </si>
  <si>
    <t>Blackmur Memorial Library</t>
  </si>
  <si>
    <t>Long Beach Public Library</t>
  </si>
  <si>
    <t>TOTALS</t>
  </si>
  <si>
    <t>Population</t>
  </si>
  <si>
    <t>Hours/</t>
  </si>
  <si>
    <t>Days/</t>
  </si>
  <si>
    <t>HQ and</t>
  </si>
  <si>
    <t>Bookmobiles</t>
  </si>
  <si>
    <t>Personnel</t>
  </si>
  <si>
    <t>Items Owned</t>
  </si>
  <si>
    <t>Items</t>
  </si>
  <si>
    <t>Weekly</t>
  </si>
  <si>
    <t>Branches</t>
  </si>
  <si>
    <t>ALA Librarians</t>
  </si>
  <si>
    <t>Other Librarians</t>
  </si>
  <si>
    <t>Other Staff</t>
  </si>
  <si>
    <t>FTE</t>
  </si>
  <si>
    <t>Total</t>
  </si>
  <si>
    <t>Per Capita</t>
  </si>
  <si>
    <t>Withdrawn</t>
  </si>
  <si>
    <t>Added</t>
  </si>
  <si>
    <t>Waynesboro-Wayne County Library System</t>
  </si>
  <si>
    <t xml:space="preserve">Adult </t>
  </si>
  <si>
    <t>Children's</t>
  </si>
  <si>
    <t>Periodical</t>
  </si>
  <si>
    <t>Non-print</t>
  </si>
  <si>
    <t>Materials</t>
  </si>
  <si>
    <t>Percent</t>
  </si>
  <si>
    <t>Turnover</t>
  </si>
  <si>
    <t>Printed</t>
  </si>
  <si>
    <t>Electronic</t>
  </si>
  <si>
    <t>Other</t>
  </si>
  <si>
    <t>Operating</t>
  </si>
  <si>
    <t>Capital</t>
  </si>
  <si>
    <t>Grand</t>
  </si>
  <si>
    <t>Salaries</t>
  </si>
  <si>
    <t>Benefits</t>
  </si>
  <si>
    <t>Others</t>
  </si>
  <si>
    <t>Access</t>
  </si>
  <si>
    <t>Expenditures</t>
  </si>
  <si>
    <t>Outlay</t>
  </si>
  <si>
    <t>Per</t>
  </si>
  <si>
    <t>Federal</t>
  </si>
  <si>
    <t>State</t>
  </si>
  <si>
    <t>City</t>
  </si>
  <si>
    <t>County</t>
  </si>
  <si>
    <t>Funds</t>
  </si>
  <si>
    <t>Capita</t>
  </si>
  <si>
    <t>Aid</t>
  </si>
  <si>
    <t>Income</t>
  </si>
  <si>
    <t>Interlibrary Loans</t>
  </si>
  <si>
    <t>Borrowing</t>
  </si>
  <si>
    <t>Lending</t>
  </si>
  <si>
    <t>Intralibrary</t>
  </si>
  <si>
    <t>Reference</t>
  </si>
  <si>
    <t>Program Attendance</t>
  </si>
  <si>
    <t>Library</t>
  </si>
  <si>
    <t>Registered</t>
  </si>
  <si>
    <t>Requested</t>
  </si>
  <si>
    <t>Received</t>
  </si>
  <si>
    <t>Filled</t>
  </si>
  <si>
    <t>Loans</t>
  </si>
  <si>
    <t>Questions</t>
  </si>
  <si>
    <t>Adults</t>
  </si>
  <si>
    <t>Visits</t>
  </si>
  <si>
    <t>Patrons</t>
  </si>
  <si>
    <t>Outreach</t>
  </si>
  <si>
    <t>Total Other</t>
  </si>
  <si>
    <t>OPERATIONS 1999</t>
  </si>
  <si>
    <t>CIRCULATION 1999</t>
  </si>
  <si>
    <t>OTHER SERVICES 1999</t>
  </si>
  <si>
    <t>INCOME 1999</t>
  </si>
  <si>
    <t>GROUP III - 35,001 to 50,000</t>
  </si>
  <si>
    <t>GROUP II - 20,001 to 35,000</t>
  </si>
  <si>
    <t>GROUP IV - 50,001 to 65,000</t>
  </si>
  <si>
    <t>GROUP V - 65,001 to 80,000</t>
  </si>
  <si>
    <t>GROUP VI - 80,001 to 100,000</t>
  </si>
  <si>
    <t>GROUP VII - 100,000 plus</t>
  </si>
  <si>
    <t>GROUP VII - 100,001 plus</t>
  </si>
  <si>
    <t>GROUP V - 100,000 plus</t>
  </si>
  <si>
    <t>Total Local</t>
  </si>
  <si>
    <t>Total Operating</t>
  </si>
  <si>
    <t>EXPENDITURES 1999</t>
  </si>
  <si>
    <t>*Indirect Local</t>
  </si>
  <si>
    <t>*Indirect Local Funds are not included in any totals.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</si>
</sst>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_(* #,##0_);_(* \(#,##0\);_(* &quot;-&quot;??_);_(@_)"/>
    <numFmt numFmtId="175" formatCode="&quot;$&quot;#,##0"/>
  </numFmts>
  <fonts count="11">
    <font>
      <sz val="10"/>
      <name val="Arial"/>
    </font>
    <font>
      <sz val="10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/>
    <xf numFmtId="0" fontId="0" fillId="0" borderId="0" xfId="0" applyNumberFormat="1" applyFont="1" applyAlignment="1"/>
    <xf numFmtId="0" fontId="2" fillId="0" borderId="0" xfId="0" applyNumberFormat="1" applyFont="1" applyAlignment="1">
      <alignment horizontal="right"/>
    </xf>
    <xf numFmtId="165" fontId="0" fillId="0" borderId="0" xfId="1" applyNumberFormat="1" applyFont="1"/>
    <xf numFmtId="0" fontId="3" fillId="0" borderId="0" xfId="0" applyFont="1"/>
    <xf numFmtId="43" fontId="0" fillId="0" borderId="0" xfId="0" applyNumberFormat="1"/>
    <xf numFmtId="2" fontId="0" fillId="0" borderId="0" xfId="0" applyNumberFormat="1"/>
    <xf numFmtId="165" fontId="3" fillId="0" borderId="0" xfId="1" applyNumberFormat="1" applyFont="1"/>
    <xf numFmtId="9" fontId="5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/>
    <xf numFmtId="9" fontId="0" fillId="0" borderId="0" xfId="0" applyNumberFormat="1"/>
    <xf numFmtId="165" fontId="5" fillId="0" borderId="0" xfId="1" applyNumberFormat="1" applyFont="1" applyAlignment="1"/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centerContinuous"/>
    </xf>
    <xf numFmtId="0" fontId="0" fillId="0" borderId="0" xfId="0" applyNumberFormat="1"/>
    <xf numFmtId="0" fontId="6" fillId="0" borderId="0" xfId="0" applyFont="1"/>
    <xf numFmtId="0" fontId="7" fillId="0" borderId="0" xfId="0" applyNumberFormat="1" applyFont="1" applyAlignment="1"/>
    <xf numFmtId="165" fontId="7" fillId="0" borderId="0" xfId="1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Continuous"/>
    </xf>
    <xf numFmtId="2" fontId="7" fillId="0" borderId="0" xfId="0" applyNumberFormat="1" applyFont="1" applyAlignment="1">
      <alignment horizontal="centerContinuous"/>
    </xf>
    <xf numFmtId="165" fontId="7" fillId="0" borderId="0" xfId="1" applyNumberFormat="1" applyFont="1" applyAlignment="1">
      <alignment horizontal="centerContinuous"/>
    </xf>
    <xf numFmtId="165" fontId="7" fillId="0" borderId="0" xfId="1" applyNumberFormat="1" applyFont="1" applyAlignment="1">
      <alignment horizontal="center"/>
    </xf>
    <xf numFmtId="0" fontId="8" fillId="0" borderId="0" xfId="0" applyFont="1" applyAlignment="1"/>
    <xf numFmtId="165" fontId="8" fillId="0" borderId="0" xfId="1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165" fontId="8" fillId="0" borderId="0" xfId="1" applyNumberFormat="1" applyFont="1"/>
    <xf numFmtId="0" fontId="8" fillId="0" borderId="0" xfId="0" applyFont="1"/>
    <xf numFmtId="2" fontId="8" fillId="0" borderId="0" xfId="0" applyNumberFormat="1" applyFont="1"/>
    <xf numFmtId="9" fontId="7" fillId="0" borderId="0" xfId="0" applyNumberFormat="1" applyFont="1" applyAlignment="1">
      <alignment horizontal="right"/>
    </xf>
    <xf numFmtId="9" fontId="8" fillId="0" borderId="0" xfId="0" applyNumberFormat="1" applyFont="1"/>
    <xf numFmtId="0" fontId="7" fillId="0" borderId="0" xfId="0" applyFont="1" applyAlignment="1"/>
    <xf numFmtId="9" fontId="3" fillId="0" borderId="0" xfId="0" applyNumberFormat="1" applyFont="1"/>
    <xf numFmtId="165" fontId="7" fillId="0" borderId="0" xfId="1" applyNumberFormat="1" applyFont="1" applyAlignment="1"/>
    <xf numFmtId="3" fontId="7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Continuous"/>
    </xf>
    <xf numFmtId="165" fontId="7" fillId="0" borderId="0" xfId="1" applyNumberFormat="1" applyFont="1" applyFill="1" applyAlignment="1">
      <alignment horizontal="right"/>
    </xf>
    <xf numFmtId="43" fontId="3" fillId="0" borderId="0" xfId="0" applyNumberFormat="1" applyFont="1"/>
    <xf numFmtId="0" fontId="7" fillId="0" borderId="0" xfId="0" applyFont="1"/>
    <xf numFmtId="0" fontId="0" fillId="0" borderId="0" xfId="0" applyFont="1" applyFill="1" applyAlignment="1"/>
    <xf numFmtId="165" fontId="0" fillId="0" borderId="0" xfId="1" applyNumberFormat="1" applyFont="1" applyFill="1"/>
    <xf numFmtId="0" fontId="0" fillId="0" borderId="0" xfId="0" applyFill="1"/>
    <xf numFmtId="2" fontId="0" fillId="0" borderId="0" xfId="0" applyNumberFormat="1" applyFill="1"/>
    <xf numFmtId="43" fontId="0" fillId="0" borderId="0" xfId="0" applyNumberFormat="1" applyFill="1"/>
    <xf numFmtId="0" fontId="7" fillId="0" borderId="0" xfId="0" applyNumberFormat="1" applyFont="1" applyFill="1" applyAlignment="1"/>
    <xf numFmtId="0" fontId="0" fillId="2" borderId="0" xfId="0" applyFill="1" applyAlignment="1"/>
    <xf numFmtId="165" fontId="0" fillId="2" borderId="0" xfId="1" applyNumberFormat="1" applyFont="1" applyFill="1"/>
    <xf numFmtId="0" fontId="0" fillId="2" borderId="0" xfId="0" applyFill="1"/>
    <xf numFmtId="2" fontId="0" fillId="2" borderId="0" xfId="0" applyNumberFormat="1" applyFill="1"/>
    <xf numFmtId="43" fontId="0" fillId="2" borderId="0" xfId="0" applyNumberFormat="1" applyFill="1"/>
    <xf numFmtId="0" fontId="0" fillId="2" borderId="0" xfId="0" applyNumberFormat="1" applyFont="1" applyFill="1" applyAlignment="1"/>
    <xf numFmtId="165" fontId="4" fillId="2" borderId="0" xfId="1" applyNumberFormat="1" applyFont="1" applyFill="1"/>
    <xf numFmtId="0" fontId="4" fillId="2" borderId="0" xfId="0" applyFont="1" applyFill="1"/>
    <xf numFmtId="2" fontId="4" fillId="2" borderId="0" xfId="0" applyNumberFormat="1" applyFont="1" applyFill="1"/>
    <xf numFmtId="9" fontId="0" fillId="0" borderId="0" xfId="0" applyNumberFormat="1" applyFill="1"/>
    <xf numFmtId="9" fontId="0" fillId="2" borderId="0" xfId="0" applyNumberFormat="1" applyFill="1"/>
    <xf numFmtId="0" fontId="0" fillId="0" borderId="0" xfId="0" applyFill="1" applyAlignment="1"/>
    <xf numFmtId="0" fontId="7" fillId="0" borderId="0" xfId="0" applyFont="1" applyFill="1" applyAlignment="1"/>
    <xf numFmtId="0" fontId="0" fillId="0" borderId="0" xfId="0" applyNumberFormat="1" applyFont="1" applyFill="1" applyAlignment="1"/>
    <xf numFmtId="0" fontId="0" fillId="0" borderId="0" xfId="0" applyNumberFormat="1" applyFill="1"/>
    <xf numFmtId="0" fontId="0" fillId="2" borderId="0" xfId="0" applyNumberFormat="1" applyFill="1"/>
    <xf numFmtId="3" fontId="0" fillId="2" borderId="0" xfId="0" applyNumberFormat="1" applyFill="1"/>
    <xf numFmtId="175" fontId="0" fillId="2" borderId="0" xfId="1" applyNumberFormat="1" applyFont="1" applyFill="1"/>
    <xf numFmtId="175" fontId="0" fillId="0" borderId="0" xfId="1" applyNumberFormat="1" applyFont="1"/>
    <xf numFmtId="175" fontId="0" fillId="0" borderId="0" xfId="1" applyNumberFormat="1" applyFont="1" applyFill="1"/>
    <xf numFmtId="175" fontId="3" fillId="0" borderId="0" xfId="1" applyNumberFormat="1" applyFont="1"/>
    <xf numFmtId="3" fontId="0" fillId="2" borderId="0" xfId="1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2" borderId="0" xfId="1" applyNumberFormat="1" applyFont="1" applyFill="1" applyAlignment="1"/>
    <xf numFmtId="3" fontId="0" fillId="0" borderId="0" xfId="0" applyNumberFormat="1" applyFill="1"/>
    <xf numFmtId="0" fontId="4" fillId="0" borderId="0" xfId="0" applyNumberFormat="1" applyFont="1" applyFill="1" applyAlignment="1"/>
    <xf numFmtId="165" fontId="0" fillId="0" borderId="0" xfId="1" applyNumberFormat="1" applyFont="1" applyFill="1" applyAlignment="1">
      <alignment horizontal="right"/>
    </xf>
    <xf numFmtId="165" fontId="3" fillId="0" borderId="0" xfId="1" applyNumberFormat="1" applyFont="1" applyFill="1"/>
    <xf numFmtId="165" fontId="4" fillId="0" borderId="0" xfId="1" applyNumberFormat="1" applyFont="1" applyFill="1"/>
    <xf numFmtId="0" fontId="7" fillId="0" borderId="0" xfId="0" applyFont="1" applyFill="1"/>
    <xf numFmtId="9" fontId="3" fillId="0" borderId="0" xfId="0" applyNumberFormat="1" applyFont="1" applyFill="1"/>
    <xf numFmtId="2" fontId="3" fillId="0" borderId="0" xfId="0" applyNumberFormat="1" applyFont="1" applyFill="1"/>
    <xf numFmtId="0" fontId="4" fillId="0" borderId="0" xfId="0" applyFont="1" applyFill="1"/>
    <xf numFmtId="2" fontId="4" fillId="0" borderId="0" xfId="0" applyNumberFormat="1" applyFont="1" applyFill="1"/>
    <xf numFmtId="0" fontId="2" fillId="0" borderId="0" xfId="0" applyNumberFormat="1" applyFont="1" applyFill="1" applyAlignment="1"/>
    <xf numFmtId="0" fontId="2" fillId="0" borderId="0" xfId="0" applyFont="1" applyFill="1" applyAlignment="1"/>
    <xf numFmtId="0" fontId="3" fillId="0" borderId="0" xfId="0" applyFont="1" applyFill="1"/>
    <xf numFmtId="43" fontId="3" fillId="0" borderId="0" xfId="0" applyNumberFormat="1" applyFont="1" applyFill="1"/>
    <xf numFmtId="175" fontId="3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0"/>
  <sheetViews>
    <sheetView zoomScaleNormal="100" workbookViewId="0"/>
  </sheetViews>
  <sheetFormatPr defaultRowHeight="12.75"/>
  <cols>
    <col min="1" max="1" width="51.5703125" customWidth="1"/>
    <col min="2" max="2" width="13.42578125" style="4" bestFit="1" customWidth="1"/>
    <col min="3" max="4" width="9.5703125" bestFit="1" customWidth="1"/>
    <col min="5" max="5" width="12.28515625" bestFit="1" customWidth="1"/>
    <col min="6" max="6" width="14.42578125" bestFit="1" customWidth="1"/>
    <col min="7" max="7" width="15.85546875" bestFit="1" customWidth="1"/>
    <col min="8" max="8" width="18" bestFit="1" customWidth="1"/>
    <col min="9" max="9" width="12.28515625" bestFit="1" customWidth="1"/>
    <col min="10" max="10" width="6.85546875" style="7" bestFit="1" customWidth="1"/>
    <col min="11" max="11" width="10.5703125" style="4" bestFit="1" customWidth="1"/>
    <col min="12" max="12" width="11.7109375" bestFit="1" customWidth="1"/>
    <col min="13" max="13" width="13.28515625" style="4" bestFit="1" customWidth="1"/>
    <col min="14" max="14" width="9.42578125" style="4" bestFit="1" customWidth="1"/>
  </cols>
  <sheetData>
    <row r="1" spans="1:14" ht="15.75">
      <c r="A1" s="17" t="s">
        <v>117</v>
      </c>
    </row>
    <row r="3" spans="1:14" ht="15">
      <c r="A3" s="18" t="s">
        <v>0</v>
      </c>
      <c r="B3" s="19" t="s">
        <v>52</v>
      </c>
      <c r="C3" s="20" t="s">
        <v>53</v>
      </c>
      <c r="D3" s="20" t="s">
        <v>54</v>
      </c>
      <c r="E3" s="21" t="s">
        <v>55</v>
      </c>
      <c r="F3" s="20" t="s">
        <v>56</v>
      </c>
      <c r="G3" s="22" t="s">
        <v>57</v>
      </c>
      <c r="H3" s="22"/>
      <c r="I3" s="22"/>
      <c r="J3" s="23"/>
      <c r="K3" s="24" t="s">
        <v>58</v>
      </c>
      <c r="L3" s="23"/>
      <c r="M3" s="25" t="s">
        <v>59</v>
      </c>
      <c r="N3" s="19" t="s">
        <v>59</v>
      </c>
    </row>
    <row r="4" spans="1:14" ht="15">
      <c r="A4" s="26"/>
      <c r="B4" s="27"/>
      <c r="C4" s="20" t="s">
        <v>60</v>
      </c>
      <c r="D4" s="20" t="s">
        <v>60</v>
      </c>
      <c r="E4" s="20" t="s">
        <v>61</v>
      </c>
      <c r="F4" s="18"/>
      <c r="G4" s="18" t="s">
        <v>62</v>
      </c>
      <c r="H4" s="18" t="s">
        <v>63</v>
      </c>
      <c r="I4" s="18" t="s">
        <v>64</v>
      </c>
      <c r="J4" s="28" t="s">
        <v>65</v>
      </c>
      <c r="K4" s="19" t="s">
        <v>66</v>
      </c>
      <c r="L4" s="28" t="s">
        <v>67</v>
      </c>
      <c r="M4" s="19" t="s">
        <v>68</v>
      </c>
      <c r="N4" s="19" t="s">
        <v>69</v>
      </c>
    </row>
    <row r="5" spans="1:14" ht="15">
      <c r="A5" s="18" t="s">
        <v>1</v>
      </c>
      <c r="B5" s="29"/>
      <c r="C5" s="30"/>
      <c r="D5" s="30"/>
      <c r="E5" s="30"/>
      <c r="F5" s="30"/>
      <c r="G5" s="30"/>
      <c r="H5" s="30"/>
      <c r="I5" s="30"/>
      <c r="J5" s="31"/>
      <c r="K5" s="29"/>
      <c r="L5" s="30"/>
      <c r="M5" s="29"/>
      <c r="N5" s="29"/>
    </row>
    <row r="6" spans="1:14" s="51" customFormat="1">
      <c r="A6" s="49" t="s">
        <v>2</v>
      </c>
      <c r="B6" s="50">
        <v>7972</v>
      </c>
      <c r="C6" s="51">
        <v>88</v>
      </c>
      <c r="D6" s="51">
        <v>6</v>
      </c>
      <c r="E6" s="51">
        <v>2</v>
      </c>
      <c r="F6" s="51">
        <v>0</v>
      </c>
      <c r="G6" s="51">
        <v>0</v>
      </c>
      <c r="H6" s="51">
        <v>2</v>
      </c>
      <c r="I6" s="51">
        <v>2</v>
      </c>
      <c r="J6" s="52">
        <v>3</v>
      </c>
      <c r="K6" s="50">
        <v>48281</v>
      </c>
      <c r="L6" s="53">
        <f>K6/B6</f>
        <v>6.0563221274460615</v>
      </c>
      <c r="M6" s="50">
        <v>1595</v>
      </c>
      <c r="N6" s="50">
        <v>1324</v>
      </c>
    </row>
    <row r="7" spans="1:14" s="45" customFormat="1">
      <c r="A7" s="62" t="s">
        <v>4</v>
      </c>
      <c r="B7" s="44">
        <v>9967</v>
      </c>
      <c r="C7" s="45">
        <v>66</v>
      </c>
      <c r="D7" s="45">
        <v>5</v>
      </c>
      <c r="E7" s="45">
        <v>2</v>
      </c>
      <c r="F7" s="45">
        <v>0</v>
      </c>
      <c r="G7" s="45">
        <v>0</v>
      </c>
      <c r="H7" s="45">
        <v>2</v>
      </c>
      <c r="I7" s="45">
        <v>0</v>
      </c>
      <c r="J7" s="46">
        <v>1.8</v>
      </c>
      <c r="K7" s="44">
        <v>34367</v>
      </c>
      <c r="L7" s="47">
        <f t="shared" ref="L7:L70" si="0">K7/B7</f>
        <v>3.4480786595766029</v>
      </c>
      <c r="M7" s="44">
        <v>183</v>
      </c>
      <c r="N7" s="44">
        <v>1319</v>
      </c>
    </row>
    <row r="8" spans="1:14" s="45" customFormat="1">
      <c r="A8" s="60" t="s">
        <v>6</v>
      </c>
      <c r="B8" s="44">
        <v>11596</v>
      </c>
      <c r="C8" s="45">
        <v>45.5</v>
      </c>
      <c r="D8" s="45">
        <v>6</v>
      </c>
      <c r="E8" s="45">
        <v>1</v>
      </c>
      <c r="F8" s="45">
        <v>0</v>
      </c>
      <c r="G8" s="45">
        <v>1</v>
      </c>
      <c r="H8" s="45">
        <v>1</v>
      </c>
      <c r="I8" s="45">
        <v>3</v>
      </c>
      <c r="J8" s="46">
        <v>3.08</v>
      </c>
      <c r="K8" s="44">
        <v>32893</v>
      </c>
      <c r="L8" s="47">
        <f t="shared" si="0"/>
        <v>2.8365815798551224</v>
      </c>
      <c r="M8" s="44">
        <v>143</v>
      </c>
      <c r="N8" s="44">
        <v>1225</v>
      </c>
    </row>
    <row r="9" spans="1:14" s="45" customFormat="1">
      <c r="A9" s="60" t="s">
        <v>5</v>
      </c>
      <c r="B9" s="44">
        <v>11214</v>
      </c>
      <c r="C9" s="45">
        <v>57</v>
      </c>
      <c r="D9" s="45">
        <v>6</v>
      </c>
      <c r="E9" s="45">
        <v>2</v>
      </c>
      <c r="F9" s="45">
        <v>0</v>
      </c>
      <c r="G9" s="45">
        <v>0</v>
      </c>
      <c r="H9" s="45">
        <v>2</v>
      </c>
      <c r="I9" s="45">
        <v>3</v>
      </c>
      <c r="J9" s="46">
        <v>4.4000000000000004</v>
      </c>
      <c r="K9" s="44">
        <v>39221</v>
      </c>
      <c r="L9" s="47">
        <f t="shared" si="0"/>
        <v>3.4975031210986267</v>
      </c>
      <c r="M9" s="44">
        <v>2875</v>
      </c>
      <c r="N9" s="44">
        <v>1188</v>
      </c>
    </row>
    <row r="10" spans="1:14" s="51" customFormat="1">
      <c r="A10" s="54" t="s">
        <v>3</v>
      </c>
      <c r="B10" s="50">
        <v>9780</v>
      </c>
      <c r="C10" s="51">
        <v>60</v>
      </c>
      <c r="D10" s="51">
        <v>6</v>
      </c>
      <c r="E10" s="51">
        <v>2</v>
      </c>
      <c r="F10" s="51">
        <v>0</v>
      </c>
      <c r="G10" s="51">
        <v>0</v>
      </c>
      <c r="H10" s="51">
        <v>1</v>
      </c>
      <c r="I10" s="51">
        <v>4</v>
      </c>
      <c r="J10" s="52">
        <v>2.63</v>
      </c>
      <c r="K10" s="50">
        <v>31303</v>
      </c>
      <c r="L10" s="53">
        <f t="shared" si="0"/>
        <v>3.2007157464212681</v>
      </c>
      <c r="M10" s="50">
        <v>539</v>
      </c>
      <c r="N10" s="50">
        <v>491</v>
      </c>
    </row>
    <row r="11" spans="1:14" s="45" customFormat="1">
      <c r="A11" s="60" t="s">
        <v>8</v>
      </c>
      <c r="B11" s="44">
        <v>12497</v>
      </c>
      <c r="C11" s="45">
        <v>70</v>
      </c>
      <c r="D11" s="45">
        <v>6</v>
      </c>
      <c r="E11" s="45">
        <v>3</v>
      </c>
      <c r="F11" s="45">
        <v>0</v>
      </c>
      <c r="G11" s="45">
        <v>1</v>
      </c>
      <c r="H11" s="45">
        <v>4</v>
      </c>
      <c r="I11" s="45">
        <v>0</v>
      </c>
      <c r="J11" s="46">
        <v>2.75</v>
      </c>
      <c r="K11" s="44">
        <v>29596</v>
      </c>
      <c r="L11" s="47">
        <f t="shared" si="0"/>
        <v>2.3682483796111065</v>
      </c>
      <c r="M11" s="44">
        <v>293</v>
      </c>
      <c r="N11" s="44">
        <v>982</v>
      </c>
    </row>
    <row r="12" spans="1:14" s="45" customFormat="1">
      <c r="A12" s="60" t="s">
        <v>9</v>
      </c>
      <c r="B12" s="44">
        <v>14587</v>
      </c>
      <c r="C12" s="45">
        <v>88</v>
      </c>
      <c r="D12" s="45">
        <v>6</v>
      </c>
      <c r="E12" s="45">
        <v>4</v>
      </c>
      <c r="F12" s="45">
        <v>0</v>
      </c>
      <c r="G12" s="45">
        <v>0</v>
      </c>
      <c r="H12" s="45">
        <v>5</v>
      </c>
      <c r="I12" s="45">
        <v>1</v>
      </c>
      <c r="J12" s="46">
        <v>4.2</v>
      </c>
      <c r="K12" s="44">
        <v>30608</v>
      </c>
      <c r="L12" s="47">
        <f t="shared" si="0"/>
        <v>2.0983067114554057</v>
      </c>
      <c r="M12" s="44">
        <v>1038</v>
      </c>
      <c r="N12" s="44">
        <v>813</v>
      </c>
    </row>
    <row r="13" spans="1:14" s="45" customFormat="1">
      <c r="A13" s="60" t="s">
        <v>7</v>
      </c>
      <c r="B13" s="44">
        <v>12627</v>
      </c>
      <c r="C13" s="45">
        <v>53</v>
      </c>
      <c r="D13" s="45">
        <v>5</v>
      </c>
      <c r="E13" s="45">
        <v>2</v>
      </c>
      <c r="F13" s="45">
        <v>0</v>
      </c>
      <c r="G13" s="45">
        <v>0</v>
      </c>
      <c r="H13" s="45">
        <v>3</v>
      </c>
      <c r="I13" s="45">
        <v>1</v>
      </c>
      <c r="J13" s="46">
        <v>1.74</v>
      </c>
      <c r="K13" s="44">
        <v>20272</v>
      </c>
      <c r="L13" s="47">
        <f t="shared" si="0"/>
        <v>1.605448641799319</v>
      </c>
      <c r="M13" s="44">
        <v>17</v>
      </c>
      <c r="N13" s="44">
        <v>665</v>
      </c>
    </row>
    <row r="14" spans="1:14" s="45" customFormat="1">
      <c r="A14" s="60"/>
      <c r="B14" s="44"/>
      <c r="J14" s="46"/>
      <c r="K14" s="44"/>
      <c r="L14" s="47"/>
      <c r="M14" s="44"/>
      <c r="N14" s="44"/>
    </row>
    <row r="15" spans="1:14" s="45" customFormat="1" ht="15">
      <c r="A15" s="48" t="s">
        <v>122</v>
      </c>
      <c r="B15" s="44"/>
      <c r="J15" s="46"/>
      <c r="K15" s="44"/>
      <c r="L15" s="47"/>
      <c r="M15" s="44"/>
      <c r="N15" s="44"/>
    </row>
    <row r="16" spans="1:14" s="51" customFormat="1">
      <c r="A16" s="54" t="s">
        <v>13</v>
      </c>
      <c r="B16" s="50">
        <v>31094</v>
      </c>
      <c r="C16" s="51">
        <v>46</v>
      </c>
      <c r="D16" s="51">
        <v>6</v>
      </c>
      <c r="E16" s="51">
        <v>1</v>
      </c>
      <c r="F16" s="51">
        <v>0</v>
      </c>
      <c r="G16" s="51">
        <v>1</v>
      </c>
      <c r="H16" s="51">
        <v>3</v>
      </c>
      <c r="I16" s="51">
        <v>8</v>
      </c>
      <c r="J16" s="52">
        <v>9.8000000000000007</v>
      </c>
      <c r="K16" s="50">
        <v>73728</v>
      </c>
      <c r="L16" s="53">
        <f t="shared" si="0"/>
        <v>2.3711326944104973</v>
      </c>
      <c r="M16" s="50">
        <v>2371</v>
      </c>
      <c r="N16" s="50">
        <v>4114</v>
      </c>
    </row>
    <row r="17" spans="1:14" s="81" customFormat="1">
      <c r="A17" s="60" t="s">
        <v>10</v>
      </c>
      <c r="B17" s="44">
        <v>22450</v>
      </c>
      <c r="C17" s="45">
        <v>45</v>
      </c>
      <c r="D17" s="45">
        <v>6</v>
      </c>
      <c r="E17" s="45">
        <v>1</v>
      </c>
      <c r="F17" s="45">
        <v>0</v>
      </c>
      <c r="G17" s="45">
        <v>1</v>
      </c>
      <c r="H17" s="45">
        <v>0</v>
      </c>
      <c r="I17" s="45">
        <v>7</v>
      </c>
      <c r="J17" s="46">
        <v>8</v>
      </c>
      <c r="K17" s="44">
        <v>47317</v>
      </c>
      <c r="L17" s="47">
        <f t="shared" si="0"/>
        <v>2.107661469933185</v>
      </c>
      <c r="M17" s="44">
        <v>86</v>
      </c>
      <c r="N17" s="44">
        <v>1257</v>
      </c>
    </row>
    <row r="18" spans="1:14" s="45" customFormat="1">
      <c r="A18" s="60" t="s">
        <v>14</v>
      </c>
      <c r="B18" s="44">
        <v>32228</v>
      </c>
      <c r="C18" s="45">
        <v>156</v>
      </c>
      <c r="D18" s="45">
        <v>6</v>
      </c>
      <c r="E18" s="45">
        <v>7</v>
      </c>
      <c r="F18" s="45">
        <v>0</v>
      </c>
      <c r="G18" s="45">
        <v>1</v>
      </c>
      <c r="H18" s="45">
        <v>6</v>
      </c>
      <c r="I18" s="45">
        <v>4</v>
      </c>
      <c r="J18" s="46">
        <v>8.99</v>
      </c>
      <c r="K18" s="44">
        <v>61374</v>
      </c>
      <c r="L18" s="47">
        <f t="shared" si="0"/>
        <v>1.9043688717885068</v>
      </c>
      <c r="M18" s="44">
        <v>971</v>
      </c>
      <c r="N18" s="44">
        <v>1658</v>
      </c>
    </row>
    <row r="19" spans="1:14" s="45" customFormat="1">
      <c r="A19" s="60" t="s">
        <v>15</v>
      </c>
      <c r="B19" s="44">
        <v>32323</v>
      </c>
      <c r="C19" s="45">
        <v>98</v>
      </c>
      <c r="D19" s="45">
        <v>6</v>
      </c>
      <c r="E19" s="45">
        <v>3</v>
      </c>
      <c r="F19" s="45">
        <v>0</v>
      </c>
      <c r="G19" s="45">
        <v>1</v>
      </c>
      <c r="H19" s="45">
        <v>2</v>
      </c>
      <c r="I19" s="45">
        <v>7</v>
      </c>
      <c r="J19" s="46">
        <v>6.4</v>
      </c>
      <c r="K19" s="44">
        <v>45952</v>
      </c>
      <c r="L19" s="47">
        <f t="shared" si="0"/>
        <v>1.4216502181109427</v>
      </c>
      <c r="M19" s="44">
        <v>1050</v>
      </c>
      <c r="N19" s="44">
        <v>1391</v>
      </c>
    </row>
    <row r="20" spans="1:14" s="51" customFormat="1">
      <c r="A20" s="49" t="s">
        <v>12</v>
      </c>
      <c r="B20" s="50">
        <v>27639</v>
      </c>
      <c r="C20" s="51">
        <v>47</v>
      </c>
      <c r="D20" s="51">
        <v>6</v>
      </c>
      <c r="E20" s="51">
        <v>1</v>
      </c>
      <c r="F20" s="51">
        <v>0</v>
      </c>
      <c r="G20" s="51">
        <v>1</v>
      </c>
      <c r="H20" s="51">
        <v>2</v>
      </c>
      <c r="I20" s="51">
        <v>2</v>
      </c>
      <c r="J20" s="52">
        <v>4.2</v>
      </c>
      <c r="K20" s="50">
        <v>42160</v>
      </c>
      <c r="L20" s="53">
        <f t="shared" si="0"/>
        <v>1.5253808024892361</v>
      </c>
      <c r="M20" s="50">
        <v>744</v>
      </c>
      <c r="N20" s="50">
        <v>1827</v>
      </c>
    </row>
    <row r="21" spans="1:14" s="45" customFormat="1">
      <c r="A21" s="60" t="s">
        <v>16</v>
      </c>
      <c r="B21" s="44">
        <v>33386</v>
      </c>
      <c r="C21" s="45">
        <v>95</v>
      </c>
      <c r="D21" s="45">
        <v>6</v>
      </c>
      <c r="E21" s="45">
        <v>2</v>
      </c>
      <c r="F21" s="45">
        <v>0</v>
      </c>
      <c r="G21" s="45">
        <v>1</v>
      </c>
      <c r="H21" s="45">
        <v>5</v>
      </c>
      <c r="I21" s="45">
        <v>8</v>
      </c>
      <c r="J21" s="46">
        <v>9.0399999999999991</v>
      </c>
      <c r="K21" s="44">
        <v>61877</v>
      </c>
      <c r="L21" s="47">
        <f t="shared" si="0"/>
        <v>1.8533816569819686</v>
      </c>
      <c r="M21" s="44">
        <v>1825</v>
      </c>
      <c r="N21" s="44">
        <v>2331</v>
      </c>
    </row>
    <row r="22" spans="1:14" s="45" customFormat="1">
      <c r="A22" s="60" t="s">
        <v>18</v>
      </c>
      <c r="B22" s="44">
        <v>33257</v>
      </c>
      <c r="C22" s="45">
        <v>159</v>
      </c>
      <c r="D22" s="45">
        <v>6</v>
      </c>
      <c r="E22" s="45">
        <v>6</v>
      </c>
      <c r="F22" s="45">
        <v>0</v>
      </c>
      <c r="G22" s="45">
        <v>1</v>
      </c>
      <c r="H22" s="45">
        <v>7</v>
      </c>
      <c r="I22" s="45">
        <v>13</v>
      </c>
      <c r="J22" s="46">
        <v>11.43</v>
      </c>
      <c r="K22" s="44">
        <v>87968</v>
      </c>
      <c r="L22" s="47">
        <f t="shared" si="0"/>
        <v>2.645097272754608</v>
      </c>
      <c r="M22" s="44">
        <v>3256</v>
      </c>
      <c r="N22" s="44">
        <v>3580</v>
      </c>
    </row>
    <row r="23" spans="1:14" s="45" customFormat="1">
      <c r="A23" s="60" t="s">
        <v>11</v>
      </c>
      <c r="B23" s="44">
        <v>24121</v>
      </c>
      <c r="C23" s="45">
        <v>66.5</v>
      </c>
      <c r="D23" s="45">
        <v>6</v>
      </c>
      <c r="E23" s="45">
        <v>2</v>
      </c>
      <c r="F23" s="45">
        <v>0</v>
      </c>
      <c r="G23" s="45">
        <v>0</v>
      </c>
      <c r="H23" s="45">
        <v>5</v>
      </c>
      <c r="I23" s="45">
        <v>4</v>
      </c>
      <c r="J23" s="46">
        <v>5.19</v>
      </c>
      <c r="K23" s="44">
        <v>72572</v>
      </c>
      <c r="L23" s="47">
        <f t="shared" si="0"/>
        <v>3.0086646490609841</v>
      </c>
      <c r="M23" s="44">
        <v>1602</v>
      </c>
      <c r="N23" s="44">
        <v>4427</v>
      </c>
    </row>
    <row r="24" spans="1:14" s="51" customFormat="1">
      <c r="A24" s="54" t="s">
        <v>70</v>
      </c>
      <c r="B24" s="55">
        <v>20637</v>
      </c>
      <c r="C24" s="56">
        <v>49</v>
      </c>
      <c r="D24" s="56">
        <v>6</v>
      </c>
      <c r="E24" s="56">
        <v>1</v>
      </c>
      <c r="F24" s="56">
        <v>0</v>
      </c>
      <c r="G24" s="56">
        <v>1</v>
      </c>
      <c r="H24" s="56">
        <v>0</v>
      </c>
      <c r="I24" s="56">
        <v>5</v>
      </c>
      <c r="J24" s="57">
        <v>4.9800000000000004</v>
      </c>
      <c r="K24" s="55">
        <v>31323</v>
      </c>
      <c r="L24" s="53">
        <f t="shared" si="0"/>
        <v>1.5178078209042012</v>
      </c>
      <c r="M24" s="55">
        <v>1080</v>
      </c>
      <c r="N24" s="55">
        <v>1693</v>
      </c>
    </row>
    <row r="25" spans="1:14" s="45" customFormat="1">
      <c r="B25" s="77"/>
      <c r="C25" s="81"/>
      <c r="D25" s="81"/>
      <c r="E25" s="81"/>
      <c r="F25" s="81"/>
      <c r="G25" s="81"/>
      <c r="H25" s="81"/>
      <c r="I25" s="81"/>
      <c r="J25" s="82"/>
      <c r="K25" s="77"/>
      <c r="L25" s="47"/>
      <c r="M25" s="77"/>
      <c r="N25" s="77"/>
    </row>
    <row r="26" spans="1:14" s="45" customFormat="1" ht="15">
      <c r="A26" s="78" t="s">
        <v>121</v>
      </c>
      <c r="B26" s="44"/>
      <c r="J26" s="46"/>
      <c r="K26" s="44"/>
      <c r="L26" s="47"/>
      <c r="M26" s="44"/>
      <c r="N26" s="44"/>
    </row>
    <row r="27" spans="1:14" s="45" customFormat="1">
      <c r="A27" s="62" t="s">
        <v>24</v>
      </c>
      <c r="B27" s="44">
        <v>39826</v>
      </c>
      <c r="C27" s="45">
        <v>202</v>
      </c>
      <c r="D27" s="45">
        <v>6</v>
      </c>
      <c r="E27" s="45">
        <v>8</v>
      </c>
      <c r="F27" s="45">
        <v>0</v>
      </c>
      <c r="G27" s="45">
        <v>1</v>
      </c>
      <c r="H27" s="45">
        <v>7</v>
      </c>
      <c r="I27" s="45">
        <v>8</v>
      </c>
      <c r="J27" s="46">
        <v>15.28</v>
      </c>
      <c r="K27" s="44">
        <v>95369</v>
      </c>
      <c r="L27" s="47">
        <f>K27/B27</f>
        <v>2.3946416913574047</v>
      </c>
      <c r="M27" s="44">
        <v>2457</v>
      </c>
      <c r="N27" s="44">
        <v>4669</v>
      </c>
    </row>
    <row r="28" spans="1:14" s="45" customFormat="1">
      <c r="A28" s="60" t="s">
        <v>20</v>
      </c>
      <c r="B28" s="44">
        <v>37277</v>
      </c>
      <c r="C28" s="45">
        <v>120.5</v>
      </c>
      <c r="D28" s="45">
        <v>6</v>
      </c>
      <c r="E28" s="45">
        <v>4</v>
      </c>
      <c r="F28" s="45">
        <v>0</v>
      </c>
      <c r="G28" s="45">
        <v>1</v>
      </c>
      <c r="H28" s="45">
        <v>11</v>
      </c>
      <c r="I28" s="45">
        <v>8</v>
      </c>
      <c r="J28" s="46">
        <v>10.5</v>
      </c>
      <c r="K28" s="44">
        <v>71360</v>
      </c>
      <c r="L28" s="47">
        <f>K28/B28</f>
        <v>1.9143171392547684</v>
      </c>
      <c r="M28" s="44">
        <v>531</v>
      </c>
      <c r="N28" s="44">
        <v>2757</v>
      </c>
    </row>
    <row r="29" spans="1:14" s="45" customFormat="1">
      <c r="A29" s="60" t="s">
        <v>30</v>
      </c>
      <c r="B29" s="44">
        <v>36555</v>
      </c>
      <c r="C29" s="45">
        <v>187</v>
      </c>
      <c r="D29" s="45">
        <v>6</v>
      </c>
      <c r="E29" s="45">
        <v>8</v>
      </c>
      <c r="F29" s="45">
        <v>0</v>
      </c>
      <c r="G29" s="45">
        <v>2</v>
      </c>
      <c r="H29" s="45">
        <v>8</v>
      </c>
      <c r="I29" s="45">
        <v>6</v>
      </c>
      <c r="J29" s="46">
        <v>9.86</v>
      </c>
      <c r="K29" s="44">
        <v>81747</v>
      </c>
      <c r="L29" s="47">
        <f t="shared" si="0"/>
        <v>2.2362741075092325</v>
      </c>
      <c r="M29" s="44">
        <v>74402</v>
      </c>
      <c r="N29" s="44">
        <v>3152</v>
      </c>
    </row>
    <row r="30" spans="1:14" s="51" customFormat="1">
      <c r="A30" s="54" t="s">
        <v>19</v>
      </c>
      <c r="B30" s="50">
        <v>36816</v>
      </c>
      <c r="C30" s="51">
        <v>105</v>
      </c>
      <c r="D30" s="51">
        <v>6</v>
      </c>
      <c r="E30" s="51">
        <v>3</v>
      </c>
      <c r="F30" s="51">
        <v>0</v>
      </c>
      <c r="G30" s="51">
        <v>2</v>
      </c>
      <c r="H30" s="51">
        <v>2</v>
      </c>
      <c r="I30" s="51">
        <v>11</v>
      </c>
      <c r="J30" s="52">
        <v>10.69</v>
      </c>
      <c r="K30" s="50">
        <v>94351</v>
      </c>
      <c r="L30" s="53">
        <f>K30/B30</f>
        <v>2.562771621034333</v>
      </c>
      <c r="M30" s="50">
        <v>2857</v>
      </c>
      <c r="N30" s="50">
        <v>3128</v>
      </c>
    </row>
    <row r="31" spans="1:14" s="45" customFormat="1">
      <c r="A31" s="60" t="s">
        <v>21</v>
      </c>
      <c r="B31" s="44">
        <v>41518</v>
      </c>
      <c r="C31" s="45">
        <v>161</v>
      </c>
      <c r="D31" s="45">
        <v>6</v>
      </c>
      <c r="E31" s="45">
        <v>4</v>
      </c>
      <c r="F31" s="45">
        <v>0</v>
      </c>
      <c r="G31" s="45">
        <v>3</v>
      </c>
      <c r="H31" s="45">
        <v>4</v>
      </c>
      <c r="I31" s="45">
        <v>19</v>
      </c>
      <c r="J31" s="46">
        <v>22.4</v>
      </c>
      <c r="K31" s="44">
        <v>86211</v>
      </c>
      <c r="L31" s="47">
        <f t="shared" si="0"/>
        <v>2.076472855147165</v>
      </c>
      <c r="M31" s="44">
        <v>2570</v>
      </c>
      <c r="N31" s="44">
        <v>15006</v>
      </c>
    </row>
    <row r="32" spans="1:14" s="45" customFormat="1">
      <c r="A32" s="60" t="s">
        <v>26</v>
      </c>
      <c r="B32" s="44">
        <v>42699</v>
      </c>
      <c r="C32" s="45">
        <v>135.5</v>
      </c>
      <c r="D32" s="45">
        <v>6</v>
      </c>
      <c r="E32" s="45">
        <v>3</v>
      </c>
      <c r="F32" s="45">
        <v>0</v>
      </c>
      <c r="G32" s="45">
        <v>1</v>
      </c>
      <c r="H32" s="45">
        <v>0</v>
      </c>
      <c r="I32" s="45">
        <v>11</v>
      </c>
      <c r="J32" s="46">
        <v>10</v>
      </c>
      <c r="K32" s="44">
        <v>93359</v>
      </c>
      <c r="L32" s="47">
        <f>K32/B32</f>
        <v>2.1864446474156303</v>
      </c>
      <c r="M32" s="44">
        <v>2208</v>
      </c>
      <c r="N32" s="44">
        <v>5370</v>
      </c>
    </row>
    <row r="33" spans="1:14" s="45" customFormat="1">
      <c r="A33" s="60" t="s">
        <v>17</v>
      </c>
      <c r="B33" s="44">
        <v>38127</v>
      </c>
      <c r="C33" s="45">
        <v>176.5</v>
      </c>
      <c r="D33" s="45">
        <v>6</v>
      </c>
      <c r="E33" s="45">
        <v>4</v>
      </c>
      <c r="F33" s="45">
        <v>0</v>
      </c>
      <c r="G33" s="45">
        <v>2</v>
      </c>
      <c r="H33" s="45">
        <v>7</v>
      </c>
      <c r="I33" s="45">
        <v>0</v>
      </c>
      <c r="J33" s="46">
        <v>7.93</v>
      </c>
      <c r="K33" s="44">
        <v>32259</v>
      </c>
      <c r="L33" s="47">
        <f>K33/B33</f>
        <v>0.84609331969470458</v>
      </c>
      <c r="M33" s="44">
        <v>108</v>
      </c>
      <c r="N33" s="44">
        <v>5030</v>
      </c>
    </row>
    <row r="34" spans="1:14" s="51" customFormat="1">
      <c r="A34" s="49" t="s">
        <v>25</v>
      </c>
      <c r="B34" s="50">
        <v>47969</v>
      </c>
      <c r="C34" s="51">
        <v>79</v>
      </c>
      <c r="D34" s="51">
        <v>6</v>
      </c>
      <c r="E34" s="51">
        <v>2</v>
      </c>
      <c r="F34" s="51">
        <v>0</v>
      </c>
      <c r="G34" s="51">
        <v>4</v>
      </c>
      <c r="H34" s="51">
        <v>3</v>
      </c>
      <c r="I34" s="51">
        <v>12</v>
      </c>
      <c r="J34" s="52">
        <v>12.65</v>
      </c>
      <c r="K34" s="50">
        <v>101962</v>
      </c>
      <c r="L34" s="53">
        <f>K34/B34</f>
        <v>2.1255811044632993</v>
      </c>
      <c r="M34" s="50">
        <v>3285</v>
      </c>
      <c r="N34" s="50">
        <v>6180</v>
      </c>
    </row>
    <row r="35" spans="1:14" s="45" customFormat="1">
      <c r="A35" s="60" t="s">
        <v>23</v>
      </c>
      <c r="B35" s="44">
        <v>40308</v>
      </c>
      <c r="C35" s="45">
        <v>136</v>
      </c>
      <c r="D35" s="45">
        <v>6</v>
      </c>
      <c r="E35" s="45">
        <v>3</v>
      </c>
      <c r="F35" s="45">
        <v>0</v>
      </c>
      <c r="G35" s="45">
        <v>2</v>
      </c>
      <c r="H35" s="45">
        <v>1</v>
      </c>
      <c r="I35" s="45">
        <v>5</v>
      </c>
      <c r="J35" s="46">
        <v>7.3</v>
      </c>
      <c r="K35" s="44">
        <v>57980</v>
      </c>
      <c r="L35" s="47">
        <f t="shared" si="0"/>
        <v>1.4384241341669148</v>
      </c>
      <c r="M35" s="44">
        <v>4038</v>
      </c>
      <c r="N35" s="44">
        <v>3869</v>
      </c>
    </row>
    <row r="36" spans="1:14" s="45" customFormat="1">
      <c r="A36" s="62" t="s">
        <v>22</v>
      </c>
      <c r="B36" s="44">
        <v>39765</v>
      </c>
      <c r="C36" s="45">
        <v>125</v>
      </c>
      <c r="D36" s="45">
        <v>6</v>
      </c>
      <c r="E36" s="45">
        <v>3</v>
      </c>
      <c r="F36" s="45">
        <v>0</v>
      </c>
      <c r="G36" s="45">
        <v>3</v>
      </c>
      <c r="H36" s="45">
        <v>3</v>
      </c>
      <c r="I36" s="45">
        <v>7</v>
      </c>
      <c r="J36" s="46">
        <v>12</v>
      </c>
      <c r="K36" s="44">
        <v>60239</v>
      </c>
      <c r="L36" s="47">
        <f>K36/B36</f>
        <v>1.5148748899786244</v>
      </c>
      <c r="M36" s="44">
        <v>2138</v>
      </c>
      <c r="N36" s="44">
        <v>3010</v>
      </c>
    </row>
    <row r="37" spans="1:14" s="45" customFormat="1">
      <c r="A37" s="60" t="s">
        <v>27</v>
      </c>
      <c r="B37" s="44">
        <v>49148</v>
      </c>
      <c r="C37" s="45">
        <v>60</v>
      </c>
      <c r="D37" s="45">
        <v>6</v>
      </c>
      <c r="E37" s="45">
        <v>1</v>
      </c>
      <c r="F37" s="45">
        <v>0</v>
      </c>
      <c r="G37" s="45">
        <v>4</v>
      </c>
      <c r="H37" s="45">
        <v>2</v>
      </c>
      <c r="I37" s="45">
        <v>12</v>
      </c>
      <c r="J37" s="46">
        <v>13.98</v>
      </c>
      <c r="K37" s="44">
        <v>110735</v>
      </c>
      <c r="L37" s="47">
        <f t="shared" si="0"/>
        <v>2.2530926996012046</v>
      </c>
      <c r="M37" s="44">
        <v>4585</v>
      </c>
      <c r="N37" s="44">
        <v>7053</v>
      </c>
    </row>
    <row r="38" spans="1:14" s="45" customFormat="1">
      <c r="B38" s="44"/>
      <c r="J38" s="46"/>
      <c r="K38" s="44"/>
      <c r="L38" s="47"/>
      <c r="M38" s="44"/>
      <c r="N38" s="44"/>
    </row>
    <row r="39" spans="1:14" s="45" customFormat="1" ht="15">
      <c r="A39" s="61" t="s">
        <v>123</v>
      </c>
      <c r="B39" s="44"/>
      <c r="J39" s="46"/>
      <c r="K39" s="44"/>
      <c r="L39" s="47"/>
      <c r="M39" s="44"/>
      <c r="N39" s="44"/>
    </row>
    <row r="40" spans="1:14" s="51" customFormat="1">
      <c r="A40" s="49" t="s">
        <v>32</v>
      </c>
      <c r="B40" s="50">
        <v>60527</v>
      </c>
      <c r="C40" s="51">
        <v>102</v>
      </c>
      <c r="D40" s="51">
        <v>6</v>
      </c>
      <c r="E40" s="51">
        <v>4</v>
      </c>
      <c r="F40" s="51">
        <v>0</v>
      </c>
      <c r="G40" s="51">
        <v>2</v>
      </c>
      <c r="H40" s="51">
        <v>14</v>
      </c>
      <c r="I40" s="51">
        <v>10</v>
      </c>
      <c r="J40" s="52">
        <v>17.5</v>
      </c>
      <c r="K40" s="50">
        <v>101338</v>
      </c>
      <c r="L40" s="53">
        <f t="shared" si="0"/>
        <v>1.6742610735704726</v>
      </c>
      <c r="M40" s="50">
        <v>1030</v>
      </c>
      <c r="N40" s="50">
        <v>3928</v>
      </c>
    </row>
    <row r="41" spans="1:14" s="45" customFormat="1">
      <c r="A41" s="60" t="s">
        <v>31</v>
      </c>
      <c r="B41" s="44">
        <v>58697</v>
      </c>
      <c r="C41" s="45">
        <v>247</v>
      </c>
      <c r="D41" s="45">
        <v>6</v>
      </c>
      <c r="E41" s="45">
        <v>8</v>
      </c>
      <c r="F41" s="45">
        <v>0</v>
      </c>
      <c r="G41" s="45">
        <v>3</v>
      </c>
      <c r="H41" s="45">
        <v>0</v>
      </c>
      <c r="I41" s="45">
        <v>13</v>
      </c>
      <c r="J41" s="46">
        <v>11.33</v>
      </c>
      <c r="K41" s="44">
        <v>128016</v>
      </c>
      <c r="L41" s="47">
        <f t="shared" si="0"/>
        <v>2.1809632519549553</v>
      </c>
      <c r="M41" s="44">
        <v>3867</v>
      </c>
      <c r="N41" s="44">
        <v>7969</v>
      </c>
    </row>
    <row r="42" spans="1:14" s="45" customFormat="1">
      <c r="A42" s="60" t="s">
        <v>33</v>
      </c>
      <c r="B42" s="44">
        <v>63054</v>
      </c>
      <c r="C42" s="45">
        <v>93.25</v>
      </c>
      <c r="D42" s="45">
        <v>6</v>
      </c>
      <c r="E42" s="45">
        <v>3</v>
      </c>
      <c r="F42" s="45">
        <v>0</v>
      </c>
      <c r="G42" s="45">
        <v>2</v>
      </c>
      <c r="H42" s="45">
        <v>3</v>
      </c>
      <c r="I42" s="45">
        <v>9</v>
      </c>
      <c r="J42" s="46">
        <v>11.43</v>
      </c>
      <c r="K42" s="44">
        <v>106769</v>
      </c>
      <c r="L42" s="47">
        <f t="shared" si="0"/>
        <v>1.6932946363434516</v>
      </c>
      <c r="M42" s="44">
        <v>3268</v>
      </c>
      <c r="N42" s="44">
        <v>17583</v>
      </c>
    </row>
    <row r="43" spans="1:14" s="45" customFormat="1">
      <c r="A43" s="60" t="s">
        <v>28</v>
      </c>
      <c r="B43" s="44">
        <v>53331</v>
      </c>
      <c r="C43" s="45">
        <v>216</v>
      </c>
      <c r="D43" s="45">
        <v>6</v>
      </c>
      <c r="E43" s="45">
        <v>5</v>
      </c>
      <c r="F43" s="45">
        <v>0</v>
      </c>
      <c r="G43" s="45">
        <v>3</v>
      </c>
      <c r="H43" s="45">
        <v>2</v>
      </c>
      <c r="I43" s="45">
        <v>14</v>
      </c>
      <c r="J43" s="46">
        <v>15.5</v>
      </c>
      <c r="K43" s="44">
        <v>103987</v>
      </c>
      <c r="L43" s="47">
        <f t="shared" si="0"/>
        <v>1.9498415555680562</v>
      </c>
      <c r="M43" s="44">
        <v>2536</v>
      </c>
      <c r="N43" s="44">
        <v>3574</v>
      </c>
    </row>
    <row r="44" spans="1:14" s="51" customFormat="1">
      <c r="A44" s="49" t="s">
        <v>29</v>
      </c>
      <c r="B44" s="50">
        <v>56046</v>
      </c>
      <c r="C44" s="51">
        <v>304</v>
      </c>
      <c r="D44" s="51">
        <v>6</v>
      </c>
      <c r="E44" s="51">
        <v>12</v>
      </c>
      <c r="F44" s="51">
        <v>0</v>
      </c>
      <c r="G44" s="51">
        <v>1</v>
      </c>
      <c r="H44" s="51">
        <v>13</v>
      </c>
      <c r="I44" s="51">
        <v>9</v>
      </c>
      <c r="J44" s="52">
        <v>14.38</v>
      </c>
      <c r="K44" s="50">
        <v>139744</v>
      </c>
      <c r="L44" s="53">
        <f t="shared" si="0"/>
        <v>2.4933804374977697</v>
      </c>
      <c r="M44" s="50">
        <v>4906</v>
      </c>
      <c r="N44" s="50">
        <v>4520</v>
      </c>
    </row>
    <row r="45" spans="1:14" s="45" customFormat="1">
      <c r="A45" s="60" t="s">
        <v>35</v>
      </c>
      <c r="B45" s="44">
        <v>64265</v>
      </c>
      <c r="C45" s="45">
        <v>208</v>
      </c>
      <c r="D45" s="45">
        <v>7</v>
      </c>
      <c r="E45" s="45">
        <v>6</v>
      </c>
      <c r="F45" s="45">
        <v>1</v>
      </c>
      <c r="G45" s="45">
        <v>2</v>
      </c>
      <c r="H45" s="45">
        <v>12</v>
      </c>
      <c r="I45" s="45">
        <v>16</v>
      </c>
      <c r="J45" s="46">
        <v>23.5</v>
      </c>
      <c r="K45" s="44">
        <v>280188</v>
      </c>
      <c r="L45" s="47">
        <f t="shared" si="0"/>
        <v>4.3598848517855755</v>
      </c>
      <c r="M45" s="44">
        <v>5914</v>
      </c>
      <c r="N45" s="44">
        <v>7397</v>
      </c>
    </row>
    <row r="46" spans="1:14" s="45" customFormat="1">
      <c r="B46" s="44"/>
      <c r="J46" s="46"/>
      <c r="K46" s="44"/>
      <c r="M46" s="44"/>
      <c r="N46" s="44"/>
    </row>
    <row r="47" spans="1:14" s="45" customFormat="1" ht="15">
      <c r="A47" s="48" t="s">
        <v>124</v>
      </c>
      <c r="B47" s="44"/>
      <c r="J47" s="46"/>
      <c r="K47" s="44"/>
      <c r="L47" s="47"/>
      <c r="M47" s="44"/>
      <c r="N47" s="44"/>
    </row>
    <row r="48" spans="1:14" s="45" customFormat="1">
      <c r="A48" s="60" t="s">
        <v>36</v>
      </c>
      <c r="B48" s="44">
        <v>74562</v>
      </c>
      <c r="C48" s="45">
        <v>205</v>
      </c>
      <c r="D48" s="45">
        <v>6</v>
      </c>
      <c r="E48" s="45">
        <v>4</v>
      </c>
      <c r="F48" s="45">
        <v>0</v>
      </c>
      <c r="G48" s="45">
        <v>8</v>
      </c>
      <c r="H48" s="45">
        <v>4</v>
      </c>
      <c r="I48" s="45">
        <v>14</v>
      </c>
      <c r="J48" s="46">
        <v>24.5</v>
      </c>
      <c r="K48" s="44">
        <v>139450</v>
      </c>
      <c r="L48" s="47">
        <f t="shared" si="0"/>
        <v>1.8702556261902845</v>
      </c>
      <c r="M48" s="44">
        <v>6038</v>
      </c>
      <c r="N48" s="44">
        <v>11980</v>
      </c>
    </row>
    <row r="49" spans="1:14" s="45" customFormat="1">
      <c r="A49" s="60" t="s">
        <v>38</v>
      </c>
      <c r="B49" s="44">
        <v>75978</v>
      </c>
      <c r="C49" s="45">
        <v>66</v>
      </c>
      <c r="D49" s="45">
        <v>6</v>
      </c>
      <c r="E49" s="45">
        <v>1</v>
      </c>
      <c r="F49" s="45">
        <v>0</v>
      </c>
      <c r="G49" s="45">
        <v>2</v>
      </c>
      <c r="H49" s="45">
        <v>0</v>
      </c>
      <c r="I49" s="45">
        <v>18</v>
      </c>
      <c r="J49" s="46">
        <v>19.5</v>
      </c>
      <c r="K49" s="44">
        <v>148507</v>
      </c>
      <c r="L49" s="47">
        <f t="shared" si="0"/>
        <v>1.9546052804759273</v>
      </c>
      <c r="M49" s="44">
        <v>2543</v>
      </c>
      <c r="N49" s="44">
        <v>7297</v>
      </c>
    </row>
    <row r="50" spans="1:14" s="51" customFormat="1">
      <c r="A50" s="49" t="s">
        <v>34</v>
      </c>
      <c r="B50" s="50">
        <v>66027</v>
      </c>
      <c r="C50" s="51">
        <v>255</v>
      </c>
      <c r="D50" s="51">
        <v>6</v>
      </c>
      <c r="E50" s="51">
        <v>9</v>
      </c>
      <c r="F50" s="51">
        <v>0</v>
      </c>
      <c r="G50" s="51">
        <v>4</v>
      </c>
      <c r="H50" s="51">
        <v>15</v>
      </c>
      <c r="I50" s="51">
        <v>5</v>
      </c>
      <c r="J50" s="52">
        <v>16.88</v>
      </c>
      <c r="K50" s="50">
        <v>129510</v>
      </c>
      <c r="L50" s="53">
        <f>K50/B50</f>
        <v>1.9614703076014357</v>
      </c>
      <c r="M50" s="50">
        <v>3166</v>
      </c>
      <c r="N50" s="50">
        <v>3786</v>
      </c>
    </row>
    <row r="51" spans="1:14" s="45" customFormat="1">
      <c r="A51" s="60" t="s">
        <v>37</v>
      </c>
      <c r="B51" s="44">
        <v>74927</v>
      </c>
      <c r="C51" s="45">
        <v>109</v>
      </c>
      <c r="D51" s="45">
        <v>6</v>
      </c>
      <c r="E51" s="45">
        <v>2</v>
      </c>
      <c r="F51" s="45">
        <v>0</v>
      </c>
      <c r="G51" s="45">
        <v>6</v>
      </c>
      <c r="H51" s="45">
        <v>15</v>
      </c>
      <c r="I51" s="45">
        <v>9</v>
      </c>
      <c r="J51" s="46">
        <v>29.75</v>
      </c>
      <c r="K51" s="44">
        <v>139633</v>
      </c>
      <c r="L51" s="47">
        <f t="shared" si="0"/>
        <v>1.8635872248989016</v>
      </c>
      <c r="M51" s="44">
        <v>1940</v>
      </c>
      <c r="N51" s="44">
        <v>23604</v>
      </c>
    </row>
    <row r="52" spans="1:14" s="45" customFormat="1">
      <c r="A52" s="62" t="s">
        <v>39</v>
      </c>
      <c r="B52" s="44">
        <v>79886</v>
      </c>
      <c r="C52" s="45">
        <v>318.5</v>
      </c>
      <c r="D52" s="45">
        <v>6</v>
      </c>
      <c r="E52" s="45">
        <v>10</v>
      </c>
      <c r="F52" s="45">
        <v>0</v>
      </c>
      <c r="G52" s="45">
        <v>3</v>
      </c>
      <c r="H52" s="45">
        <v>13</v>
      </c>
      <c r="I52" s="45">
        <v>20</v>
      </c>
      <c r="J52" s="46">
        <v>21.93</v>
      </c>
      <c r="K52" s="44">
        <v>111310</v>
      </c>
      <c r="L52" s="47">
        <f t="shared" si="0"/>
        <v>1.3933605387677441</v>
      </c>
      <c r="M52" s="44">
        <v>7688</v>
      </c>
      <c r="N52" s="44">
        <v>10180</v>
      </c>
    </row>
    <row r="53" spans="1:14" s="45" customFormat="1">
      <c r="A53" s="62"/>
      <c r="B53" s="44"/>
      <c r="J53" s="46"/>
      <c r="K53" s="44"/>
      <c r="L53" s="47"/>
      <c r="M53" s="44"/>
      <c r="N53" s="44"/>
    </row>
    <row r="54" spans="1:14" s="45" customFormat="1" ht="15">
      <c r="A54" s="48" t="s">
        <v>125</v>
      </c>
      <c r="B54" s="44"/>
      <c r="J54" s="46"/>
      <c r="K54" s="44"/>
      <c r="L54" s="47"/>
      <c r="M54" s="44"/>
      <c r="N54" s="44"/>
    </row>
    <row r="55" spans="1:14" s="45" customFormat="1">
      <c r="A55" s="60" t="s">
        <v>41</v>
      </c>
      <c r="B55" s="44">
        <v>96296</v>
      </c>
      <c r="C55" s="45">
        <v>115.5</v>
      </c>
      <c r="D55" s="45">
        <v>6</v>
      </c>
      <c r="E55" s="45">
        <v>2</v>
      </c>
      <c r="F55" s="45">
        <v>1</v>
      </c>
      <c r="G55" s="45">
        <v>4</v>
      </c>
      <c r="H55" s="45">
        <v>4</v>
      </c>
      <c r="I55" s="45">
        <v>22</v>
      </c>
      <c r="J55" s="46">
        <v>26.65</v>
      </c>
      <c r="K55" s="44">
        <v>227317</v>
      </c>
      <c r="L55" s="47">
        <f t="shared" si="0"/>
        <v>2.3606068787903962</v>
      </c>
      <c r="M55" s="44">
        <v>1216</v>
      </c>
      <c r="N55" s="44">
        <v>3849</v>
      </c>
    </row>
    <row r="56" spans="1:14" s="51" customFormat="1">
      <c r="A56" s="49" t="s">
        <v>40</v>
      </c>
      <c r="B56" s="50">
        <v>91149</v>
      </c>
      <c r="C56" s="51">
        <v>456.5</v>
      </c>
      <c r="D56" s="51">
        <v>6</v>
      </c>
      <c r="E56" s="51">
        <v>13</v>
      </c>
      <c r="F56" s="51">
        <v>0</v>
      </c>
      <c r="G56" s="51">
        <v>2</v>
      </c>
      <c r="H56" s="51">
        <v>19</v>
      </c>
      <c r="I56" s="51">
        <v>21</v>
      </c>
      <c r="J56" s="52">
        <v>33.049999999999997</v>
      </c>
      <c r="K56" s="50">
        <v>294448</v>
      </c>
      <c r="L56" s="53">
        <f t="shared" si="0"/>
        <v>3.2304029665712184</v>
      </c>
      <c r="M56" s="50">
        <v>5612</v>
      </c>
      <c r="N56" s="50">
        <v>11687</v>
      </c>
    </row>
    <row r="57" spans="1:14" s="45" customFormat="1">
      <c r="A57" s="60" t="s">
        <v>42</v>
      </c>
      <c r="B57" s="44">
        <v>97388</v>
      </c>
      <c r="C57" s="45">
        <v>432.5</v>
      </c>
      <c r="D57" s="45">
        <v>6</v>
      </c>
      <c r="E57" s="45">
        <v>13</v>
      </c>
      <c r="F57" s="45">
        <v>0</v>
      </c>
      <c r="G57" s="45">
        <v>3</v>
      </c>
      <c r="H57" s="45">
        <v>13</v>
      </c>
      <c r="I57" s="45">
        <v>9</v>
      </c>
      <c r="J57" s="46">
        <v>20.05</v>
      </c>
      <c r="K57" s="44">
        <v>182229</v>
      </c>
      <c r="L57" s="47">
        <f t="shared" si="0"/>
        <v>1.8711648252351418</v>
      </c>
      <c r="M57" s="44">
        <v>5146</v>
      </c>
      <c r="N57" s="44">
        <v>11507</v>
      </c>
    </row>
    <row r="58" spans="1:14" s="45" customFormat="1">
      <c r="A58" s="60"/>
      <c r="B58" s="44"/>
      <c r="J58" s="46"/>
      <c r="K58" s="44"/>
      <c r="L58" s="47"/>
      <c r="M58" s="44"/>
      <c r="N58" s="44"/>
    </row>
    <row r="59" spans="1:14" s="45" customFormat="1" ht="15">
      <c r="A59" s="61" t="s">
        <v>126</v>
      </c>
      <c r="B59" s="44"/>
      <c r="J59" s="46"/>
      <c r="K59" s="44"/>
      <c r="L59" s="47"/>
      <c r="M59" s="44"/>
      <c r="N59" s="44"/>
    </row>
    <row r="60" spans="1:14" s="45" customFormat="1">
      <c r="A60" s="62" t="s">
        <v>44</v>
      </c>
      <c r="B60" s="44">
        <v>178065</v>
      </c>
      <c r="C60" s="45">
        <v>635</v>
      </c>
      <c r="D60" s="45">
        <v>6</v>
      </c>
      <c r="E60" s="45">
        <v>20</v>
      </c>
      <c r="F60" s="45">
        <v>0</v>
      </c>
      <c r="G60" s="45">
        <v>6</v>
      </c>
      <c r="H60" s="45">
        <v>20</v>
      </c>
      <c r="I60" s="45">
        <v>39</v>
      </c>
      <c r="J60" s="46">
        <v>49.88</v>
      </c>
      <c r="K60" s="44">
        <v>321567</v>
      </c>
      <c r="L60" s="47">
        <f t="shared" si="0"/>
        <v>1.8058967231067307</v>
      </c>
      <c r="M60" s="44">
        <v>6</v>
      </c>
      <c r="N60" s="44">
        <v>10858</v>
      </c>
    </row>
    <row r="61" spans="1:14" s="45" customFormat="1">
      <c r="A61" s="60" t="s">
        <v>46</v>
      </c>
      <c r="B61" s="44">
        <v>203310</v>
      </c>
      <c r="C61" s="45">
        <v>571.5</v>
      </c>
      <c r="D61" s="45">
        <v>7</v>
      </c>
      <c r="E61" s="45">
        <v>13</v>
      </c>
      <c r="F61" s="45">
        <v>0</v>
      </c>
      <c r="G61" s="45">
        <v>16</v>
      </c>
      <c r="H61" s="45">
        <v>2</v>
      </c>
      <c r="I61" s="45">
        <v>53</v>
      </c>
      <c r="J61" s="46">
        <v>67.900000000000006</v>
      </c>
      <c r="K61" s="44">
        <v>466416</v>
      </c>
      <c r="L61" s="47">
        <f t="shared" si="0"/>
        <v>2.2941124391323595</v>
      </c>
      <c r="M61" s="44">
        <v>17944</v>
      </c>
      <c r="N61" s="44">
        <v>50665</v>
      </c>
    </row>
    <row r="62" spans="1:14" s="51" customFormat="1">
      <c r="A62" s="49" t="s">
        <v>45</v>
      </c>
      <c r="B62" s="50">
        <v>178567</v>
      </c>
      <c r="C62" s="51">
        <v>441</v>
      </c>
      <c r="D62" s="51">
        <v>6</v>
      </c>
      <c r="E62" s="51">
        <v>9</v>
      </c>
      <c r="F62" s="51">
        <v>0</v>
      </c>
      <c r="G62" s="51">
        <v>8</v>
      </c>
      <c r="H62" s="51">
        <v>25</v>
      </c>
      <c r="I62" s="51">
        <v>32</v>
      </c>
      <c r="J62" s="52">
        <v>61.53</v>
      </c>
      <c r="K62" s="50">
        <v>269977</v>
      </c>
      <c r="L62" s="53">
        <f t="shared" si="0"/>
        <v>1.5119086953356444</v>
      </c>
      <c r="M62" s="50">
        <v>2</v>
      </c>
      <c r="N62" s="50">
        <v>29161</v>
      </c>
    </row>
    <row r="63" spans="1:14" s="45" customFormat="1">
      <c r="A63" s="60" t="s">
        <v>47</v>
      </c>
      <c r="B63" s="44">
        <v>245747</v>
      </c>
      <c r="C63" s="45">
        <v>654</v>
      </c>
      <c r="D63" s="45">
        <v>7</v>
      </c>
      <c r="E63" s="45">
        <v>15</v>
      </c>
      <c r="F63" s="45">
        <v>0</v>
      </c>
      <c r="G63" s="45">
        <v>11</v>
      </c>
      <c r="H63" s="45">
        <v>0</v>
      </c>
      <c r="I63" s="45">
        <v>106</v>
      </c>
      <c r="J63" s="46">
        <v>87.83</v>
      </c>
      <c r="K63" s="44">
        <v>1232148</v>
      </c>
      <c r="L63" s="47">
        <f t="shared" si="0"/>
        <v>5.0138882672016338</v>
      </c>
      <c r="M63" s="44">
        <v>30970</v>
      </c>
      <c r="N63" s="44">
        <v>22673</v>
      </c>
    </row>
    <row r="64" spans="1:14" s="45" customFormat="1">
      <c r="A64" s="60" t="s">
        <v>43</v>
      </c>
      <c r="B64" s="44">
        <v>153905</v>
      </c>
      <c r="C64" s="45">
        <v>431</v>
      </c>
      <c r="D64" s="45">
        <v>6</v>
      </c>
      <c r="E64" s="45">
        <v>8</v>
      </c>
      <c r="F64" s="45">
        <v>0</v>
      </c>
      <c r="G64" s="45">
        <v>11</v>
      </c>
      <c r="H64" s="45">
        <v>0</v>
      </c>
      <c r="I64" s="45">
        <v>93</v>
      </c>
      <c r="J64" s="46">
        <v>66.180000000000007</v>
      </c>
      <c r="K64" s="44">
        <v>267863</v>
      </c>
      <c r="L64" s="47">
        <f t="shared" si="0"/>
        <v>1.7404437802540529</v>
      </c>
      <c r="M64" s="44">
        <v>5048</v>
      </c>
      <c r="N64" s="44">
        <v>16483</v>
      </c>
    </row>
    <row r="65" spans="1:14" s="45" customFormat="1">
      <c r="A65" s="43"/>
      <c r="B65" s="44"/>
      <c r="J65" s="46"/>
      <c r="K65" s="44"/>
      <c r="L65" s="47"/>
      <c r="M65" s="44"/>
      <c r="N65" s="44"/>
    </row>
    <row r="66" spans="1:14" s="45" customFormat="1" ht="15.75">
      <c r="A66" s="83" t="s">
        <v>48</v>
      </c>
      <c r="B66" s="44"/>
      <c r="J66" s="46"/>
      <c r="K66" s="44"/>
      <c r="L66" s="47"/>
      <c r="M66" s="44"/>
      <c r="N66" s="44"/>
    </row>
    <row r="67" spans="1:14" s="45" customFormat="1">
      <c r="A67" s="60" t="s">
        <v>49</v>
      </c>
      <c r="B67" s="44">
        <v>3693</v>
      </c>
      <c r="C67" s="45">
        <v>37</v>
      </c>
      <c r="D67" s="45">
        <v>5</v>
      </c>
      <c r="E67" s="45">
        <v>1</v>
      </c>
      <c r="F67" s="45">
        <v>0</v>
      </c>
      <c r="G67" s="45">
        <v>0</v>
      </c>
      <c r="H67" s="45">
        <v>2</v>
      </c>
      <c r="I67" s="45">
        <v>1</v>
      </c>
      <c r="J67" s="46">
        <v>2.5499999999999998</v>
      </c>
      <c r="K67" s="44">
        <v>21571</v>
      </c>
      <c r="L67" s="47">
        <f t="shared" si="0"/>
        <v>5.8410506363390198</v>
      </c>
      <c r="M67" s="44">
        <v>60</v>
      </c>
      <c r="N67" s="44">
        <v>493</v>
      </c>
    </row>
    <row r="68" spans="1:14" s="51" customFormat="1">
      <c r="A68" s="49" t="s">
        <v>50</v>
      </c>
      <c r="B68" s="50">
        <v>16776</v>
      </c>
      <c r="C68" s="51">
        <v>44</v>
      </c>
      <c r="D68" s="51">
        <v>6</v>
      </c>
      <c r="E68" s="51">
        <v>1</v>
      </c>
      <c r="F68" s="51">
        <v>0</v>
      </c>
      <c r="G68" s="51">
        <v>1</v>
      </c>
      <c r="H68" s="51">
        <v>2</v>
      </c>
      <c r="I68" s="51">
        <v>4</v>
      </c>
      <c r="J68" s="52">
        <v>5.85</v>
      </c>
      <c r="K68" s="50">
        <v>48019</v>
      </c>
      <c r="L68" s="53">
        <f t="shared" si="0"/>
        <v>2.8623628993800669</v>
      </c>
      <c r="M68" s="50">
        <v>896</v>
      </c>
      <c r="N68" s="50">
        <v>3203</v>
      </c>
    </row>
    <row r="69" spans="1:14" s="45" customFormat="1">
      <c r="A69" s="43"/>
      <c r="B69" s="44"/>
      <c r="J69" s="46"/>
      <c r="K69" s="44"/>
      <c r="L69" s="47"/>
      <c r="M69" s="44"/>
      <c r="N69" s="44"/>
    </row>
    <row r="70" spans="1:14" s="45" customFormat="1" ht="15.75">
      <c r="A70" s="84" t="s">
        <v>51</v>
      </c>
      <c r="B70" s="76">
        <f>SUM(B6:B64)</f>
        <v>2769110</v>
      </c>
      <c r="C70" s="85">
        <f t="shared" ref="C70:K70" si="1">SUM(C6:C69)</f>
        <v>8718.25</v>
      </c>
      <c r="D70" s="85">
        <f t="shared" si="1"/>
        <v>294</v>
      </c>
      <c r="E70" s="85">
        <f t="shared" si="1"/>
        <v>244</v>
      </c>
      <c r="F70" s="85">
        <f t="shared" si="1"/>
        <v>2</v>
      </c>
      <c r="G70" s="85">
        <f t="shared" si="1"/>
        <v>133</v>
      </c>
      <c r="H70" s="85">
        <f t="shared" si="1"/>
        <v>276</v>
      </c>
      <c r="I70" s="85">
        <f t="shared" si="1"/>
        <v>688</v>
      </c>
      <c r="J70" s="80">
        <f t="shared" si="1"/>
        <v>851.89</v>
      </c>
      <c r="K70" s="76">
        <f t="shared" si="1"/>
        <v>6536391</v>
      </c>
      <c r="L70" s="86">
        <f t="shared" si="0"/>
        <v>2.3604663592273329</v>
      </c>
      <c r="M70" s="76">
        <f>SUM(M6:M69)</f>
        <v>228643</v>
      </c>
      <c r="N70" s="76">
        <f>SUM(N6:N69)</f>
        <v>351906</v>
      </c>
    </row>
  </sheetData>
  <phoneticPr fontId="0" type="noConversion"/>
  <printOptions gridLines="1"/>
  <pageMargins left="1" right="0.5" top="0.5" bottom="0.5" header="0.26" footer="0.25"/>
  <pageSetup scale="56" firstPageNumber="5" orientation="landscape" horizontalDpi="4294967293" verticalDpi="0" r:id="rId1"/>
  <headerFooter alignWithMargins="0">
    <oddFooter xml:space="preserve">&amp;C&amp;11Mississippi Public Library Statistics, FY99 and FY00, Operations 1999, Page 3
</oddFooter>
  </headerFooter>
  <colBreaks count="1" manualBreakCount="1">
    <brk id="6" max="7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0"/>
  <sheetViews>
    <sheetView tabSelected="1" zoomScaleNormal="100" workbookViewId="0">
      <selection activeCell="B46" sqref="B46"/>
    </sheetView>
  </sheetViews>
  <sheetFormatPr defaultRowHeight="12.75"/>
  <cols>
    <col min="1" max="1" width="51.28515625" bestFit="1" customWidth="1"/>
    <col min="2" max="2" width="15.42578125" style="4" bestFit="1" customWidth="1"/>
    <col min="3" max="3" width="10" style="12" bestFit="1" customWidth="1"/>
    <col min="4" max="4" width="15.42578125" style="4" bestFit="1" customWidth="1"/>
    <col min="5" max="5" width="10" style="12" bestFit="1" customWidth="1"/>
    <col min="6" max="6" width="13.28515625" style="4" bestFit="1" customWidth="1"/>
    <col min="7" max="7" width="10" style="12" bestFit="1" customWidth="1"/>
    <col min="8" max="8" width="15.42578125" style="4" bestFit="1" customWidth="1"/>
    <col min="9" max="9" width="10.140625" style="12" bestFit="1" customWidth="1"/>
    <col min="10" max="10" width="15.42578125" style="4" bestFit="1" customWidth="1"/>
    <col min="11" max="11" width="12.85546875" bestFit="1" customWidth="1"/>
    <col min="12" max="12" width="11.5703125" bestFit="1" customWidth="1"/>
    <col min="13" max="14" width="10.28515625" hidden="1" customWidth="1"/>
  </cols>
  <sheetData>
    <row r="1" spans="1:14" ht="15">
      <c r="A1" s="42" t="s">
        <v>118</v>
      </c>
    </row>
    <row r="2" spans="1:14" ht="15.75">
      <c r="A2" s="17"/>
    </row>
    <row r="3" spans="1:14" ht="15">
      <c r="A3" s="18" t="s">
        <v>0</v>
      </c>
      <c r="B3" s="19" t="s">
        <v>71</v>
      </c>
      <c r="C3" s="32"/>
      <c r="D3" s="19" t="s">
        <v>72</v>
      </c>
      <c r="E3" s="32"/>
      <c r="F3" s="19" t="s">
        <v>73</v>
      </c>
      <c r="G3" s="32"/>
      <c r="H3" s="19" t="s">
        <v>74</v>
      </c>
      <c r="I3" s="32"/>
      <c r="J3" s="19" t="s">
        <v>66</v>
      </c>
      <c r="K3" s="28"/>
      <c r="L3" s="28" t="s">
        <v>75</v>
      </c>
    </row>
    <row r="4" spans="1:14" ht="15">
      <c r="A4" s="26"/>
      <c r="B4" s="19" t="s">
        <v>75</v>
      </c>
      <c r="C4" s="32" t="s">
        <v>76</v>
      </c>
      <c r="D4" s="19" t="s">
        <v>75</v>
      </c>
      <c r="E4" s="32" t="s">
        <v>76</v>
      </c>
      <c r="F4" s="19" t="s">
        <v>75</v>
      </c>
      <c r="G4" s="32" t="s">
        <v>76</v>
      </c>
      <c r="H4" s="19" t="s">
        <v>75</v>
      </c>
      <c r="I4" s="32" t="s">
        <v>76</v>
      </c>
      <c r="J4" s="19"/>
      <c r="K4" s="28" t="s">
        <v>67</v>
      </c>
      <c r="L4" s="28" t="s">
        <v>77</v>
      </c>
    </row>
    <row r="5" spans="1:14" ht="15">
      <c r="A5" s="18" t="s">
        <v>1</v>
      </c>
      <c r="B5" s="29"/>
      <c r="C5" s="33"/>
      <c r="D5" s="29"/>
      <c r="E5" s="33"/>
      <c r="F5" s="29"/>
      <c r="G5" s="33"/>
      <c r="H5" s="29"/>
      <c r="I5" s="33"/>
      <c r="J5" s="29"/>
      <c r="K5" s="30"/>
      <c r="L5" s="30"/>
    </row>
    <row r="6" spans="1:14" s="51" customFormat="1">
      <c r="A6" s="49" t="s">
        <v>2</v>
      </c>
      <c r="B6" s="50">
        <v>56331</v>
      </c>
      <c r="C6" s="59">
        <f>B6/J6</f>
        <v>0.7375387878549825</v>
      </c>
      <c r="D6" s="50">
        <v>15040</v>
      </c>
      <c r="E6" s="59">
        <f>D6/J6</f>
        <v>0.1969179203163256</v>
      </c>
      <c r="F6" s="50">
        <v>1692</v>
      </c>
      <c r="G6" s="59">
        <f>F6/J6</f>
        <v>2.2153266035586629E-2</v>
      </c>
      <c r="H6" s="50">
        <v>3314</v>
      </c>
      <c r="I6" s="59">
        <f>H6/J6</f>
        <v>4.3390025793105254E-2</v>
      </c>
      <c r="J6" s="50">
        <f>B6+D6+F6+H6</f>
        <v>76377</v>
      </c>
      <c r="K6" s="52">
        <f>J6/M6</f>
        <v>9.5806573005519322</v>
      </c>
      <c r="L6" s="52">
        <f>J6/N6</f>
        <v>1.5819266378078334</v>
      </c>
      <c r="M6" s="50">
        <v>7972</v>
      </c>
      <c r="N6" s="50">
        <v>48281</v>
      </c>
    </row>
    <row r="7" spans="1:14" s="45" customFormat="1">
      <c r="A7" s="62" t="s">
        <v>4</v>
      </c>
      <c r="B7" s="44">
        <v>17453</v>
      </c>
      <c r="C7" s="58">
        <f t="shared" ref="C7:C70" si="0">B7/J7</f>
        <v>0.53716413776122618</v>
      </c>
      <c r="D7" s="44">
        <v>6797</v>
      </c>
      <c r="E7" s="58">
        <f t="shared" ref="E7:E70" si="1">D7/J7</f>
        <v>0.20919639284725</v>
      </c>
      <c r="F7" s="44">
        <v>3105</v>
      </c>
      <c r="G7" s="58">
        <f t="shared" ref="G7:G70" si="2">F7/J7</f>
        <v>9.5564925671724477E-2</v>
      </c>
      <c r="H7" s="44">
        <v>5136</v>
      </c>
      <c r="I7" s="58">
        <f t="shared" ref="I7:I70" si="3">H7/J7</f>
        <v>0.15807454371979932</v>
      </c>
      <c r="J7" s="44">
        <f t="shared" ref="J7:J68" si="4">B7+D7+F7+H7</f>
        <v>32491</v>
      </c>
      <c r="K7" s="46">
        <f t="shared" ref="K7:K70" si="5">J7/M7</f>
        <v>3.2598575298485</v>
      </c>
      <c r="L7" s="46">
        <f t="shared" ref="L7:L70" si="6">J7/N7</f>
        <v>0.94541275060377683</v>
      </c>
      <c r="M7" s="44">
        <v>9967</v>
      </c>
      <c r="N7" s="44">
        <v>34367</v>
      </c>
    </row>
    <row r="8" spans="1:14" s="45" customFormat="1">
      <c r="A8" s="60" t="s">
        <v>6</v>
      </c>
      <c r="B8" s="44">
        <v>9709</v>
      </c>
      <c r="C8" s="58">
        <f t="shared" si="0"/>
        <v>0.46599472042236623</v>
      </c>
      <c r="D8" s="44">
        <v>4331</v>
      </c>
      <c r="E8" s="58">
        <f t="shared" si="1"/>
        <v>0.20787137029037678</v>
      </c>
      <c r="F8" s="44">
        <v>2285</v>
      </c>
      <c r="G8" s="58">
        <f t="shared" si="2"/>
        <v>0.10967122630189585</v>
      </c>
      <c r="H8" s="44">
        <v>4510</v>
      </c>
      <c r="I8" s="58">
        <f t="shared" si="3"/>
        <v>0.21646268298536117</v>
      </c>
      <c r="J8" s="44">
        <f t="shared" si="4"/>
        <v>20835</v>
      </c>
      <c r="K8" s="46">
        <f t="shared" si="5"/>
        <v>1.7967402552604346</v>
      </c>
      <c r="L8" s="46">
        <f t="shared" si="6"/>
        <v>0.63341744444106651</v>
      </c>
      <c r="M8" s="44">
        <v>11596</v>
      </c>
      <c r="N8" s="44">
        <v>32893</v>
      </c>
    </row>
    <row r="9" spans="1:14" s="45" customFormat="1">
      <c r="A9" s="60" t="s">
        <v>5</v>
      </c>
      <c r="B9" s="44">
        <v>12159</v>
      </c>
      <c r="C9" s="58">
        <f t="shared" si="0"/>
        <v>0.55846959397391149</v>
      </c>
      <c r="D9" s="44">
        <v>3184</v>
      </c>
      <c r="E9" s="58">
        <f t="shared" si="1"/>
        <v>0.14624288076428441</v>
      </c>
      <c r="F9" s="44">
        <v>1</v>
      </c>
      <c r="G9" s="58">
        <f t="shared" si="2"/>
        <v>4.5930553003858169E-5</v>
      </c>
      <c r="H9" s="44">
        <v>6428</v>
      </c>
      <c r="I9" s="58">
        <f t="shared" si="3"/>
        <v>0.29524159470880029</v>
      </c>
      <c r="J9" s="44">
        <f t="shared" si="4"/>
        <v>21772</v>
      </c>
      <c r="K9" s="46">
        <f t="shared" si="5"/>
        <v>1.9415016943106831</v>
      </c>
      <c r="L9" s="46">
        <f t="shared" si="6"/>
        <v>0.55511078248897272</v>
      </c>
      <c r="M9" s="44">
        <v>11214</v>
      </c>
      <c r="N9" s="44">
        <v>39221</v>
      </c>
    </row>
    <row r="10" spans="1:14" s="51" customFormat="1">
      <c r="A10" s="54" t="s">
        <v>3</v>
      </c>
      <c r="B10" s="50">
        <v>17720</v>
      </c>
      <c r="C10" s="59">
        <f>B10/J10</f>
        <v>0.77228154281978645</v>
      </c>
      <c r="D10" s="50">
        <v>3125</v>
      </c>
      <c r="E10" s="59">
        <f t="shared" si="1"/>
        <v>0.13619524950969711</v>
      </c>
      <c r="F10" s="50">
        <v>100</v>
      </c>
      <c r="G10" s="59">
        <f t="shared" si="2"/>
        <v>4.3582479843103069E-3</v>
      </c>
      <c r="H10" s="50">
        <v>2000</v>
      </c>
      <c r="I10" s="59">
        <f t="shared" si="3"/>
        <v>8.7164959686206148E-2</v>
      </c>
      <c r="J10" s="50">
        <f t="shared" si="4"/>
        <v>22945</v>
      </c>
      <c r="K10" s="52">
        <f t="shared" si="5"/>
        <v>2.3461145194274029</v>
      </c>
      <c r="L10" s="52">
        <f t="shared" si="6"/>
        <v>0.73299683736383092</v>
      </c>
      <c r="M10" s="50">
        <v>9780</v>
      </c>
      <c r="N10" s="50">
        <v>31303</v>
      </c>
    </row>
    <row r="11" spans="1:14" s="45" customFormat="1">
      <c r="A11" s="60" t="s">
        <v>8</v>
      </c>
      <c r="B11" s="44">
        <v>10113</v>
      </c>
      <c r="C11" s="58">
        <f t="shared" si="0"/>
        <v>0.56715831978015818</v>
      </c>
      <c r="D11" s="44">
        <v>6352</v>
      </c>
      <c r="E11" s="58">
        <f t="shared" si="1"/>
        <v>0.35623352588189111</v>
      </c>
      <c r="F11" s="44">
        <v>203</v>
      </c>
      <c r="G11" s="58">
        <f t="shared" si="2"/>
        <v>1.138466715271157E-2</v>
      </c>
      <c r="H11" s="44">
        <v>1163</v>
      </c>
      <c r="I11" s="58">
        <f t="shared" si="3"/>
        <v>6.5223487185239196E-2</v>
      </c>
      <c r="J11" s="44">
        <f t="shared" si="4"/>
        <v>17831</v>
      </c>
      <c r="K11" s="46">
        <f t="shared" si="5"/>
        <v>1.4268224373849725</v>
      </c>
      <c r="L11" s="46">
        <f t="shared" si="6"/>
        <v>0.60248006487363159</v>
      </c>
      <c r="M11" s="44">
        <v>12497</v>
      </c>
      <c r="N11" s="44">
        <v>29596</v>
      </c>
    </row>
    <row r="12" spans="1:14" s="45" customFormat="1">
      <c r="A12" s="60" t="s">
        <v>9</v>
      </c>
      <c r="B12" s="44">
        <v>14511</v>
      </c>
      <c r="C12" s="58">
        <f t="shared" si="0"/>
        <v>0.64818868093089743</v>
      </c>
      <c r="D12" s="44">
        <v>4907</v>
      </c>
      <c r="E12" s="58">
        <f t="shared" si="1"/>
        <v>0.21918970831286014</v>
      </c>
      <c r="F12" s="44">
        <v>583</v>
      </c>
      <c r="G12" s="58">
        <f t="shared" si="2"/>
        <v>2.6041899316567651E-2</v>
      </c>
      <c r="H12" s="44">
        <v>2386</v>
      </c>
      <c r="I12" s="58">
        <f t="shared" si="3"/>
        <v>0.10657971143967482</v>
      </c>
      <c r="J12" s="44">
        <f t="shared" si="4"/>
        <v>22387</v>
      </c>
      <c r="K12" s="46">
        <f t="shared" si="5"/>
        <v>1.5347226982930007</v>
      </c>
      <c r="L12" s="46">
        <f t="shared" si="6"/>
        <v>0.73141008886565606</v>
      </c>
      <c r="M12" s="44">
        <v>14587</v>
      </c>
      <c r="N12" s="44">
        <v>30608</v>
      </c>
    </row>
    <row r="13" spans="1:14" s="45" customFormat="1">
      <c r="A13" s="60" t="s">
        <v>7</v>
      </c>
      <c r="B13" s="44">
        <v>4956</v>
      </c>
      <c r="C13" s="58">
        <f t="shared" si="0"/>
        <v>0.43908921768406128</v>
      </c>
      <c r="D13" s="44">
        <v>2790</v>
      </c>
      <c r="E13" s="58">
        <f t="shared" si="1"/>
        <v>0.24718702932577302</v>
      </c>
      <c r="F13" s="44">
        <v>739</v>
      </c>
      <c r="G13" s="58">
        <f t="shared" si="2"/>
        <v>6.5473553645787191E-2</v>
      </c>
      <c r="H13" s="44">
        <v>2802</v>
      </c>
      <c r="I13" s="58">
        <f t="shared" si="3"/>
        <v>0.24825019934437847</v>
      </c>
      <c r="J13" s="44">
        <f t="shared" si="4"/>
        <v>11287</v>
      </c>
      <c r="K13" s="46">
        <f t="shared" si="5"/>
        <v>0.89387819751326525</v>
      </c>
      <c r="L13" s="46">
        <f t="shared" si="6"/>
        <v>0.55677782162588796</v>
      </c>
      <c r="M13" s="44">
        <v>12627</v>
      </c>
      <c r="N13" s="44">
        <v>20272</v>
      </c>
    </row>
    <row r="14" spans="1:14" s="45" customFormat="1">
      <c r="A14" s="60"/>
      <c r="B14" s="44"/>
      <c r="C14" s="58"/>
      <c r="D14" s="44"/>
      <c r="E14" s="58"/>
      <c r="F14" s="44"/>
      <c r="G14" s="58"/>
      <c r="H14" s="44"/>
      <c r="I14" s="58"/>
      <c r="J14" s="44"/>
      <c r="K14" s="46"/>
      <c r="L14" s="46"/>
      <c r="M14" s="44"/>
      <c r="N14" s="44"/>
    </row>
    <row r="15" spans="1:14" s="45" customFormat="1" ht="15">
      <c r="A15" s="48" t="s">
        <v>122</v>
      </c>
      <c r="B15" s="44"/>
      <c r="C15" s="58"/>
      <c r="D15" s="44"/>
      <c r="E15" s="58"/>
      <c r="F15" s="44"/>
      <c r="G15" s="58"/>
      <c r="H15" s="44"/>
      <c r="I15" s="58"/>
      <c r="J15" s="44"/>
      <c r="K15" s="46"/>
      <c r="L15" s="46"/>
      <c r="M15" s="44"/>
      <c r="N15" s="44"/>
    </row>
    <row r="16" spans="1:14" s="51" customFormat="1">
      <c r="A16" s="54" t="s">
        <v>13</v>
      </c>
      <c r="B16" s="50">
        <v>43301</v>
      </c>
      <c r="C16" s="59">
        <f t="shared" si="0"/>
        <v>0.53148320895522383</v>
      </c>
      <c r="D16" s="50">
        <v>28556</v>
      </c>
      <c r="E16" s="59">
        <f t="shared" si="1"/>
        <v>0.35050078554595443</v>
      </c>
      <c r="F16" s="50">
        <v>4372</v>
      </c>
      <c r="G16" s="59">
        <f t="shared" si="2"/>
        <v>5.3662608012568738E-2</v>
      </c>
      <c r="H16" s="50">
        <v>5243</v>
      </c>
      <c r="I16" s="59">
        <f t="shared" si="3"/>
        <v>6.4353397486252947E-2</v>
      </c>
      <c r="J16" s="50">
        <f t="shared" si="4"/>
        <v>81472</v>
      </c>
      <c r="K16" s="52">
        <f t="shared" si="5"/>
        <v>2.6201839583199331</v>
      </c>
      <c r="L16" s="52">
        <f t="shared" si="6"/>
        <v>1.1050347222222223</v>
      </c>
      <c r="M16" s="50">
        <v>31094</v>
      </c>
      <c r="N16" s="50">
        <v>73728</v>
      </c>
    </row>
    <row r="17" spans="1:14" s="45" customFormat="1">
      <c r="A17" s="60" t="s">
        <v>10</v>
      </c>
      <c r="B17" s="44">
        <v>89432</v>
      </c>
      <c r="C17" s="58">
        <f t="shared" si="0"/>
        <v>0.50975832193342452</v>
      </c>
      <c r="D17" s="44">
        <v>50327</v>
      </c>
      <c r="E17" s="58">
        <f t="shared" si="1"/>
        <v>0.28686160510715913</v>
      </c>
      <c r="F17" s="44">
        <v>16297</v>
      </c>
      <c r="G17" s="58">
        <f t="shared" si="2"/>
        <v>9.2892156862745101E-2</v>
      </c>
      <c r="H17" s="44">
        <v>19384</v>
      </c>
      <c r="I17" s="58">
        <f t="shared" si="3"/>
        <v>0.11048791609667123</v>
      </c>
      <c r="J17" s="44">
        <f t="shared" si="4"/>
        <v>175440</v>
      </c>
      <c r="K17" s="46">
        <f t="shared" si="5"/>
        <v>7.8146993318485523</v>
      </c>
      <c r="L17" s="46">
        <f t="shared" si="6"/>
        <v>3.7077583109664602</v>
      </c>
      <c r="M17" s="44">
        <v>22450</v>
      </c>
      <c r="N17" s="44">
        <v>47317</v>
      </c>
    </row>
    <row r="18" spans="1:14" s="45" customFormat="1">
      <c r="A18" s="60" t="s">
        <v>14</v>
      </c>
      <c r="B18" s="44">
        <v>29215</v>
      </c>
      <c r="C18" s="58">
        <f t="shared" si="0"/>
        <v>0.58067657815232943</v>
      </c>
      <c r="D18" s="44">
        <v>13279</v>
      </c>
      <c r="E18" s="58">
        <f t="shared" si="1"/>
        <v>0.26393305771982828</v>
      </c>
      <c r="F18" s="44">
        <v>4563</v>
      </c>
      <c r="G18" s="58">
        <f t="shared" si="2"/>
        <v>9.0694069009381456E-2</v>
      </c>
      <c r="H18" s="44">
        <v>3255</v>
      </c>
      <c r="I18" s="58">
        <f t="shared" si="3"/>
        <v>6.4696295118460811E-2</v>
      </c>
      <c r="J18" s="44">
        <f t="shared" si="4"/>
        <v>50312</v>
      </c>
      <c r="K18" s="46">
        <f t="shared" si="5"/>
        <v>1.5611269703363535</v>
      </c>
      <c r="L18" s="46">
        <f t="shared" si="6"/>
        <v>0.81976081076677421</v>
      </c>
      <c r="M18" s="44">
        <v>32228</v>
      </c>
      <c r="N18" s="44">
        <v>61374</v>
      </c>
    </row>
    <row r="19" spans="1:14" s="45" customFormat="1">
      <c r="A19" s="60" t="s">
        <v>15</v>
      </c>
      <c r="B19" s="44">
        <v>14904</v>
      </c>
      <c r="C19" s="58">
        <f t="shared" si="0"/>
        <v>0.66216456371068066</v>
      </c>
      <c r="D19" s="44">
        <v>6085</v>
      </c>
      <c r="E19" s="58">
        <f t="shared" si="1"/>
        <v>0.27034832059712105</v>
      </c>
      <c r="F19" s="44">
        <v>1519</v>
      </c>
      <c r="G19" s="58">
        <f t="shared" si="2"/>
        <v>6.7487115692198327E-2</v>
      </c>
      <c r="H19" s="44">
        <v>0</v>
      </c>
      <c r="I19" s="58">
        <f t="shared" si="3"/>
        <v>0</v>
      </c>
      <c r="J19" s="44">
        <f t="shared" si="4"/>
        <v>22508</v>
      </c>
      <c r="K19" s="46">
        <f t="shared" si="5"/>
        <v>0.69634625498870772</v>
      </c>
      <c r="L19" s="46">
        <f t="shared" si="6"/>
        <v>0.48981545961002787</v>
      </c>
      <c r="M19" s="44">
        <v>32323</v>
      </c>
      <c r="N19" s="44">
        <v>45952</v>
      </c>
    </row>
    <row r="20" spans="1:14" s="51" customFormat="1">
      <c r="A20" s="49" t="s">
        <v>12</v>
      </c>
      <c r="B20" s="50">
        <v>23995</v>
      </c>
      <c r="C20" s="59">
        <f t="shared" si="0"/>
        <v>0.56996603244732658</v>
      </c>
      <c r="D20" s="50">
        <v>14277</v>
      </c>
      <c r="E20" s="59">
        <f t="shared" si="1"/>
        <v>0.33912919546782583</v>
      </c>
      <c r="F20" s="50">
        <v>0</v>
      </c>
      <c r="G20" s="59">
        <f t="shared" si="2"/>
        <v>0</v>
      </c>
      <c r="H20" s="50">
        <v>3827</v>
      </c>
      <c r="I20" s="59">
        <f t="shared" si="3"/>
        <v>9.0904772084847624E-2</v>
      </c>
      <c r="J20" s="50">
        <f t="shared" si="4"/>
        <v>42099</v>
      </c>
      <c r="K20" s="52">
        <f t="shared" si="5"/>
        <v>1.5231737761858244</v>
      </c>
      <c r="L20" s="52">
        <f t="shared" si="6"/>
        <v>0.99855313092979125</v>
      </c>
      <c r="M20" s="50">
        <v>27639</v>
      </c>
      <c r="N20" s="50">
        <v>42160</v>
      </c>
    </row>
    <row r="21" spans="1:14" s="45" customFormat="1">
      <c r="A21" s="60" t="s">
        <v>16</v>
      </c>
      <c r="B21" s="44">
        <v>27637</v>
      </c>
      <c r="C21" s="58">
        <f t="shared" si="0"/>
        <v>0.67197529663489597</v>
      </c>
      <c r="D21" s="44">
        <v>7230</v>
      </c>
      <c r="E21" s="58">
        <f t="shared" si="1"/>
        <v>0.17579264734487454</v>
      </c>
      <c r="F21" s="44">
        <v>2653</v>
      </c>
      <c r="G21" s="58">
        <f t="shared" si="2"/>
        <v>6.4505932697918697E-2</v>
      </c>
      <c r="H21" s="44">
        <v>3608</v>
      </c>
      <c r="I21" s="58">
        <f t="shared" si="3"/>
        <v>8.7726123322310834E-2</v>
      </c>
      <c r="J21" s="44">
        <f t="shared" si="4"/>
        <v>41128</v>
      </c>
      <c r="K21" s="46">
        <f t="shared" si="5"/>
        <v>1.2318936080992033</v>
      </c>
      <c r="L21" s="46">
        <f t="shared" si="6"/>
        <v>0.66467346510011793</v>
      </c>
      <c r="M21" s="44">
        <v>33386</v>
      </c>
      <c r="N21" s="44">
        <v>61877</v>
      </c>
    </row>
    <row r="22" spans="1:14" s="45" customFormat="1">
      <c r="A22" s="60" t="s">
        <v>18</v>
      </c>
      <c r="B22" s="44">
        <v>23607</v>
      </c>
      <c r="C22" s="58">
        <f t="shared" si="0"/>
        <v>0.40062111801242234</v>
      </c>
      <c r="D22" s="44">
        <v>13620</v>
      </c>
      <c r="E22" s="58">
        <f t="shared" si="1"/>
        <v>0.23113735872110783</v>
      </c>
      <c r="F22" s="44">
        <v>11315</v>
      </c>
      <c r="G22" s="58">
        <f t="shared" si="2"/>
        <v>0.19202050028849743</v>
      </c>
      <c r="H22" s="44">
        <v>10384</v>
      </c>
      <c r="I22" s="58">
        <f t="shared" si="3"/>
        <v>0.17622102297797237</v>
      </c>
      <c r="J22" s="44">
        <f t="shared" si="4"/>
        <v>58926</v>
      </c>
      <c r="K22" s="46">
        <f t="shared" si="5"/>
        <v>1.771837507893075</v>
      </c>
      <c r="L22" s="46">
        <f t="shared" si="6"/>
        <v>0.66985722080756638</v>
      </c>
      <c r="M22" s="44">
        <v>33257</v>
      </c>
      <c r="N22" s="44">
        <v>87968</v>
      </c>
    </row>
    <row r="23" spans="1:14" s="45" customFormat="1">
      <c r="A23" s="60" t="s">
        <v>11</v>
      </c>
      <c r="B23" s="44">
        <v>35430</v>
      </c>
      <c r="C23" s="58">
        <f t="shared" si="0"/>
        <v>0.56053031261865582</v>
      </c>
      <c r="D23" s="44">
        <v>18446</v>
      </c>
      <c r="E23" s="58">
        <f t="shared" si="1"/>
        <v>0.29183014808252122</v>
      </c>
      <c r="F23" s="44">
        <v>1431</v>
      </c>
      <c r="G23" s="58">
        <f t="shared" si="2"/>
        <v>2.2639539298822935E-2</v>
      </c>
      <c r="H23" s="44">
        <v>7901</v>
      </c>
      <c r="I23" s="58">
        <f t="shared" si="3"/>
        <v>0.125</v>
      </c>
      <c r="J23" s="44">
        <f t="shared" si="4"/>
        <v>63208</v>
      </c>
      <c r="K23" s="46">
        <f t="shared" si="5"/>
        <v>2.620455205008084</v>
      </c>
      <c r="L23" s="46">
        <f t="shared" si="6"/>
        <v>0.87096951992504001</v>
      </c>
      <c r="M23" s="44">
        <v>24121</v>
      </c>
      <c r="N23" s="44">
        <v>72572</v>
      </c>
    </row>
    <row r="24" spans="1:14" s="51" customFormat="1">
      <c r="A24" s="54" t="s">
        <v>70</v>
      </c>
      <c r="B24" s="50">
        <v>25951</v>
      </c>
      <c r="C24" s="59">
        <f t="shared" si="0"/>
        <v>0.62198307887735782</v>
      </c>
      <c r="D24" s="50">
        <v>10149</v>
      </c>
      <c r="E24" s="59">
        <f t="shared" si="1"/>
        <v>0.2432471298804017</v>
      </c>
      <c r="F24" s="50">
        <v>906</v>
      </c>
      <c r="G24" s="59">
        <f t="shared" si="2"/>
        <v>2.1714641804280614E-2</v>
      </c>
      <c r="H24" s="50">
        <v>4717</v>
      </c>
      <c r="I24" s="59">
        <f t="shared" si="3"/>
        <v>0.11305514943795988</v>
      </c>
      <c r="J24" s="50">
        <f t="shared" si="4"/>
        <v>41723</v>
      </c>
      <c r="K24" s="52">
        <f t="shared" si="5"/>
        <v>2.0217570383292145</v>
      </c>
      <c r="L24" s="52">
        <f t="shared" si="6"/>
        <v>1.3320243910225713</v>
      </c>
      <c r="M24" s="55">
        <v>20637</v>
      </c>
      <c r="N24" s="55">
        <v>31323</v>
      </c>
    </row>
    <row r="25" spans="1:14" s="45" customFormat="1">
      <c r="B25" s="44"/>
      <c r="C25" s="58"/>
      <c r="D25" s="44"/>
      <c r="E25" s="58"/>
      <c r="F25" s="44"/>
      <c r="G25" s="58"/>
      <c r="H25" s="44"/>
      <c r="I25" s="58"/>
      <c r="J25" s="44"/>
      <c r="K25" s="46"/>
      <c r="L25" s="46"/>
      <c r="M25" s="44"/>
      <c r="N25" s="44"/>
    </row>
    <row r="26" spans="1:14" s="45" customFormat="1" ht="15">
      <c r="A26" s="61" t="s">
        <v>121</v>
      </c>
      <c r="B26" s="44"/>
      <c r="C26" s="58"/>
      <c r="D26" s="44"/>
      <c r="E26" s="58"/>
      <c r="F26" s="44"/>
      <c r="G26" s="58"/>
      <c r="H26" s="44"/>
      <c r="I26" s="58"/>
      <c r="J26" s="44"/>
      <c r="K26" s="46"/>
      <c r="L26" s="46"/>
      <c r="M26" s="44"/>
      <c r="N26" s="44"/>
    </row>
    <row r="27" spans="1:14" s="45" customFormat="1">
      <c r="A27" s="62" t="s">
        <v>24</v>
      </c>
      <c r="B27" s="44">
        <v>63023</v>
      </c>
      <c r="C27" s="58">
        <f t="shared" si="0"/>
        <v>0.35910336693238215</v>
      </c>
      <c r="D27" s="44">
        <v>29579</v>
      </c>
      <c r="E27" s="58">
        <f t="shared" si="1"/>
        <v>0.16854035019743477</v>
      </c>
      <c r="F27" s="44">
        <v>40344</v>
      </c>
      <c r="G27" s="58">
        <f t="shared" si="2"/>
        <v>0.22987903202830753</v>
      </c>
      <c r="H27" s="44">
        <v>42555</v>
      </c>
      <c r="I27" s="58">
        <f t="shared" si="3"/>
        <v>0.24247725084187555</v>
      </c>
      <c r="J27" s="44">
        <f t="shared" si="4"/>
        <v>175501</v>
      </c>
      <c r="K27" s="46">
        <f t="shared" si="5"/>
        <v>4.4066941194194751</v>
      </c>
      <c r="L27" s="46">
        <f t="shared" si="6"/>
        <v>1.8402311023498201</v>
      </c>
      <c r="M27" s="44">
        <v>39826</v>
      </c>
      <c r="N27" s="44">
        <v>95369</v>
      </c>
    </row>
    <row r="28" spans="1:14" s="45" customFormat="1">
      <c r="A28" s="60" t="s">
        <v>20</v>
      </c>
      <c r="B28" s="44">
        <v>34887</v>
      </c>
      <c r="C28" s="58">
        <f t="shared" si="0"/>
        <v>0.42245283475817974</v>
      </c>
      <c r="D28" s="44">
        <v>24483</v>
      </c>
      <c r="E28" s="58">
        <f t="shared" si="1"/>
        <v>0.29646896418105639</v>
      </c>
      <c r="F28" s="44">
        <v>7187</v>
      </c>
      <c r="G28" s="58">
        <f t="shared" si="2"/>
        <v>8.7028650311205838E-2</v>
      </c>
      <c r="H28" s="44">
        <v>16025</v>
      </c>
      <c r="I28" s="58">
        <f t="shared" si="3"/>
        <v>0.19404955074955801</v>
      </c>
      <c r="J28" s="44">
        <f t="shared" si="4"/>
        <v>82582</v>
      </c>
      <c r="K28" s="46">
        <f t="shared" si="5"/>
        <v>2.2153606781661614</v>
      </c>
      <c r="L28" s="46">
        <f t="shared" si="6"/>
        <v>1.1572589686098655</v>
      </c>
      <c r="M28" s="44">
        <v>37277</v>
      </c>
      <c r="N28" s="44">
        <v>71360</v>
      </c>
    </row>
    <row r="29" spans="1:14" s="45" customFormat="1">
      <c r="A29" s="60" t="s">
        <v>30</v>
      </c>
      <c r="B29" s="44">
        <v>38647</v>
      </c>
      <c r="C29" s="58">
        <f t="shared" si="0"/>
        <v>0.49732338180414359</v>
      </c>
      <c r="D29" s="44">
        <v>25507</v>
      </c>
      <c r="E29" s="58">
        <f t="shared" si="1"/>
        <v>0.32823317462360058</v>
      </c>
      <c r="F29" s="44">
        <v>6669</v>
      </c>
      <c r="G29" s="58">
        <f t="shared" si="2"/>
        <v>8.5819070904645481E-2</v>
      </c>
      <c r="H29" s="44">
        <v>6887</v>
      </c>
      <c r="I29" s="58">
        <f t="shared" si="3"/>
        <v>8.8624372667610349E-2</v>
      </c>
      <c r="J29" s="44">
        <f t="shared" si="4"/>
        <v>77710</v>
      </c>
      <c r="K29" s="46">
        <f t="shared" si="5"/>
        <v>2.1258377786896459</v>
      </c>
      <c r="L29" s="46">
        <f t="shared" si="6"/>
        <v>0.95061592474341561</v>
      </c>
      <c r="M29" s="44">
        <v>36555</v>
      </c>
      <c r="N29" s="44">
        <v>81747</v>
      </c>
    </row>
    <row r="30" spans="1:14" s="51" customFormat="1">
      <c r="A30" s="54" t="s">
        <v>19</v>
      </c>
      <c r="B30" s="50">
        <v>56894</v>
      </c>
      <c r="C30" s="59">
        <f t="shared" si="0"/>
        <v>0.67122059413416391</v>
      </c>
      <c r="D30" s="50">
        <v>22987</v>
      </c>
      <c r="E30" s="59">
        <f t="shared" si="1"/>
        <v>0.27119463910714708</v>
      </c>
      <c r="F30" s="50">
        <v>2132</v>
      </c>
      <c r="G30" s="59">
        <f t="shared" si="2"/>
        <v>2.5152780727212665E-2</v>
      </c>
      <c r="H30" s="50">
        <v>2749</v>
      </c>
      <c r="I30" s="59">
        <f t="shared" si="3"/>
        <v>3.2431986031476366E-2</v>
      </c>
      <c r="J30" s="50">
        <f t="shared" si="4"/>
        <v>84762</v>
      </c>
      <c r="K30" s="52">
        <f t="shared" si="5"/>
        <v>2.3023142112125163</v>
      </c>
      <c r="L30" s="52">
        <f t="shared" si="6"/>
        <v>0.89836885671588007</v>
      </c>
      <c r="M30" s="50">
        <v>36816</v>
      </c>
      <c r="N30" s="50">
        <v>94351</v>
      </c>
    </row>
    <row r="31" spans="1:14" s="45" customFormat="1">
      <c r="A31" s="60" t="s">
        <v>21</v>
      </c>
      <c r="B31" s="44">
        <v>128563</v>
      </c>
      <c r="C31" s="58">
        <f t="shared" si="0"/>
        <v>0.58212814127235679</v>
      </c>
      <c r="D31" s="44">
        <v>49598</v>
      </c>
      <c r="E31" s="58">
        <f t="shared" si="1"/>
        <v>0.22457776771564411</v>
      </c>
      <c r="F31" s="44">
        <v>0</v>
      </c>
      <c r="G31" s="58">
        <f t="shared" si="2"/>
        <v>0</v>
      </c>
      <c r="H31" s="44">
        <v>42689</v>
      </c>
      <c r="I31" s="58">
        <f t="shared" si="3"/>
        <v>0.1932940910119991</v>
      </c>
      <c r="J31" s="44">
        <f t="shared" si="4"/>
        <v>220850</v>
      </c>
      <c r="K31" s="46">
        <f t="shared" si="5"/>
        <v>5.3193795462209161</v>
      </c>
      <c r="L31" s="46">
        <f t="shared" si="6"/>
        <v>2.5617380612682839</v>
      </c>
      <c r="M31" s="44">
        <v>41518</v>
      </c>
      <c r="N31" s="44">
        <v>86211</v>
      </c>
    </row>
    <row r="32" spans="1:14" s="45" customFormat="1">
      <c r="A32" s="60" t="s">
        <v>26</v>
      </c>
      <c r="B32" s="44">
        <v>67798</v>
      </c>
      <c r="C32" s="58">
        <f t="shared" si="0"/>
        <v>0.66734255959997635</v>
      </c>
      <c r="D32" s="44">
        <v>28513</v>
      </c>
      <c r="E32" s="58">
        <f t="shared" si="1"/>
        <v>0.28065633797271494</v>
      </c>
      <c r="F32" s="44">
        <v>0</v>
      </c>
      <c r="G32" s="58">
        <f t="shared" si="2"/>
        <v>0</v>
      </c>
      <c r="H32" s="44">
        <v>5283</v>
      </c>
      <c r="I32" s="58">
        <f t="shared" si="3"/>
        <v>5.2001102427308703E-2</v>
      </c>
      <c r="J32" s="44">
        <f t="shared" si="4"/>
        <v>101594</v>
      </c>
      <c r="K32" s="46">
        <f t="shared" si="5"/>
        <v>2.3793063069392724</v>
      </c>
      <c r="L32" s="46">
        <f t="shared" si="6"/>
        <v>1.0882078856885784</v>
      </c>
      <c r="M32" s="44">
        <v>42699</v>
      </c>
      <c r="N32" s="44">
        <v>93359</v>
      </c>
    </row>
    <row r="33" spans="1:14" s="45" customFormat="1">
      <c r="A33" s="60" t="s">
        <v>17</v>
      </c>
      <c r="B33" s="44">
        <v>32999</v>
      </c>
      <c r="C33" s="58">
        <f t="shared" si="0"/>
        <v>0.53439676113360324</v>
      </c>
      <c r="D33" s="44">
        <v>22441</v>
      </c>
      <c r="E33" s="58">
        <f t="shared" si="1"/>
        <v>0.36341700404858301</v>
      </c>
      <c r="F33" s="44">
        <v>2840</v>
      </c>
      <c r="G33" s="58">
        <f t="shared" si="2"/>
        <v>4.59919028340081E-2</v>
      </c>
      <c r="H33" s="44">
        <v>3470</v>
      </c>
      <c r="I33" s="58">
        <f t="shared" si="3"/>
        <v>5.6194331983805669E-2</v>
      </c>
      <c r="J33" s="44">
        <f t="shared" si="4"/>
        <v>61750</v>
      </c>
      <c r="K33" s="46">
        <f t="shared" si="5"/>
        <v>1.6195871691976815</v>
      </c>
      <c r="L33" s="46">
        <f t="shared" si="6"/>
        <v>1.9141944883598376</v>
      </c>
      <c r="M33" s="44">
        <v>38127</v>
      </c>
      <c r="N33" s="44">
        <v>32259</v>
      </c>
    </row>
    <row r="34" spans="1:14" s="51" customFormat="1">
      <c r="A34" s="49" t="s">
        <v>25</v>
      </c>
      <c r="B34" s="50">
        <v>117750</v>
      </c>
      <c r="C34" s="59">
        <f t="shared" si="0"/>
        <v>0.58332218704950434</v>
      </c>
      <c r="D34" s="50">
        <v>51952</v>
      </c>
      <c r="E34" s="59">
        <f t="shared" si="1"/>
        <v>0.25736521665898809</v>
      </c>
      <c r="F34" s="50">
        <v>6226</v>
      </c>
      <c r="G34" s="59">
        <f t="shared" si="2"/>
        <v>3.0843005830744917E-2</v>
      </c>
      <c r="H34" s="50">
        <v>25933</v>
      </c>
      <c r="I34" s="59">
        <f t="shared" si="3"/>
        <v>0.12846959046076262</v>
      </c>
      <c r="J34" s="50">
        <f t="shared" si="4"/>
        <v>201861</v>
      </c>
      <c r="K34" s="52">
        <f t="shared" si="5"/>
        <v>4.2081552669432343</v>
      </c>
      <c r="L34" s="52">
        <f t="shared" si="6"/>
        <v>1.9797669720091799</v>
      </c>
      <c r="M34" s="50">
        <v>47969</v>
      </c>
      <c r="N34" s="50">
        <v>101962</v>
      </c>
    </row>
    <row r="35" spans="1:14" s="45" customFormat="1">
      <c r="A35" s="60" t="s">
        <v>23</v>
      </c>
      <c r="B35" s="44">
        <v>52342</v>
      </c>
      <c r="C35" s="58">
        <f t="shared" si="0"/>
        <v>0.62206745739345393</v>
      </c>
      <c r="D35" s="44">
        <v>20355</v>
      </c>
      <c r="E35" s="58">
        <f t="shared" si="1"/>
        <v>0.24191248128164294</v>
      </c>
      <c r="F35" s="44">
        <v>3325</v>
      </c>
      <c r="G35" s="58">
        <f t="shared" si="2"/>
        <v>3.9516531577571248E-2</v>
      </c>
      <c r="H35" s="44">
        <v>8120</v>
      </c>
      <c r="I35" s="58">
        <f t="shared" si="3"/>
        <v>9.6503529747331895E-2</v>
      </c>
      <c r="J35" s="44">
        <f t="shared" si="4"/>
        <v>84142</v>
      </c>
      <c r="K35" s="46">
        <f t="shared" si="5"/>
        <v>2.0874764314776222</v>
      </c>
      <c r="L35" s="46">
        <f t="shared" si="6"/>
        <v>1.4512245601931701</v>
      </c>
      <c r="M35" s="44">
        <v>40308</v>
      </c>
      <c r="N35" s="44">
        <v>57980</v>
      </c>
    </row>
    <row r="36" spans="1:14" s="45" customFormat="1">
      <c r="A36" s="62" t="s">
        <v>22</v>
      </c>
      <c r="B36" s="44">
        <v>75934</v>
      </c>
      <c r="C36" s="58">
        <f t="shared" si="0"/>
        <v>0.63711572023090346</v>
      </c>
      <c r="D36" s="44">
        <v>41616</v>
      </c>
      <c r="E36" s="58">
        <f t="shared" si="1"/>
        <v>0.3491743858236005</v>
      </c>
      <c r="F36" s="44">
        <v>172</v>
      </c>
      <c r="G36" s="58">
        <f t="shared" si="2"/>
        <v>1.4431467311048463E-3</v>
      </c>
      <c r="H36" s="44">
        <v>1462</v>
      </c>
      <c r="I36" s="58">
        <f t="shared" si="3"/>
        <v>1.2266747214391194E-2</v>
      </c>
      <c r="J36" s="44">
        <f t="shared" si="4"/>
        <v>119184</v>
      </c>
      <c r="K36" s="46">
        <f t="shared" si="5"/>
        <v>2.9972086005281025</v>
      </c>
      <c r="L36" s="46">
        <f t="shared" si="6"/>
        <v>1.9785188997161307</v>
      </c>
      <c r="M36" s="44">
        <v>39765</v>
      </c>
      <c r="N36" s="44">
        <v>60239</v>
      </c>
    </row>
    <row r="37" spans="1:14" s="45" customFormat="1">
      <c r="A37" s="60" t="s">
        <v>27</v>
      </c>
      <c r="B37" s="44">
        <v>106254</v>
      </c>
      <c r="C37" s="58">
        <f t="shared" si="0"/>
        <v>0.51025269163169062</v>
      </c>
      <c r="D37" s="44">
        <v>47125</v>
      </c>
      <c r="E37" s="58">
        <f t="shared" si="1"/>
        <v>0.22630355650745781</v>
      </c>
      <c r="F37" s="44">
        <v>0</v>
      </c>
      <c r="G37" s="58">
        <f t="shared" si="2"/>
        <v>0</v>
      </c>
      <c r="H37" s="44">
        <v>54859</v>
      </c>
      <c r="I37" s="58">
        <f t="shared" si="3"/>
        <v>0.2634437518608515</v>
      </c>
      <c r="J37" s="44">
        <f t="shared" si="4"/>
        <v>208238</v>
      </c>
      <c r="K37" s="46">
        <f t="shared" si="5"/>
        <v>4.236957760234394</v>
      </c>
      <c r="L37" s="46">
        <f t="shared" si="6"/>
        <v>1.8805075179482549</v>
      </c>
      <c r="M37" s="44">
        <v>49148</v>
      </c>
      <c r="N37" s="44">
        <v>110735</v>
      </c>
    </row>
    <row r="38" spans="1:14" s="45" customFormat="1">
      <c r="B38" s="44"/>
      <c r="C38" s="58"/>
      <c r="D38" s="44"/>
      <c r="E38" s="58"/>
      <c r="F38" s="44"/>
      <c r="G38" s="58"/>
      <c r="H38" s="44"/>
      <c r="I38" s="58"/>
      <c r="J38" s="44"/>
      <c r="K38" s="46"/>
      <c r="L38" s="46"/>
      <c r="M38" s="44"/>
      <c r="N38" s="44"/>
    </row>
    <row r="39" spans="1:14" s="45" customFormat="1" ht="15">
      <c r="A39" s="61" t="s">
        <v>123</v>
      </c>
      <c r="B39" s="44"/>
      <c r="C39" s="58"/>
      <c r="D39" s="44"/>
      <c r="E39" s="58"/>
      <c r="F39" s="44"/>
      <c r="G39" s="58"/>
      <c r="H39" s="44"/>
      <c r="I39" s="58"/>
      <c r="J39" s="44"/>
      <c r="K39" s="46"/>
      <c r="L39" s="46"/>
      <c r="M39" s="44"/>
      <c r="N39" s="44"/>
    </row>
    <row r="40" spans="1:14" s="51" customFormat="1">
      <c r="A40" s="49" t="s">
        <v>32</v>
      </c>
      <c r="B40" s="50">
        <v>81445</v>
      </c>
      <c r="C40" s="59">
        <f t="shared" si="0"/>
        <v>0.60651757854680044</v>
      </c>
      <c r="D40" s="50">
        <v>41390</v>
      </c>
      <c r="E40" s="59">
        <f t="shared" si="1"/>
        <v>0.30822963442878099</v>
      </c>
      <c r="F40" s="50">
        <v>420</v>
      </c>
      <c r="G40" s="59">
        <f t="shared" si="2"/>
        <v>3.1277227943969079E-3</v>
      </c>
      <c r="H40" s="50">
        <v>11028</v>
      </c>
      <c r="I40" s="59">
        <f t="shared" si="3"/>
        <v>8.2125064230021666E-2</v>
      </c>
      <c r="J40" s="50">
        <f t="shared" si="4"/>
        <v>134283</v>
      </c>
      <c r="K40" s="52">
        <f t="shared" si="5"/>
        <v>2.2185636162373816</v>
      </c>
      <c r="L40" s="52">
        <f t="shared" si="6"/>
        <v>1.325100159861059</v>
      </c>
      <c r="M40" s="50">
        <v>60527</v>
      </c>
      <c r="N40" s="50">
        <v>101338</v>
      </c>
    </row>
    <row r="41" spans="1:14" s="45" customFormat="1">
      <c r="A41" s="60" t="s">
        <v>31</v>
      </c>
      <c r="B41" s="44">
        <v>83991</v>
      </c>
      <c r="C41" s="58">
        <f t="shared" si="0"/>
        <v>0.52537061362356918</v>
      </c>
      <c r="D41" s="44">
        <v>51705</v>
      </c>
      <c r="E41" s="58">
        <f t="shared" si="1"/>
        <v>0.32341902796021765</v>
      </c>
      <c r="F41" s="44">
        <v>6147</v>
      </c>
      <c r="G41" s="58">
        <f t="shared" si="2"/>
        <v>3.8449990617376618E-2</v>
      </c>
      <c r="H41" s="44">
        <v>18027</v>
      </c>
      <c r="I41" s="58">
        <f t="shared" si="3"/>
        <v>0.11276036779883655</v>
      </c>
      <c r="J41" s="44">
        <f t="shared" si="4"/>
        <v>159870</v>
      </c>
      <c r="K41" s="46">
        <f t="shared" si="5"/>
        <v>2.7236485680699185</v>
      </c>
      <c r="L41" s="46">
        <f t="shared" si="6"/>
        <v>1.2488282714660668</v>
      </c>
      <c r="M41" s="44">
        <v>58697</v>
      </c>
      <c r="N41" s="44">
        <v>128016</v>
      </c>
    </row>
    <row r="42" spans="1:14" s="45" customFormat="1">
      <c r="A42" s="60" t="s">
        <v>33</v>
      </c>
      <c r="B42" s="44">
        <v>88558</v>
      </c>
      <c r="C42" s="58">
        <f t="shared" si="0"/>
        <v>0.51379670457182636</v>
      </c>
      <c r="D42" s="44">
        <v>48727</v>
      </c>
      <c r="E42" s="58">
        <f t="shared" si="1"/>
        <v>0.28270480389881641</v>
      </c>
      <c r="F42" s="44">
        <v>10325</v>
      </c>
      <c r="G42" s="58">
        <f t="shared" si="2"/>
        <v>5.9903689951264792E-2</v>
      </c>
      <c r="H42" s="44">
        <v>24750</v>
      </c>
      <c r="I42" s="58">
        <f t="shared" si="3"/>
        <v>0.14359480157809237</v>
      </c>
      <c r="J42" s="44">
        <f t="shared" si="4"/>
        <v>172360</v>
      </c>
      <c r="K42" s="46">
        <f t="shared" si="5"/>
        <v>2.7335299901671584</v>
      </c>
      <c r="L42" s="46">
        <f t="shared" si="6"/>
        <v>1.6143262557483913</v>
      </c>
      <c r="M42" s="44">
        <v>63054</v>
      </c>
      <c r="N42" s="44">
        <v>106769</v>
      </c>
    </row>
    <row r="43" spans="1:14" s="45" customFormat="1">
      <c r="A43" s="60" t="s">
        <v>28</v>
      </c>
      <c r="B43" s="44">
        <v>67988</v>
      </c>
      <c r="C43" s="58">
        <f t="shared" si="0"/>
        <v>0.47659371626452818</v>
      </c>
      <c r="D43" s="44">
        <v>39227</v>
      </c>
      <c r="E43" s="58">
        <f t="shared" si="1"/>
        <v>0.27498002159070195</v>
      </c>
      <c r="F43" s="44">
        <v>4984</v>
      </c>
      <c r="G43" s="58">
        <f t="shared" si="2"/>
        <v>3.4937681382926522E-2</v>
      </c>
      <c r="H43" s="44">
        <v>30455</v>
      </c>
      <c r="I43" s="58">
        <f t="shared" si="3"/>
        <v>0.21348858076184335</v>
      </c>
      <c r="J43" s="44">
        <f t="shared" si="4"/>
        <v>142654</v>
      </c>
      <c r="K43" s="46">
        <f t="shared" si="5"/>
        <v>2.6748795259792617</v>
      </c>
      <c r="L43" s="46">
        <f t="shared" si="6"/>
        <v>1.3718445574927636</v>
      </c>
      <c r="M43" s="44">
        <v>53331</v>
      </c>
      <c r="N43" s="44">
        <v>103987</v>
      </c>
    </row>
    <row r="44" spans="1:14" s="51" customFormat="1">
      <c r="A44" s="49" t="s">
        <v>29</v>
      </c>
      <c r="B44" s="50">
        <v>54995</v>
      </c>
      <c r="C44" s="59">
        <f t="shared" si="0"/>
        <v>0.70230889076188285</v>
      </c>
      <c r="D44" s="50">
        <v>16962</v>
      </c>
      <c r="E44" s="59">
        <f t="shared" si="1"/>
        <v>0.21661175388859091</v>
      </c>
      <c r="F44" s="50">
        <v>3419</v>
      </c>
      <c r="G44" s="59">
        <f t="shared" si="2"/>
        <v>4.3662043776977501E-2</v>
      </c>
      <c r="H44" s="50">
        <v>2930</v>
      </c>
      <c r="I44" s="59">
        <f t="shared" si="3"/>
        <v>3.7417311572548718E-2</v>
      </c>
      <c r="J44" s="50">
        <f t="shared" si="4"/>
        <v>78306</v>
      </c>
      <c r="K44" s="52">
        <f t="shared" si="5"/>
        <v>1.3971737501338186</v>
      </c>
      <c r="L44" s="52">
        <f t="shared" si="6"/>
        <v>0.56035321731165555</v>
      </c>
      <c r="M44" s="50">
        <v>56046</v>
      </c>
      <c r="N44" s="50">
        <v>139744</v>
      </c>
    </row>
    <row r="45" spans="1:14" s="45" customFormat="1">
      <c r="A45" s="60" t="s">
        <v>35</v>
      </c>
      <c r="B45" s="44">
        <v>61540</v>
      </c>
      <c r="C45" s="58">
        <f t="shared" si="0"/>
        <v>0.53526075914135618</v>
      </c>
      <c r="D45" s="44">
        <v>36780</v>
      </c>
      <c r="E45" s="58">
        <f t="shared" si="1"/>
        <v>0.31990397662039455</v>
      </c>
      <c r="F45" s="44">
        <v>10838</v>
      </c>
      <c r="G45" s="58">
        <f t="shared" si="2"/>
        <v>9.4266430087325603E-2</v>
      </c>
      <c r="H45" s="44">
        <v>5814</v>
      </c>
      <c r="I45" s="58">
        <f t="shared" si="3"/>
        <v>5.0568834150923704E-2</v>
      </c>
      <c r="J45" s="44">
        <f t="shared" si="4"/>
        <v>114972</v>
      </c>
      <c r="K45" s="46">
        <f t="shared" si="5"/>
        <v>1.7890297984906247</v>
      </c>
      <c r="L45" s="46">
        <f t="shared" si="6"/>
        <v>0.41033877253843848</v>
      </c>
      <c r="M45" s="44">
        <v>64265</v>
      </c>
      <c r="N45" s="44">
        <v>280188</v>
      </c>
    </row>
    <row r="46" spans="1:14" s="45" customFormat="1">
      <c r="B46" s="44"/>
      <c r="C46" s="58"/>
      <c r="D46" s="44"/>
      <c r="E46" s="58"/>
      <c r="F46" s="44"/>
      <c r="G46" s="58"/>
      <c r="H46" s="44"/>
      <c r="I46" s="58"/>
      <c r="J46" s="44"/>
    </row>
    <row r="47" spans="1:14" s="45" customFormat="1" ht="15">
      <c r="A47" s="78" t="s">
        <v>124</v>
      </c>
      <c r="B47" s="44"/>
      <c r="C47" s="58"/>
      <c r="D47" s="44"/>
      <c r="E47" s="58"/>
      <c r="F47" s="44"/>
      <c r="G47" s="58"/>
      <c r="H47" s="44"/>
      <c r="I47" s="58"/>
      <c r="J47" s="44"/>
      <c r="K47" s="46"/>
      <c r="L47" s="46"/>
      <c r="M47" s="44"/>
      <c r="N47" s="44"/>
    </row>
    <row r="48" spans="1:14" s="45" customFormat="1">
      <c r="A48" s="60" t="s">
        <v>36</v>
      </c>
      <c r="B48" s="44">
        <v>113858</v>
      </c>
      <c r="C48" s="58">
        <f t="shared" si="0"/>
        <v>0.4802675980292907</v>
      </c>
      <c r="D48" s="44">
        <v>78815</v>
      </c>
      <c r="E48" s="58">
        <f t="shared" si="1"/>
        <v>0.33245174461766891</v>
      </c>
      <c r="F48" s="44">
        <v>0</v>
      </c>
      <c r="G48" s="58">
        <f t="shared" si="2"/>
        <v>0</v>
      </c>
      <c r="H48" s="44">
        <v>44399</v>
      </c>
      <c r="I48" s="58">
        <f t="shared" si="3"/>
        <v>0.18728065735304042</v>
      </c>
      <c r="J48" s="44">
        <f t="shared" si="4"/>
        <v>237072</v>
      </c>
      <c r="K48" s="46">
        <f t="shared" si="5"/>
        <v>3.1795284461253721</v>
      </c>
      <c r="L48" s="46">
        <f t="shared" si="6"/>
        <v>1.7000501972032986</v>
      </c>
      <c r="M48" s="44">
        <v>74562</v>
      </c>
      <c r="N48" s="44">
        <v>139450</v>
      </c>
    </row>
    <row r="49" spans="1:14" s="45" customFormat="1">
      <c r="A49" s="60" t="s">
        <v>38</v>
      </c>
      <c r="B49" s="44">
        <v>118975</v>
      </c>
      <c r="C49" s="58">
        <f t="shared" si="0"/>
        <v>0.57945568424231209</v>
      </c>
      <c r="D49" s="44">
        <v>57512</v>
      </c>
      <c r="E49" s="58">
        <f t="shared" si="1"/>
        <v>0.28010636950740786</v>
      </c>
      <c r="F49" s="44">
        <v>0</v>
      </c>
      <c r="G49" s="58">
        <f t="shared" si="2"/>
        <v>0</v>
      </c>
      <c r="H49" s="44">
        <v>28835</v>
      </c>
      <c r="I49" s="58">
        <f t="shared" si="3"/>
        <v>0.14043794625028005</v>
      </c>
      <c r="J49" s="44">
        <f t="shared" si="4"/>
        <v>205322</v>
      </c>
      <c r="K49" s="46">
        <f t="shared" si="5"/>
        <v>2.7023875332333045</v>
      </c>
      <c r="L49" s="46">
        <f t="shared" si="6"/>
        <v>1.3825745587750073</v>
      </c>
      <c r="M49" s="44">
        <v>75978</v>
      </c>
      <c r="N49" s="44">
        <v>148507</v>
      </c>
    </row>
    <row r="50" spans="1:14" s="51" customFormat="1">
      <c r="A50" s="49" t="s">
        <v>34</v>
      </c>
      <c r="B50" s="50">
        <v>102337</v>
      </c>
      <c r="C50" s="59">
        <f>B50/J50</f>
        <v>0.57079352330594735</v>
      </c>
      <c r="D50" s="50">
        <v>36330</v>
      </c>
      <c r="E50" s="59">
        <f>D50/J50</f>
        <v>0.2026337365928752</v>
      </c>
      <c r="F50" s="50">
        <v>3430</v>
      </c>
      <c r="G50" s="59">
        <f>F50/J50</f>
        <v>1.9131123493354305E-2</v>
      </c>
      <c r="H50" s="50">
        <v>37192</v>
      </c>
      <c r="I50" s="59">
        <f>H50/J50</f>
        <v>0.20744161660782312</v>
      </c>
      <c r="J50" s="50">
        <f>B50+D50+F50+H50</f>
        <v>179289</v>
      </c>
      <c r="K50" s="52">
        <f>J50/M50</f>
        <v>2.7153891589804169</v>
      </c>
      <c r="L50" s="52">
        <f>J50/N50</f>
        <v>1.3843641417651147</v>
      </c>
      <c r="M50" s="50">
        <v>66027</v>
      </c>
      <c r="N50" s="50">
        <v>129510</v>
      </c>
    </row>
    <row r="51" spans="1:14" s="45" customFormat="1">
      <c r="A51" s="60" t="s">
        <v>37</v>
      </c>
      <c r="B51" s="44">
        <v>202446</v>
      </c>
      <c r="C51" s="58">
        <f t="shared" si="0"/>
        <v>0.49121402262370978</v>
      </c>
      <c r="D51" s="44">
        <v>102044</v>
      </c>
      <c r="E51" s="58">
        <f t="shared" si="1"/>
        <v>0.24759908185201901</v>
      </c>
      <c r="F51" s="44">
        <v>7026</v>
      </c>
      <c r="G51" s="58">
        <f t="shared" si="2"/>
        <v>1.7047853368079315E-2</v>
      </c>
      <c r="H51" s="44">
        <v>100618</v>
      </c>
      <c r="I51" s="58">
        <f t="shared" si="3"/>
        <v>0.24413904215619192</v>
      </c>
      <c r="J51" s="44">
        <f t="shared" si="4"/>
        <v>412134</v>
      </c>
      <c r="K51" s="46">
        <f t="shared" si="5"/>
        <v>5.5004737944933071</v>
      </c>
      <c r="L51" s="46">
        <f t="shared" si="6"/>
        <v>2.9515515673229107</v>
      </c>
      <c r="M51" s="44">
        <v>74927</v>
      </c>
      <c r="N51" s="44">
        <v>139633</v>
      </c>
    </row>
    <row r="52" spans="1:14" s="45" customFormat="1">
      <c r="A52" s="62" t="s">
        <v>39</v>
      </c>
      <c r="B52" s="44">
        <v>59547</v>
      </c>
      <c r="C52" s="58">
        <f t="shared" si="0"/>
        <v>0.5779130029697781</v>
      </c>
      <c r="D52" s="44">
        <v>33043</v>
      </c>
      <c r="E52" s="58">
        <f t="shared" si="1"/>
        <v>0.32068751334459134</v>
      </c>
      <c r="F52" s="44">
        <v>0</v>
      </c>
      <c r="G52" s="58">
        <f t="shared" si="2"/>
        <v>0</v>
      </c>
      <c r="H52" s="44">
        <v>10448</v>
      </c>
      <c r="I52" s="58">
        <f t="shared" si="3"/>
        <v>0.10139948368563055</v>
      </c>
      <c r="J52" s="44">
        <f t="shared" si="4"/>
        <v>103038</v>
      </c>
      <c r="K52" s="46">
        <f t="shared" si="5"/>
        <v>1.2898129835014895</v>
      </c>
      <c r="L52" s="46">
        <f t="shared" si="6"/>
        <v>0.92568502380738482</v>
      </c>
      <c r="M52" s="44">
        <v>79886</v>
      </c>
      <c r="N52" s="44">
        <v>111310</v>
      </c>
    </row>
    <row r="53" spans="1:14" s="45" customFormat="1">
      <c r="B53" s="44"/>
      <c r="C53" s="58"/>
      <c r="D53" s="44"/>
      <c r="E53" s="58"/>
      <c r="F53" s="44"/>
      <c r="G53" s="58"/>
      <c r="H53" s="44"/>
      <c r="I53" s="58"/>
      <c r="J53" s="44"/>
      <c r="K53" s="46"/>
      <c r="L53" s="46"/>
      <c r="M53" s="44"/>
      <c r="N53" s="44"/>
    </row>
    <row r="54" spans="1:14" s="45" customFormat="1" ht="15">
      <c r="A54" s="48" t="s">
        <v>125</v>
      </c>
      <c r="B54" s="44"/>
      <c r="C54" s="58"/>
      <c r="D54" s="44"/>
      <c r="E54" s="58"/>
      <c r="F54" s="44"/>
      <c r="G54" s="58"/>
      <c r="H54" s="44"/>
      <c r="I54" s="58"/>
      <c r="J54" s="44"/>
      <c r="K54" s="46"/>
      <c r="L54" s="46"/>
      <c r="M54" s="44"/>
      <c r="N54" s="44"/>
    </row>
    <row r="55" spans="1:14" s="45" customFormat="1">
      <c r="A55" s="60" t="s">
        <v>41</v>
      </c>
      <c r="B55" s="44">
        <v>82157</v>
      </c>
      <c r="C55" s="58">
        <f t="shared" si="0"/>
        <v>0.5786641498270847</v>
      </c>
      <c r="D55" s="44">
        <v>48901</v>
      </c>
      <c r="E55" s="58">
        <f t="shared" si="1"/>
        <v>0.34442902723680596</v>
      </c>
      <c r="F55" s="44">
        <v>1797</v>
      </c>
      <c r="G55" s="58">
        <f t="shared" si="2"/>
        <v>1.2656979651633714E-2</v>
      </c>
      <c r="H55" s="44">
        <v>9122</v>
      </c>
      <c r="I55" s="58">
        <f t="shared" si="3"/>
        <v>6.4249843284475652E-2</v>
      </c>
      <c r="J55" s="44">
        <f t="shared" si="4"/>
        <v>141977</v>
      </c>
      <c r="K55" s="46">
        <f t="shared" si="5"/>
        <v>1.4743810750186923</v>
      </c>
      <c r="L55" s="46">
        <f t="shared" si="6"/>
        <v>0.62457713237461343</v>
      </c>
      <c r="M55" s="44">
        <v>96296</v>
      </c>
      <c r="N55" s="44">
        <v>227317</v>
      </c>
    </row>
    <row r="56" spans="1:14" s="51" customFormat="1">
      <c r="A56" s="49" t="s">
        <v>40</v>
      </c>
      <c r="B56" s="50">
        <v>178702</v>
      </c>
      <c r="C56" s="59">
        <f t="shared" si="0"/>
        <v>0.56044910696084427</v>
      </c>
      <c r="D56" s="50">
        <v>96256</v>
      </c>
      <c r="E56" s="59">
        <f t="shared" si="1"/>
        <v>0.30188016496526632</v>
      </c>
      <c r="F56" s="50">
        <v>7209</v>
      </c>
      <c r="G56" s="59">
        <f t="shared" si="2"/>
        <v>2.2609022910100203E-2</v>
      </c>
      <c r="H56" s="50">
        <v>36688</v>
      </c>
      <c r="I56" s="59">
        <f t="shared" si="3"/>
        <v>0.11506170516378918</v>
      </c>
      <c r="J56" s="50">
        <f t="shared" si="4"/>
        <v>318855</v>
      </c>
      <c r="K56" s="52">
        <f t="shared" si="5"/>
        <v>3.4981733206069183</v>
      </c>
      <c r="L56" s="52">
        <f t="shared" si="6"/>
        <v>1.0828906971689398</v>
      </c>
      <c r="M56" s="50">
        <v>91149</v>
      </c>
      <c r="N56" s="50">
        <v>294448</v>
      </c>
    </row>
    <row r="57" spans="1:14" s="45" customFormat="1">
      <c r="A57" s="60" t="s">
        <v>42</v>
      </c>
      <c r="B57" s="44">
        <v>159547</v>
      </c>
      <c r="C57" s="58">
        <f t="shared" si="0"/>
        <v>0.55462970688024915</v>
      </c>
      <c r="D57" s="44">
        <v>67402</v>
      </c>
      <c r="E57" s="58">
        <f t="shared" si="1"/>
        <v>0.23430808165081485</v>
      </c>
      <c r="F57" s="44">
        <v>2024</v>
      </c>
      <c r="G57" s="58">
        <f t="shared" si="2"/>
        <v>7.0359864286111571E-3</v>
      </c>
      <c r="H57" s="44">
        <v>58691</v>
      </c>
      <c r="I57" s="58">
        <f t="shared" si="3"/>
        <v>0.20402622504032483</v>
      </c>
      <c r="J57" s="44">
        <f t="shared" si="4"/>
        <v>287664</v>
      </c>
      <c r="K57" s="46">
        <f t="shared" si="5"/>
        <v>2.9537930751221917</v>
      </c>
      <c r="L57" s="46">
        <f t="shared" si="6"/>
        <v>1.5785851867704921</v>
      </c>
      <c r="M57" s="44">
        <v>97388</v>
      </c>
      <c r="N57" s="44">
        <v>182229</v>
      </c>
    </row>
    <row r="58" spans="1:14" s="45" customFormat="1">
      <c r="A58" s="60"/>
      <c r="B58" s="44"/>
      <c r="C58" s="58"/>
      <c r="D58" s="44"/>
      <c r="E58" s="58"/>
      <c r="F58" s="44"/>
      <c r="G58" s="58"/>
      <c r="H58" s="44"/>
      <c r="I58" s="58"/>
      <c r="J58" s="44"/>
      <c r="K58" s="46"/>
      <c r="L58" s="46"/>
      <c r="M58" s="44"/>
      <c r="N58" s="44"/>
    </row>
    <row r="59" spans="1:14" s="45" customFormat="1" ht="15">
      <c r="A59" s="61" t="s">
        <v>126</v>
      </c>
      <c r="B59" s="44"/>
      <c r="C59" s="58"/>
      <c r="D59" s="44"/>
      <c r="E59" s="58"/>
      <c r="F59" s="44"/>
      <c r="G59" s="58"/>
      <c r="H59" s="44"/>
      <c r="I59" s="58"/>
      <c r="J59" s="44"/>
      <c r="K59" s="46"/>
      <c r="L59" s="46"/>
      <c r="M59" s="44"/>
      <c r="N59" s="44"/>
    </row>
    <row r="60" spans="1:14" s="45" customFormat="1">
      <c r="A60" s="62" t="s">
        <v>44</v>
      </c>
      <c r="B60" s="44">
        <v>154205</v>
      </c>
      <c r="C60" s="58">
        <f t="shared" si="0"/>
        <v>0.40186750269075711</v>
      </c>
      <c r="D60" s="44">
        <v>122812</v>
      </c>
      <c r="E60" s="58">
        <f t="shared" si="1"/>
        <v>0.3200554569596139</v>
      </c>
      <c r="F60" s="44">
        <v>1312</v>
      </c>
      <c r="G60" s="58">
        <f t="shared" si="2"/>
        <v>3.4191508934877162E-3</v>
      </c>
      <c r="H60" s="44">
        <v>105392</v>
      </c>
      <c r="I60" s="58">
        <f t="shared" si="3"/>
        <v>0.27465788945614134</v>
      </c>
      <c r="J60" s="44">
        <f t="shared" si="4"/>
        <v>383721</v>
      </c>
      <c r="K60" s="46">
        <f t="shared" si="5"/>
        <v>2.1549490354645777</v>
      </c>
      <c r="L60" s="46">
        <f t="shared" si="6"/>
        <v>1.1932847586972544</v>
      </c>
      <c r="M60" s="44">
        <v>178065</v>
      </c>
      <c r="N60" s="44">
        <v>321567</v>
      </c>
    </row>
    <row r="61" spans="1:14" s="45" customFormat="1">
      <c r="A61" s="60" t="s">
        <v>46</v>
      </c>
      <c r="B61" s="44">
        <v>560624</v>
      </c>
      <c r="C61" s="58">
        <f t="shared" si="0"/>
        <v>0.45427098543251132</v>
      </c>
      <c r="D61" s="44">
        <v>317174</v>
      </c>
      <c r="E61" s="58">
        <f t="shared" si="1"/>
        <v>0.25700459761546302</v>
      </c>
      <c r="F61" s="44">
        <v>44376</v>
      </c>
      <c r="G61" s="58">
        <f t="shared" si="2"/>
        <v>3.5957663691802567E-2</v>
      </c>
      <c r="H61" s="44">
        <v>311944</v>
      </c>
      <c r="I61" s="58">
        <f t="shared" si="3"/>
        <v>0.25276675326022308</v>
      </c>
      <c r="J61" s="44">
        <f t="shared" si="4"/>
        <v>1234118</v>
      </c>
      <c r="K61" s="46">
        <f t="shared" si="5"/>
        <v>6.0701293591067831</v>
      </c>
      <c r="L61" s="46">
        <f t="shared" si="6"/>
        <v>2.6459598298514631</v>
      </c>
      <c r="M61" s="44">
        <v>203310</v>
      </c>
      <c r="N61" s="44">
        <v>466416</v>
      </c>
    </row>
    <row r="62" spans="1:14" s="51" customFormat="1">
      <c r="A62" s="49" t="s">
        <v>45</v>
      </c>
      <c r="B62" s="50">
        <v>287150</v>
      </c>
      <c r="C62" s="59">
        <f t="shared" si="0"/>
        <v>0.39758582398502423</v>
      </c>
      <c r="D62" s="50">
        <v>194063</v>
      </c>
      <c r="E62" s="59">
        <f t="shared" si="1"/>
        <v>0.26869823353649924</v>
      </c>
      <c r="F62" s="50">
        <v>100210</v>
      </c>
      <c r="G62" s="59">
        <f t="shared" si="2"/>
        <v>0.13875004499926616</v>
      </c>
      <c r="H62" s="50">
        <v>140811</v>
      </c>
      <c r="I62" s="59">
        <f t="shared" si="3"/>
        <v>0.19496589747921034</v>
      </c>
      <c r="J62" s="50">
        <f t="shared" si="4"/>
        <v>722234</v>
      </c>
      <c r="K62" s="52">
        <f t="shared" si="5"/>
        <v>4.0446107063455177</v>
      </c>
      <c r="L62" s="52">
        <f t="shared" si="6"/>
        <v>2.6751686254755036</v>
      </c>
      <c r="M62" s="50">
        <v>178567</v>
      </c>
      <c r="N62" s="50">
        <v>269977</v>
      </c>
    </row>
    <row r="63" spans="1:14" s="45" customFormat="1">
      <c r="A63" s="60" t="s">
        <v>47</v>
      </c>
      <c r="B63" s="44">
        <v>279552</v>
      </c>
      <c r="C63" s="58">
        <f t="shared" si="0"/>
        <v>0.51027199100482068</v>
      </c>
      <c r="D63" s="44">
        <v>182115</v>
      </c>
      <c r="E63" s="58">
        <f t="shared" si="1"/>
        <v>0.3324182393323708</v>
      </c>
      <c r="F63" s="44">
        <v>31</v>
      </c>
      <c r="G63" s="58">
        <f t="shared" si="2"/>
        <v>5.6584934899945056E-5</v>
      </c>
      <c r="H63" s="44">
        <v>86151</v>
      </c>
      <c r="I63" s="58">
        <f t="shared" si="3"/>
        <v>0.15725318472790861</v>
      </c>
      <c r="J63" s="44">
        <f t="shared" si="4"/>
        <v>547849</v>
      </c>
      <c r="K63" s="46">
        <f t="shared" si="5"/>
        <v>2.2293212124664796</v>
      </c>
      <c r="L63" s="46">
        <f t="shared" si="6"/>
        <v>0.44462921662008137</v>
      </c>
      <c r="M63" s="44">
        <v>245747</v>
      </c>
      <c r="N63" s="44">
        <v>1232148</v>
      </c>
    </row>
    <row r="64" spans="1:14" s="45" customFormat="1">
      <c r="A64" s="60" t="s">
        <v>43</v>
      </c>
      <c r="B64" s="44">
        <v>364632</v>
      </c>
      <c r="C64" s="58">
        <f t="shared" si="0"/>
        <v>0.49478123524335238</v>
      </c>
      <c r="D64" s="44">
        <v>200437</v>
      </c>
      <c r="E64" s="58">
        <f t="shared" si="1"/>
        <v>0.27197960258142956</v>
      </c>
      <c r="F64" s="44">
        <v>17372</v>
      </c>
      <c r="G64" s="58">
        <f t="shared" si="2"/>
        <v>2.357264205732771E-2</v>
      </c>
      <c r="H64" s="44">
        <v>154515</v>
      </c>
      <c r="I64" s="58">
        <f t="shared" si="3"/>
        <v>0.20966652011789036</v>
      </c>
      <c r="J64" s="44">
        <f t="shared" si="4"/>
        <v>736956</v>
      </c>
      <c r="K64" s="46">
        <f t="shared" si="5"/>
        <v>4.7883824437152791</v>
      </c>
      <c r="L64" s="46">
        <f t="shared" si="6"/>
        <v>2.7512422395030294</v>
      </c>
      <c r="M64" s="44">
        <v>153905</v>
      </c>
      <c r="N64" s="44">
        <v>267863</v>
      </c>
    </row>
    <row r="65" spans="1:14" s="45" customFormat="1">
      <c r="A65" s="43"/>
      <c r="B65" s="44"/>
      <c r="C65" s="58"/>
      <c r="D65" s="44"/>
      <c r="E65" s="58"/>
      <c r="F65" s="44"/>
      <c r="G65" s="58"/>
      <c r="H65" s="44"/>
      <c r="I65" s="58"/>
      <c r="J65" s="44"/>
      <c r="K65" s="46"/>
      <c r="L65" s="46"/>
      <c r="M65" s="44"/>
      <c r="N65" s="44"/>
    </row>
    <row r="66" spans="1:14" s="45" customFormat="1" ht="15">
      <c r="A66" s="48" t="s">
        <v>48</v>
      </c>
      <c r="B66" s="44"/>
      <c r="C66" s="58"/>
      <c r="D66" s="44"/>
      <c r="E66" s="58"/>
      <c r="F66" s="44"/>
      <c r="G66" s="58"/>
      <c r="H66" s="44"/>
      <c r="I66" s="58"/>
      <c r="J66" s="44"/>
      <c r="K66" s="46"/>
      <c r="L66" s="46"/>
      <c r="M66" s="44"/>
      <c r="N66" s="44"/>
    </row>
    <row r="67" spans="1:14" s="45" customFormat="1">
      <c r="A67" s="60" t="s">
        <v>49</v>
      </c>
      <c r="B67" s="44">
        <v>8033</v>
      </c>
      <c r="C67" s="58">
        <f t="shared" si="0"/>
        <v>0.54911477202816328</v>
      </c>
      <c r="D67" s="44">
        <v>2169</v>
      </c>
      <c r="E67" s="58">
        <f t="shared" si="1"/>
        <v>0.1482671406111149</v>
      </c>
      <c r="F67" s="44">
        <v>1062</v>
      </c>
      <c r="G67" s="58">
        <f t="shared" si="2"/>
        <v>7.259552942784879E-2</v>
      </c>
      <c r="H67" s="44">
        <v>3365</v>
      </c>
      <c r="I67" s="58">
        <f t="shared" si="3"/>
        <v>0.23002255793287307</v>
      </c>
      <c r="J67" s="44">
        <f t="shared" si="4"/>
        <v>14629</v>
      </c>
      <c r="K67" s="46">
        <f t="shared" si="5"/>
        <v>3.9612780936907663</v>
      </c>
      <c r="L67" s="46">
        <f t="shared" si="6"/>
        <v>0.67817903666960266</v>
      </c>
      <c r="M67" s="44">
        <v>3693</v>
      </c>
      <c r="N67" s="44">
        <v>21571</v>
      </c>
    </row>
    <row r="68" spans="1:14" s="51" customFormat="1">
      <c r="A68" s="49" t="s">
        <v>50</v>
      </c>
      <c r="B68" s="50">
        <v>64619</v>
      </c>
      <c r="C68" s="59">
        <f t="shared" si="0"/>
        <v>0.62660240870391559</v>
      </c>
      <c r="D68" s="50">
        <v>28878</v>
      </c>
      <c r="E68" s="59">
        <f t="shared" si="1"/>
        <v>0.28002637550181331</v>
      </c>
      <c r="F68" s="50">
        <v>714</v>
      </c>
      <c r="G68" s="59">
        <f t="shared" si="2"/>
        <v>6.9235692259953839E-3</v>
      </c>
      <c r="H68" s="50">
        <v>8915</v>
      </c>
      <c r="I68" s="59">
        <f t="shared" si="3"/>
        <v>8.6447646568275707E-2</v>
      </c>
      <c r="J68" s="50">
        <f t="shared" si="4"/>
        <v>103126</v>
      </c>
      <c r="K68" s="52">
        <f t="shared" si="5"/>
        <v>6.1472341440152602</v>
      </c>
      <c r="L68" s="52">
        <f t="shared" si="6"/>
        <v>2.1476082384056312</v>
      </c>
      <c r="M68" s="50">
        <v>16776</v>
      </c>
      <c r="N68" s="50">
        <v>48019</v>
      </c>
    </row>
    <row r="69" spans="1:14" s="45" customFormat="1">
      <c r="A69" s="43"/>
      <c r="B69" s="44"/>
      <c r="C69" s="58"/>
      <c r="D69" s="44"/>
      <c r="E69" s="58"/>
      <c r="F69" s="44"/>
      <c r="G69" s="58"/>
      <c r="H69" s="44"/>
      <c r="I69" s="58"/>
      <c r="J69" s="44"/>
      <c r="K69" s="46"/>
      <c r="L69" s="46"/>
      <c r="M69" s="44"/>
      <c r="N69" s="44"/>
    </row>
    <row r="70" spans="1:14" s="45" customFormat="1" ht="15">
      <c r="A70" s="61" t="s">
        <v>51</v>
      </c>
      <c r="B70" s="76">
        <f>SUM(B6:B69)</f>
        <v>4406416</v>
      </c>
      <c r="C70" s="79">
        <f t="shared" si="0"/>
        <v>0.50933311633429446</v>
      </c>
      <c r="D70" s="76">
        <f>SUM(D6:D69)</f>
        <v>2375393</v>
      </c>
      <c r="E70" s="79">
        <f t="shared" si="1"/>
        <v>0.27456924611944689</v>
      </c>
      <c r="F70" s="76">
        <f>SUM(F6:F69)</f>
        <v>343355</v>
      </c>
      <c r="G70" s="79">
        <f t="shared" si="2"/>
        <v>3.9688053093253489E-2</v>
      </c>
      <c r="H70" s="76">
        <f>SUM(H6:H69)</f>
        <v>1526180</v>
      </c>
      <c r="I70" s="79">
        <f t="shared" si="3"/>
        <v>0.17640958445300522</v>
      </c>
      <c r="J70" s="76">
        <f>SUM(J6:J69)</f>
        <v>8651344</v>
      </c>
      <c r="K70" s="80">
        <f t="shared" si="5"/>
        <v>3.1242326957036739</v>
      </c>
      <c r="L70" s="80">
        <f t="shared" si="6"/>
        <v>1.3235658637924199</v>
      </c>
      <c r="M70" s="76">
        <f>SUM(M6:M64)</f>
        <v>2769110</v>
      </c>
      <c r="N70" s="76">
        <f>SUM(N6:N69)</f>
        <v>6536391</v>
      </c>
    </row>
  </sheetData>
  <phoneticPr fontId="0" type="noConversion"/>
  <printOptions gridLines="1"/>
  <pageMargins left="1" right="0.75" top="0.5" bottom="0.5" header="0.5" footer="0.25"/>
  <pageSetup scale="56" orientation="landscape" horizontalDpi="4294967293" verticalDpi="0" r:id="rId1"/>
  <headerFooter alignWithMargins="0">
    <oddFooter>&amp;C&amp;11Mississippi Public LIbrary Stastistics, FY99 and FY00, Circulation 1999, Page 6</oddFoot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opLeftCell="A7" zoomScaleNormal="100" workbookViewId="0">
      <selection activeCell="A35" sqref="A35"/>
    </sheetView>
  </sheetViews>
  <sheetFormatPr defaultRowHeight="12.75"/>
  <cols>
    <col min="1" max="1" width="51.28515625" bestFit="1" customWidth="1"/>
    <col min="2" max="2" width="13.42578125" style="4" bestFit="1" customWidth="1"/>
    <col min="3" max="3" width="11.85546875" style="4" bestFit="1" customWidth="1"/>
    <col min="4" max="4" width="13.42578125" style="4" bestFit="1" customWidth="1"/>
    <col min="5" max="5" width="11.85546875" style="4" bestFit="1" customWidth="1"/>
    <col min="6" max="6" width="13.5703125" style="4" bestFit="1" customWidth="1"/>
    <col min="7" max="7" width="15.42578125" bestFit="1" customWidth="1"/>
    <col min="8" max="9" width="13.28515625" bestFit="1" customWidth="1"/>
    <col min="10" max="10" width="11.85546875" bestFit="1" customWidth="1"/>
    <col min="11" max="12" width="15.42578125" bestFit="1" customWidth="1"/>
    <col min="13" max="13" width="11.28515625" bestFit="1" customWidth="1"/>
  </cols>
  <sheetData>
    <row r="1" spans="1:13" ht="15.75">
      <c r="A1" s="17" t="s">
        <v>119</v>
      </c>
    </row>
    <row r="3" spans="1:13" ht="15.75">
      <c r="A3" s="18" t="s">
        <v>0</v>
      </c>
      <c r="B3" s="24" t="s">
        <v>99</v>
      </c>
      <c r="C3" s="24"/>
      <c r="D3" s="24"/>
      <c r="E3" s="24"/>
      <c r="F3" s="36"/>
      <c r="G3" s="37"/>
      <c r="H3" s="37"/>
      <c r="I3" s="37"/>
      <c r="J3" s="37"/>
      <c r="K3" s="38" t="s">
        <v>66</v>
      </c>
      <c r="L3" s="38"/>
      <c r="M3" s="10"/>
    </row>
    <row r="4" spans="1:13" ht="15.75">
      <c r="A4" s="26"/>
      <c r="B4" s="24" t="s">
        <v>100</v>
      </c>
      <c r="C4" s="24"/>
      <c r="D4" s="24" t="s">
        <v>101</v>
      </c>
      <c r="E4" s="24"/>
      <c r="F4" s="19" t="s">
        <v>102</v>
      </c>
      <c r="G4" s="38" t="s">
        <v>103</v>
      </c>
      <c r="H4" s="39" t="s">
        <v>104</v>
      </c>
      <c r="I4" s="39"/>
      <c r="J4" s="39"/>
      <c r="K4" s="38" t="s">
        <v>105</v>
      </c>
      <c r="L4" s="38" t="s">
        <v>106</v>
      </c>
      <c r="M4" s="10"/>
    </row>
    <row r="5" spans="1:13" ht="15.75">
      <c r="B5" s="19" t="s">
        <v>107</v>
      </c>
      <c r="C5" s="19" t="s">
        <v>108</v>
      </c>
      <c r="D5" s="19" t="s">
        <v>107</v>
      </c>
      <c r="E5" s="19" t="s">
        <v>109</v>
      </c>
      <c r="F5" s="19" t="s">
        <v>110</v>
      </c>
      <c r="G5" s="38" t="s">
        <v>111</v>
      </c>
      <c r="H5" s="38" t="s">
        <v>72</v>
      </c>
      <c r="I5" s="38" t="s">
        <v>112</v>
      </c>
      <c r="J5" s="38" t="s">
        <v>115</v>
      </c>
      <c r="K5" s="38" t="s">
        <v>113</v>
      </c>
      <c r="L5" s="38" t="s">
        <v>114</v>
      </c>
      <c r="M5" s="3"/>
    </row>
    <row r="6" spans="1:13" ht="15.75">
      <c r="A6" s="18" t="s">
        <v>1</v>
      </c>
      <c r="B6" s="19"/>
      <c r="C6" s="19"/>
      <c r="D6" s="19"/>
      <c r="E6" s="19"/>
      <c r="F6" s="19"/>
      <c r="G6" s="38"/>
      <c r="H6" s="38"/>
      <c r="I6" s="38"/>
      <c r="J6" s="38"/>
      <c r="K6" s="38"/>
      <c r="L6" s="38"/>
      <c r="M6" s="3"/>
    </row>
    <row r="7" spans="1:13" s="51" customFormat="1">
      <c r="A7" s="49" t="s">
        <v>2</v>
      </c>
      <c r="B7" s="72">
        <v>0</v>
      </c>
      <c r="C7" s="70">
        <v>0</v>
      </c>
      <c r="D7" s="70">
        <v>0</v>
      </c>
      <c r="E7" s="70">
        <v>0</v>
      </c>
      <c r="F7" s="70">
        <v>113</v>
      </c>
      <c r="G7" s="71">
        <v>1120</v>
      </c>
      <c r="H7" s="71">
        <v>1060</v>
      </c>
      <c r="I7" s="71">
        <v>532</v>
      </c>
      <c r="J7" s="71">
        <v>235</v>
      </c>
      <c r="K7" s="71">
        <v>35020</v>
      </c>
      <c r="L7" s="65">
        <v>4103</v>
      </c>
    </row>
    <row r="8" spans="1:13" s="45" customFormat="1">
      <c r="A8" s="74" t="s">
        <v>4</v>
      </c>
      <c r="B8" s="44">
        <v>35</v>
      </c>
      <c r="C8" s="44">
        <v>30</v>
      </c>
      <c r="D8" s="44">
        <v>0</v>
      </c>
      <c r="E8" s="44">
        <v>0</v>
      </c>
      <c r="F8" s="44">
        <v>0</v>
      </c>
      <c r="G8" s="44">
        <v>753</v>
      </c>
      <c r="H8" s="44">
        <v>260</v>
      </c>
      <c r="I8" s="44">
        <v>450</v>
      </c>
      <c r="J8" s="44">
        <v>0</v>
      </c>
      <c r="K8" s="44">
        <v>5001</v>
      </c>
      <c r="L8" s="75">
        <v>4254</v>
      </c>
    </row>
    <row r="9" spans="1:13" s="45" customFormat="1">
      <c r="A9" s="60" t="s">
        <v>6</v>
      </c>
      <c r="B9" s="44">
        <v>60</v>
      </c>
      <c r="C9" s="44">
        <v>52</v>
      </c>
      <c r="D9" s="44">
        <v>0</v>
      </c>
      <c r="E9" s="44">
        <v>0</v>
      </c>
      <c r="F9" s="44"/>
      <c r="G9" s="44">
        <v>5581</v>
      </c>
      <c r="H9" s="44">
        <v>1285</v>
      </c>
      <c r="I9" s="44">
        <v>400</v>
      </c>
      <c r="J9" s="44">
        <v>121</v>
      </c>
      <c r="K9" s="44">
        <v>18716</v>
      </c>
      <c r="L9" s="44">
        <v>3001</v>
      </c>
    </row>
    <row r="10" spans="1:13" s="45" customFormat="1">
      <c r="A10" s="60" t="s">
        <v>5</v>
      </c>
      <c r="B10" s="44">
        <v>789</v>
      </c>
      <c r="C10" s="44">
        <v>787</v>
      </c>
      <c r="D10" s="44">
        <v>0</v>
      </c>
      <c r="E10" s="44">
        <v>0</v>
      </c>
      <c r="F10" s="44">
        <v>16</v>
      </c>
      <c r="G10" s="44">
        <v>14471</v>
      </c>
      <c r="H10" s="44">
        <v>784</v>
      </c>
      <c r="I10" s="44">
        <v>1067</v>
      </c>
      <c r="J10" s="44">
        <v>332</v>
      </c>
      <c r="K10" s="44">
        <v>25379</v>
      </c>
      <c r="L10" s="44">
        <v>3010</v>
      </c>
    </row>
    <row r="11" spans="1:13" s="51" customFormat="1">
      <c r="A11" s="54" t="s">
        <v>3</v>
      </c>
      <c r="B11" s="50">
        <v>45</v>
      </c>
      <c r="C11" s="50">
        <v>45</v>
      </c>
      <c r="D11" s="50">
        <v>0</v>
      </c>
      <c r="E11" s="50">
        <v>0</v>
      </c>
      <c r="F11" s="50">
        <v>120</v>
      </c>
      <c r="G11" s="50">
        <v>4010</v>
      </c>
      <c r="H11" s="50">
        <v>0</v>
      </c>
      <c r="I11" s="50">
        <v>4507</v>
      </c>
      <c r="J11" s="50">
        <v>0</v>
      </c>
      <c r="K11" s="50">
        <v>10500</v>
      </c>
      <c r="L11" s="50">
        <v>8900</v>
      </c>
    </row>
    <row r="12" spans="1:13" s="45" customFormat="1">
      <c r="A12" s="60" t="s">
        <v>8</v>
      </c>
      <c r="B12" s="44">
        <v>662</v>
      </c>
      <c r="C12" s="44">
        <v>656</v>
      </c>
      <c r="D12" s="44">
        <v>0</v>
      </c>
      <c r="E12" s="44">
        <v>0</v>
      </c>
      <c r="F12" s="44">
        <v>768</v>
      </c>
      <c r="G12" s="44">
        <v>1411</v>
      </c>
      <c r="H12" s="44">
        <v>455</v>
      </c>
      <c r="I12" s="44">
        <v>2640</v>
      </c>
      <c r="J12" s="44">
        <v>1750</v>
      </c>
      <c r="K12" s="44">
        <v>15315</v>
      </c>
      <c r="L12" s="44">
        <v>7108</v>
      </c>
    </row>
    <row r="13" spans="1:13" s="45" customFormat="1">
      <c r="A13" s="60" t="s">
        <v>9</v>
      </c>
      <c r="B13" s="44">
        <v>352</v>
      </c>
      <c r="C13" s="44">
        <v>818</v>
      </c>
      <c r="D13" s="44">
        <v>3</v>
      </c>
      <c r="E13" s="44">
        <v>2</v>
      </c>
      <c r="F13" s="44">
        <v>688</v>
      </c>
      <c r="G13" s="44">
        <v>1278</v>
      </c>
      <c r="H13" s="44">
        <v>444</v>
      </c>
      <c r="I13" s="44">
        <v>270</v>
      </c>
      <c r="J13" s="44">
        <v>0</v>
      </c>
      <c r="K13" s="44">
        <v>11956</v>
      </c>
      <c r="L13" s="44">
        <v>4726</v>
      </c>
    </row>
    <row r="14" spans="1:13" s="45" customFormat="1">
      <c r="A14" s="60" t="s">
        <v>7</v>
      </c>
      <c r="B14" s="44">
        <v>72</v>
      </c>
      <c r="C14" s="44">
        <v>63</v>
      </c>
      <c r="D14" s="44">
        <v>0</v>
      </c>
      <c r="E14" s="44">
        <v>0</v>
      </c>
      <c r="F14" s="44">
        <v>0</v>
      </c>
      <c r="G14" s="44">
        <v>657</v>
      </c>
      <c r="H14" s="44">
        <v>160</v>
      </c>
      <c r="I14" s="44">
        <v>80</v>
      </c>
      <c r="J14" s="44">
        <v>50</v>
      </c>
      <c r="K14" s="44">
        <v>9702</v>
      </c>
      <c r="L14" s="44">
        <v>3075</v>
      </c>
    </row>
    <row r="15" spans="1:13" s="45" customFormat="1">
      <c r="B15" s="44"/>
      <c r="C15" s="44"/>
      <c r="D15" s="44"/>
      <c r="E15" s="44"/>
      <c r="F15" s="44"/>
    </row>
    <row r="16" spans="1:13" s="45" customFormat="1" ht="15">
      <c r="A16" s="48" t="s">
        <v>122</v>
      </c>
      <c r="B16" s="44"/>
      <c r="C16" s="44"/>
      <c r="D16" s="44"/>
      <c r="E16" s="44"/>
      <c r="F16" s="44"/>
    </row>
    <row r="17" spans="1:12" s="51" customFormat="1">
      <c r="A17" s="54" t="s">
        <v>13</v>
      </c>
      <c r="B17" s="50">
        <v>160</v>
      </c>
      <c r="C17" s="50">
        <v>123</v>
      </c>
      <c r="D17" s="50">
        <v>507</v>
      </c>
      <c r="E17" s="50">
        <v>328</v>
      </c>
      <c r="F17" s="50">
        <v>0</v>
      </c>
      <c r="G17" s="50">
        <v>0</v>
      </c>
      <c r="H17" s="50">
        <v>1205</v>
      </c>
      <c r="I17" s="50">
        <v>170</v>
      </c>
      <c r="J17" s="50">
        <v>12</v>
      </c>
      <c r="K17" s="50">
        <v>0</v>
      </c>
      <c r="L17" s="50">
        <v>7438</v>
      </c>
    </row>
    <row r="18" spans="1:12" s="45" customFormat="1">
      <c r="A18" s="60" t="s">
        <v>10</v>
      </c>
      <c r="B18" s="44">
        <v>99</v>
      </c>
      <c r="C18" s="44">
        <v>99</v>
      </c>
      <c r="D18" s="44">
        <v>118</v>
      </c>
      <c r="E18" s="44">
        <v>102</v>
      </c>
      <c r="F18" s="44">
        <v>0</v>
      </c>
      <c r="G18" s="44">
        <v>58001</v>
      </c>
      <c r="H18" s="44">
        <v>10993</v>
      </c>
      <c r="I18" s="44">
        <v>7241</v>
      </c>
      <c r="J18" s="44">
        <v>112</v>
      </c>
      <c r="K18" s="44">
        <v>308045</v>
      </c>
      <c r="L18" s="44">
        <v>13663</v>
      </c>
    </row>
    <row r="19" spans="1:12" s="45" customFormat="1">
      <c r="A19" s="60" t="s">
        <v>14</v>
      </c>
      <c r="B19" s="44">
        <v>172</v>
      </c>
      <c r="C19" s="44">
        <v>144</v>
      </c>
      <c r="D19" s="44">
        <v>215</v>
      </c>
      <c r="E19" s="44">
        <v>158</v>
      </c>
      <c r="F19" s="44">
        <v>98</v>
      </c>
      <c r="G19" s="44">
        <v>10086</v>
      </c>
      <c r="H19" s="44">
        <v>1350</v>
      </c>
      <c r="I19" s="44">
        <v>3874</v>
      </c>
      <c r="J19" s="44">
        <v>75</v>
      </c>
      <c r="K19" s="44">
        <v>46384</v>
      </c>
      <c r="L19" s="44">
        <v>5575</v>
      </c>
    </row>
    <row r="20" spans="1:12" s="45" customFormat="1">
      <c r="A20" s="60" t="s">
        <v>15</v>
      </c>
      <c r="B20" s="44">
        <v>28</v>
      </c>
      <c r="C20" s="44">
        <v>28</v>
      </c>
      <c r="D20" s="44">
        <v>0</v>
      </c>
      <c r="E20" s="44">
        <v>0</v>
      </c>
      <c r="F20" s="44">
        <v>15</v>
      </c>
      <c r="G20" s="44">
        <v>3120</v>
      </c>
      <c r="H20" s="44">
        <v>1920</v>
      </c>
      <c r="I20" s="44">
        <v>3255</v>
      </c>
      <c r="J20" s="44">
        <v>0</v>
      </c>
      <c r="K20" s="44">
        <v>17888</v>
      </c>
      <c r="L20" s="44">
        <v>11067</v>
      </c>
    </row>
    <row r="21" spans="1:12" s="51" customFormat="1">
      <c r="A21" s="49" t="s">
        <v>12</v>
      </c>
      <c r="B21" s="50">
        <v>261</v>
      </c>
      <c r="C21" s="50">
        <v>202</v>
      </c>
      <c r="D21" s="50">
        <v>196</v>
      </c>
      <c r="E21" s="50">
        <v>157</v>
      </c>
      <c r="F21" s="50"/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11731</v>
      </c>
    </row>
    <row r="22" spans="1:12" s="45" customFormat="1">
      <c r="A22" s="60" t="s">
        <v>16</v>
      </c>
      <c r="B22" s="44">
        <v>414</v>
      </c>
      <c r="C22" s="44">
        <v>412</v>
      </c>
      <c r="D22" s="44">
        <v>150</v>
      </c>
      <c r="E22" s="44">
        <v>96</v>
      </c>
      <c r="F22" s="44">
        <v>8</v>
      </c>
      <c r="G22" s="44">
        <v>9412</v>
      </c>
      <c r="H22" s="44">
        <v>2117</v>
      </c>
      <c r="I22" s="44">
        <v>300</v>
      </c>
      <c r="J22" s="44">
        <v>0</v>
      </c>
      <c r="K22" s="44">
        <v>37019</v>
      </c>
      <c r="L22" s="44">
        <v>13591</v>
      </c>
    </row>
    <row r="23" spans="1:12" s="45" customFormat="1">
      <c r="A23" s="60" t="s">
        <v>18</v>
      </c>
      <c r="B23" s="44">
        <v>223</v>
      </c>
      <c r="C23" s="44">
        <v>184</v>
      </c>
      <c r="D23" s="44">
        <v>282</v>
      </c>
      <c r="E23" s="44">
        <v>161</v>
      </c>
      <c r="F23" s="44">
        <v>193</v>
      </c>
      <c r="G23" s="44">
        <v>20747</v>
      </c>
      <c r="H23" s="44">
        <v>2941</v>
      </c>
      <c r="I23" s="44">
        <v>104</v>
      </c>
      <c r="J23" s="44">
        <v>0</v>
      </c>
      <c r="K23" s="44">
        <v>93952</v>
      </c>
      <c r="L23" s="44">
        <v>18752</v>
      </c>
    </row>
    <row r="24" spans="1:12" s="45" customFormat="1">
      <c r="A24" s="60" t="s">
        <v>11</v>
      </c>
      <c r="B24" s="44">
        <v>120</v>
      </c>
      <c r="C24" s="44">
        <v>76</v>
      </c>
      <c r="D24" s="44">
        <v>18</v>
      </c>
      <c r="E24" s="44">
        <v>11</v>
      </c>
      <c r="F24" s="44">
        <v>1128</v>
      </c>
      <c r="G24" s="44">
        <v>8541</v>
      </c>
      <c r="H24" s="44">
        <v>2400</v>
      </c>
      <c r="I24" s="44">
        <v>3506</v>
      </c>
      <c r="J24" s="44">
        <v>420</v>
      </c>
      <c r="K24" s="44">
        <v>32713</v>
      </c>
      <c r="L24" s="44">
        <v>4585</v>
      </c>
    </row>
    <row r="25" spans="1:12" s="45" customFormat="1">
      <c r="A25" s="62" t="s">
        <v>70</v>
      </c>
      <c r="B25" s="44">
        <v>6687</v>
      </c>
      <c r="C25" s="44">
        <v>520</v>
      </c>
      <c r="D25" s="44">
        <v>6</v>
      </c>
      <c r="E25" s="44">
        <v>2</v>
      </c>
      <c r="F25" s="44">
        <v>0</v>
      </c>
      <c r="G25" s="44">
        <v>2153</v>
      </c>
      <c r="H25" s="44">
        <v>1422</v>
      </c>
      <c r="I25" s="44">
        <v>480</v>
      </c>
      <c r="J25" s="44">
        <v>1601</v>
      </c>
      <c r="K25" s="44">
        <v>47121</v>
      </c>
      <c r="L25" s="44">
        <v>8231</v>
      </c>
    </row>
    <row r="26" spans="1:12" s="45" customFormat="1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s="45" customFormat="1" ht="15">
      <c r="A27" s="61" t="s">
        <v>121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s="45" customFormat="1">
      <c r="A28" s="62" t="s">
        <v>24</v>
      </c>
      <c r="B28" s="44">
        <v>126</v>
      </c>
      <c r="C28" s="44">
        <v>333</v>
      </c>
      <c r="D28" s="44">
        <v>83</v>
      </c>
      <c r="E28" s="44">
        <v>82</v>
      </c>
      <c r="F28" s="44">
        <v>2859</v>
      </c>
      <c r="G28" s="44">
        <v>21740</v>
      </c>
      <c r="H28" s="44">
        <v>853</v>
      </c>
      <c r="I28" s="44">
        <v>4199</v>
      </c>
      <c r="J28" s="44">
        <v>850</v>
      </c>
      <c r="K28" s="44">
        <v>60610</v>
      </c>
      <c r="L28" s="44">
        <v>38883</v>
      </c>
    </row>
    <row r="29" spans="1:12" s="45" customFormat="1">
      <c r="A29" s="60" t="s">
        <v>20</v>
      </c>
      <c r="B29" s="44">
        <v>160</v>
      </c>
      <c r="C29" s="44">
        <v>150</v>
      </c>
      <c r="D29" s="44">
        <v>600</v>
      </c>
      <c r="E29" s="44">
        <v>510</v>
      </c>
      <c r="F29" s="44">
        <v>541</v>
      </c>
      <c r="G29" s="44">
        <v>18926</v>
      </c>
      <c r="H29" s="44">
        <v>3885</v>
      </c>
      <c r="I29" s="44">
        <v>8619</v>
      </c>
      <c r="J29" s="44">
        <v>0</v>
      </c>
      <c r="K29" s="44">
        <v>93146</v>
      </c>
      <c r="L29" s="44">
        <v>10263</v>
      </c>
    </row>
    <row r="30" spans="1:12" s="45" customFormat="1">
      <c r="A30" s="60" t="s">
        <v>30</v>
      </c>
      <c r="B30" s="44">
        <v>851</v>
      </c>
      <c r="C30" s="44">
        <v>654</v>
      </c>
      <c r="D30" s="44">
        <v>331</v>
      </c>
      <c r="E30" s="44">
        <v>210</v>
      </c>
      <c r="F30" s="44">
        <v>462</v>
      </c>
      <c r="G30" s="44">
        <v>7540</v>
      </c>
      <c r="H30" s="44">
        <v>2196</v>
      </c>
      <c r="I30" s="44">
        <v>1334</v>
      </c>
      <c r="J30" s="44">
        <v>0</v>
      </c>
      <c r="K30" s="44">
        <v>58431</v>
      </c>
      <c r="L30" s="44">
        <v>11001</v>
      </c>
    </row>
    <row r="31" spans="1:12" s="51" customFormat="1">
      <c r="A31" s="54" t="s">
        <v>19</v>
      </c>
      <c r="B31" s="50">
        <v>247</v>
      </c>
      <c r="C31" s="50">
        <v>208</v>
      </c>
      <c r="D31" s="50">
        <v>16</v>
      </c>
      <c r="E31" s="50">
        <v>4</v>
      </c>
      <c r="F31" s="50">
        <v>0</v>
      </c>
      <c r="G31" s="50">
        <v>8551</v>
      </c>
      <c r="H31" s="50">
        <v>1644</v>
      </c>
      <c r="I31" s="50">
        <v>0</v>
      </c>
      <c r="J31" s="50">
        <v>0</v>
      </c>
      <c r="K31" s="50">
        <v>58159</v>
      </c>
      <c r="L31" s="50">
        <v>9161</v>
      </c>
    </row>
    <row r="32" spans="1:12" s="45" customFormat="1">
      <c r="A32" s="60" t="s">
        <v>21</v>
      </c>
      <c r="B32" s="44">
        <v>1188</v>
      </c>
      <c r="C32" s="44">
        <v>741</v>
      </c>
      <c r="D32" s="44">
        <v>817</v>
      </c>
      <c r="E32" s="44">
        <v>489</v>
      </c>
      <c r="F32" s="44">
        <v>6725</v>
      </c>
      <c r="G32" s="44">
        <v>18025</v>
      </c>
      <c r="H32" s="44">
        <v>7734</v>
      </c>
      <c r="I32" s="44">
        <v>5516</v>
      </c>
      <c r="J32" s="44">
        <v>150</v>
      </c>
      <c r="K32" s="44">
        <v>59411</v>
      </c>
      <c r="L32" s="44">
        <v>35239</v>
      </c>
    </row>
    <row r="33" spans="1:12" s="45" customFormat="1">
      <c r="A33" s="60" t="s">
        <v>26</v>
      </c>
      <c r="B33" s="44">
        <v>103</v>
      </c>
      <c r="C33" s="44">
        <v>97</v>
      </c>
      <c r="D33" s="44">
        <v>157</v>
      </c>
      <c r="E33" s="44">
        <v>134</v>
      </c>
      <c r="F33" s="44">
        <v>540</v>
      </c>
      <c r="G33" s="44">
        <v>16182</v>
      </c>
      <c r="H33" s="44">
        <v>4215</v>
      </c>
      <c r="I33" s="44">
        <v>428</v>
      </c>
      <c r="J33" s="44">
        <v>0</v>
      </c>
      <c r="K33" s="44">
        <v>71483</v>
      </c>
      <c r="L33" s="44">
        <v>17890</v>
      </c>
    </row>
    <row r="34" spans="1:12" s="45" customFormat="1">
      <c r="A34" s="60" t="s">
        <v>17</v>
      </c>
      <c r="B34" s="44">
        <v>543</v>
      </c>
      <c r="C34" s="44">
        <v>432</v>
      </c>
      <c r="D34" s="44">
        <v>2</v>
      </c>
      <c r="E34" s="44">
        <v>2</v>
      </c>
      <c r="F34" s="44">
        <v>629</v>
      </c>
      <c r="G34" s="44">
        <v>6296</v>
      </c>
      <c r="H34" s="44">
        <v>8027</v>
      </c>
      <c r="I34" s="44">
        <v>299</v>
      </c>
      <c r="J34" s="44">
        <v>200</v>
      </c>
      <c r="K34" s="44">
        <v>30961</v>
      </c>
      <c r="L34" s="44">
        <v>4336</v>
      </c>
    </row>
    <row r="35" spans="1:12" s="51" customFormat="1">
      <c r="A35" s="49" t="s">
        <v>25</v>
      </c>
      <c r="B35" s="50">
        <v>88</v>
      </c>
      <c r="C35" s="50">
        <v>56</v>
      </c>
      <c r="D35" s="50">
        <v>316</v>
      </c>
      <c r="E35" s="50">
        <v>185</v>
      </c>
      <c r="F35" s="50">
        <v>2603</v>
      </c>
      <c r="G35" s="50">
        <v>68010</v>
      </c>
      <c r="H35" s="50">
        <v>2981</v>
      </c>
      <c r="I35" s="50">
        <v>448</v>
      </c>
      <c r="J35" s="50">
        <v>76</v>
      </c>
      <c r="K35" s="50">
        <v>217989</v>
      </c>
      <c r="L35" s="50">
        <v>17376</v>
      </c>
    </row>
    <row r="36" spans="1:12" s="45" customFormat="1">
      <c r="A36" s="60" t="s">
        <v>23</v>
      </c>
      <c r="B36" s="44">
        <v>314</v>
      </c>
      <c r="C36" s="44">
        <v>242</v>
      </c>
      <c r="D36" s="44">
        <v>158</v>
      </c>
      <c r="E36" s="44">
        <v>103</v>
      </c>
      <c r="F36" s="44">
        <v>479</v>
      </c>
      <c r="G36" s="44">
        <v>31842</v>
      </c>
      <c r="H36" s="44">
        <v>7814</v>
      </c>
      <c r="I36" s="44">
        <v>186</v>
      </c>
      <c r="J36" s="44">
        <v>432</v>
      </c>
      <c r="K36" s="44">
        <v>288042</v>
      </c>
      <c r="L36" s="44">
        <v>12680</v>
      </c>
    </row>
    <row r="37" spans="1:12" s="45" customFormat="1">
      <c r="A37" s="62" t="s">
        <v>22</v>
      </c>
      <c r="B37" s="44">
        <v>96</v>
      </c>
      <c r="C37" s="44">
        <v>72</v>
      </c>
      <c r="D37" s="44">
        <v>652</v>
      </c>
      <c r="E37" s="44">
        <v>414</v>
      </c>
      <c r="F37" s="44">
        <v>578</v>
      </c>
      <c r="G37" s="44">
        <v>14500</v>
      </c>
      <c r="H37" s="44">
        <v>5236</v>
      </c>
      <c r="I37" s="44">
        <v>3680</v>
      </c>
      <c r="J37" s="44">
        <v>200</v>
      </c>
      <c r="K37" s="44">
        <v>127280</v>
      </c>
      <c r="L37" s="44">
        <v>12430</v>
      </c>
    </row>
    <row r="38" spans="1:12" s="45" customFormat="1">
      <c r="A38" s="60" t="s">
        <v>27</v>
      </c>
      <c r="B38" s="44">
        <v>415</v>
      </c>
      <c r="C38" s="44">
        <v>415</v>
      </c>
      <c r="D38" s="44">
        <v>855</v>
      </c>
      <c r="E38" s="44">
        <v>573</v>
      </c>
      <c r="F38" s="44">
        <v>0</v>
      </c>
      <c r="G38" s="44">
        <v>15679</v>
      </c>
      <c r="H38" s="44">
        <v>5011</v>
      </c>
      <c r="I38" s="44">
        <v>518</v>
      </c>
      <c r="J38" s="44">
        <v>308</v>
      </c>
      <c r="K38" s="44">
        <v>142761</v>
      </c>
      <c r="L38" s="44">
        <v>22467</v>
      </c>
    </row>
    <row r="39" spans="1:12" s="45" customFormat="1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s="45" customFormat="1" ht="15">
      <c r="A40" s="61" t="s">
        <v>123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2" s="51" customFormat="1">
      <c r="A41" s="49" t="s">
        <v>32</v>
      </c>
      <c r="B41" s="50">
        <v>882</v>
      </c>
      <c r="C41" s="50">
        <v>790</v>
      </c>
      <c r="D41" s="50">
        <v>615</v>
      </c>
      <c r="E41" s="50">
        <v>379</v>
      </c>
      <c r="F41" s="50">
        <v>612</v>
      </c>
      <c r="G41" s="50">
        <v>39647</v>
      </c>
      <c r="H41" s="50">
        <v>6389</v>
      </c>
      <c r="I41" s="50">
        <v>908</v>
      </c>
      <c r="J41" s="50">
        <v>592</v>
      </c>
      <c r="K41" s="50">
        <v>145119</v>
      </c>
      <c r="L41" s="50">
        <v>30974</v>
      </c>
    </row>
    <row r="42" spans="1:12" s="45" customFormat="1">
      <c r="A42" s="60" t="s">
        <v>31</v>
      </c>
      <c r="B42" s="44">
        <v>588</v>
      </c>
      <c r="C42" s="44">
        <v>404</v>
      </c>
      <c r="D42" s="44">
        <v>498</v>
      </c>
      <c r="E42" s="44">
        <v>255</v>
      </c>
      <c r="F42" s="44">
        <v>884</v>
      </c>
      <c r="G42" s="44">
        <v>25411</v>
      </c>
      <c r="H42" s="44">
        <v>10707</v>
      </c>
      <c r="I42" s="44">
        <v>991</v>
      </c>
      <c r="J42" s="44">
        <v>1044</v>
      </c>
      <c r="K42" s="44">
        <v>116292</v>
      </c>
      <c r="L42" s="44">
        <v>20320</v>
      </c>
    </row>
    <row r="43" spans="1:12" s="45" customFormat="1">
      <c r="A43" s="60" t="s">
        <v>33</v>
      </c>
      <c r="B43" s="44">
        <v>585</v>
      </c>
      <c r="C43" s="44">
        <v>508</v>
      </c>
      <c r="D43" s="44">
        <v>638</v>
      </c>
      <c r="E43" s="44">
        <v>480</v>
      </c>
      <c r="F43" s="44">
        <v>784</v>
      </c>
      <c r="G43" s="44">
        <v>8582</v>
      </c>
      <c r="H43" s="44">
        <v>17367</v>
      </c>
      <c r="I43" s="44">
        <v>68152</v>
      </c>
      <c r="J43" s="44">
        <v>5713</v>
      </c>
      <c r="K43" s="44">
        <v>92430</v>
      </c>
      <c r="L43" s="44">
        <v>19495</v>
      </c>
    </row>
    <row r="44" spans="1:12" s="45" customFormat="1">
      <c r="A44" s="60" t="s">
        <v>28</v>
      </c>
      <c r="B44" s="44">
        <v>370</v>
      </c>
      <c r="C44" s="44">
        <v>285</v>
      </c>
      <c r="D44" s="44">
        <v>215</v>
      </c>
      <c r="E44" s="44">
        <v>21</v>
      </c>
      <c r="F44" s="44">
        <v>1612</v>
      </c>
      <c r="G44" s="44">
        <v>14232</v>
      </c>
      <c r="H44" s="44">
        <v>3561</v>
      </c>
      <c r="I44" s="44">
        <v>4880</v>
      </c>
      <c r="J44" s="44">
        <v>2708</v>
      </c>
      <c r="K44" s="44">
        <v>130593</v>
      </c>
      <c r="L44" s="44">
        <v>25932</v>
      </c>
    </row>
    <row r="45" spans="1:12" s="51" customFormat="1">
      <c r="A45" s="49" t="s">
        <v>29</v>
      </c>
      <c r="B45" s="50">
        <v>162</v>
      </c>
      <c r="C45" s="50">
        <v>155</v>
      </c>
      <c r="D45" s="50">
        <v>74</v>
      </c>
      <c r="E45" s="50">
        <v>71</v>
      </c>
      <c r="F45" s="50">
        <v>701</v>
      </c>
      <c r="G45" s="50">
        <v>13991</v>
      </c>
      <c r="H45" s="50">
        <v>14233</v>
      </c>
      <c r="I45" s="50">
        <v>396</v>
      </c>
      <c r="J45" s="50">
        <v>8683</v>
      </c>
      <c r="K45" s="50">
        <v>51313</v>
      </c>
      <c r="L45" s="50">
        <v>50219</v>
      </c>
    </row>
    <row r="46" spans="1:12" s="45" customFormat="1">
      <c r="A46" s="60" t="s">
        <v>35</v>
      </c>
      <c r="B46" s="44">
        <v>868</v>
      </c>
      <c r="C46" s="44">
        <v>563</v>
      </c>
      <c r="D46" s="44">
        <v>143</v>
      </c>
      <c r="E46" s="44">
        <v>79</v>
      </c>
      <c r="F46" s="44">
        <v>2497</v>
      </c>
      <c r="G46" s="44">
        <v>24308</v>
      </c>
      <c r="H46" s="44">
        <v>2482</v>
      </c>
      <c r="I46" s="44">
        <v>350</v>
      </c>
      <c r="J46" s="44">
        <v>0</v>
      </c>
      <c r="K46" s="44">
        <v>117237</v>
      </c>
      <c r="L46" s="44">
        <v>37081</v>
      </c>
    </row>
    <row r="47" spans="1:12" s="45" customFormat="1">
      <c r="B47" s="44"/>
      <c r="C47" s="44"/>
      <c r="D47" s="44"/>
      <c r="E47" s="44"/>
      <c r="F47" s="44"/>
    </row>
    <row r="48" spans="1:12" s="45" customFormat="1" ht="15">
      <c r="A48" s="61" t="s">
        <v>124</v>
      </c>
      <c r="B48" s="44"/>
      <c r="C48" s="44"/>
      <c r="D48" s="44"/>
      <c r="E48" s="44"/>
      <c r="F48" s="44"/>
    </row>
    <row r="49" spans="1:12" s="45" customFormat="1">
      <c r="A49" s="60" t="s">
        <v>36</v>
      </c>
      <c r="B49" s="44">
        <v>313</v>
      </c>
      <c r="C49" s="44">
        <v>253</v>
      </c>
      <c r="D49" s="44">
        <v>794</v>
      </c>
      <c r="E49" s="44">
        <v>499</v>
      </c>
      <c r="F49" s="44">
        <v>1557</v>
      </c>
      <c r="G49" s="44">
        <v>19150</v>
      </c>
      <c r="H49" s="44">
        <v>12790</v>
      </c>
      <c r="I49" s="44">
        <v>2633</v>
      </c>
      <c r="J49" s="44">
        <v>2682</v>
      </c>
      <c r="K49" s="44">
        <v>271929</v>
      </c>
      <c r="L49" s="44">
        <v>31421</v>
      </c>
    </row>
    <row r="50" spans="1:12" s="45" customFormat="1">
      <c r="A50" s="60" t="s">
        <v>38</v>
      </c>
      <c r="B50" s="44">
        <v>550</v>
      </c>
      <c r="C50" s="44">
        <v>543</v>
      </c>
      <c r="D50" s="44">
        <v>602</v>
      </c>
      <c r="E50" s="44">
        <v>362</v>
      </c>
      <c r="F50" s="44">
        <v>594</v>
      </c>
      <c r="G50" s="44">
        <v>47471</v>
      </c>
      <c r="H50" s="44">
        <v>6750</v>
      </c>
      <c r="I50" s="44">
        <v>5000</v>
      </c>
      <c r="J50" s="44">
        <v>0</v>
      </c>
      <c r="K50" s="44">
        <v>181742</v>
      </c>
      <c r="L50" s="44">
        <v>14226</v>
      </c>
    </row>
    <row r="51" spans="1:12" s="51" customFormat="1">
      <c r="A51" s="49" t="s">
        <v>34</v>
      </c>
      <c r="B51" s="50">
        <v>2673</v>
      </c>
      <c r="C51" s="50">
        <v>2000</v>
      </c>
      <c r="D51" s="50">
        <v>373</v>
      </c>
      <c r="E51" s="50">
        <v>306</v>
      </c>
      <c r="F51" s="50">
        <v>1660</v>
      </c>
      <c r="G51" s="50">
        <v>18925</v>
      </c>
      <c r="H51" s="50">
        <v>6275</v>
      </c>
      <c r="I51" s="50">
        <v>4049</v>
      </c>
      <c r="J51" s="50">
        <v>3332</v>
      </c>
      <c r="K51" s="50">
        <v>130156</v>
      </c>
      <c r="L51" s="50">
        <v>20915</v>
      </c>
    </row>
    <row r="52" spans="1:12" s="45" customFormat="1">
      <c r="A52" s="60" t="s">
        <v>37</v>
      </c>
      <c r="B52" s="44">
        <v>732</v>
      </c>
      <c r="C52" s="44">
        <v>667</v>
      </c>
      <c r="D52" s="44">
        <v>525</v>
      </c>
      <c r="E52" s="44">
        <v>385</v>
      </c>
      <c r="F52" s="44">
        <v>0</v>
      </c>
      <c r="G52" s="44">
        <v>15600</v>
      </c>
      <c r="H52" s="44">
        <v>5376</v>
      </c>
      <c r="I52" s="44">
        <v>1482</v>
      </c>
      <c r="J52" s="44">
        <v>4640</v>
      </c>
      <c r="K52" s="44">
        <v>286311</v>
      </c>
      <c r="L52" s="44">
        <v>35214</v>
      </c>
    </row>
    <row r="53" spans="1:12" s="45" customFormat="1">
      <c r="A53" s="62" t="s">
        <v>39</v>
      </c>
      <c r="B53" s="44">
        <v>149</v>
      </c>
      <c r="C53" s="44">
        <v>151</v>
      </c>
      <c r="D53" s="44">
        <v>434</v>
      </c>
      <c r="E53" s="44">
        <v>185</v>
      </c>
      <c r="F53" s="44">
        <v>4271</v>
      </c>
      <c r="G53" s="44">
        <v>18473</v>
      </c>
      <c r="H53" s="44">
        <v>11674</v>
      </c>
      <c r="I53" s="44">
        <v>7408</v>
      </c>
      <c r="J53" s="44">
        <v>227</v>
      </c>
      <c r="K53" s="44">
        <v>122412</v>
      </c>
      <c r="L53" s="44">
        <v>21482</v>
      </c>
    </row>
    <row r="54" spans="1:12" s="45" customFormat="1">
      <c r="A54" s="62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</row>
    <row r="55" spans="1:12" s="45" customFormat="1" ht="15">
      <c r="A55" s="48" t="s">
        <v>125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</row>
    <row r="56" spans="1:12" s="45" customFormat="1">
      <c r="A56" s="60" t="s">
        <v>41</v>
      </c>
      <c r="B56" s="44">
        <v>1124</v>
      </c>
      <c r="C56" s="44">
        <v>1070</v>
      </c>
      <c r="D56" s="44">
        <v>108</v>
      </c>
      <c r="E56" s="44">
        <v>81</v>
      </c>
      <c r="F56" s="44">
        <v>47</v>
      </c>
      <c r="G56" s="44">
        <v>14553</v>
      </c>
      <c r="H56" s="44">
        <v>2959</v>
      </c>
      <c r="I56" s="44">
        <v>6300</v>
      </c>
      <c r="J56" s="44">
        <v>0</v>
      </c>
      <c r="K56" s="44">
        <v>129840</v>
      </c>
      <c r="L56" s="44">
        <v>29337</v>
      </c>
    </row>
    <row r="57" spans="1:12" s="51" customFormat="1">
      <c r="A57" s="49" t="s">
        <v>40</v>
      </c>
      <c r="B57" s="50">
        <v>1375</v>
      </c>
      <c r="C57" s="50">
        <v>1158</v>
      </c>
      <c r="D57" s="50">
        <v>1155</v>
      </c>
      <c r="E57" s="50">
        <v>684</v>
      </c>
      <c r="F57" s="50">
        <v>1615</v>
      </c>
      <c r="G57" s="50">
        <v>43001</v>
      </c>
      <c r="H57" s="50">
        <v>17617</v>
      </c>
      <c r="I57" s="50">
        <v>18187</v>
      </c>
      <c r="J57" s="50">
        <v>8105</v>
      </c>
      <c r="K57" s="50">
        <v>213492</v>
      </c>
      <c r="L57" s="50">
        <v>69531</v>
      </c>
    </row>
    <row r="58" spans="1:12" s="45" customFormat="1">
      <c r="A58" s="60" t="s">
        <v>42</v>
      </c>
      <c r="B58" s="44">
        <v>1126</v>
      </c>
      <c r="C58" s="44">
        <v>789</v>
      </c>
      <c r="D58" s="44">
        <v>15</v>
      </c>
      <c r="E58" s="44">
        <v>5</v>
      </c>
      <c r="F58" s="44">
        <v>3863</v>
      </c>
      <c r="G58" s="44">
        <v>22598</v>
      </c>
      <c r="H58" s="44">
        <v>10461</v>
      </c>
      <c r="I58" s="44">
        <v>11480</v>
      </c>
      <c r="J58" s="44">
        <v>0</v>
      </c>
      <c r="K58" s="44">
        <v>135054</v>
      </c>
      <c r="L58" s="44">
        <v>12944</v>
      </c>
    </row>
    <row r="59" spans="1:12" s="45" customFormat="1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2" s="45" customFormat="1" ht="15">
      <c r="A60" s="61" t="s">
        <v>127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</row>
    <row r="61" spans="1:12" s="45" customFormat="1">
      <c r="A61" s="62" t="s">
        <v>44</v>
      </c>
      <c r="B61" s="44">
        <v>600</v>
      </c>
      <c r="C61" s="44">
        <v>0</v>
      </c>
      <c r="D61" s="44">
        <v>0</v>
      </c>
      <c r="E61" s="44">
        <v>0</v>
      </c>
      <c r="F61" s="44">
        <v>0</v>
      </c>
      <c r="G61" s="44">
        <v>51578</v>
      </c>
      <c r="H61" s="44">
        <v>32023</v>
      </c>
      <c r="I61" s="44">
        <v>10019</v>
      </c>
      <c r="J61" s="44">
        <v>0</v>
      </c>
      <c r="K61" s="44">
        <v>300881</v>
      </c>
      <c r="L61" s="44">
        <v>0</v>
      </c>
    </row>
    <row r="62" spans="1:12" s="45" customFormat="1">
      <c r="A62" s="60" t="s">
        <v>46</v>
      </c>
      <c r="B62" s="44">
        <v>728</v>
      </c>
      <c r="C62" s="44">
        <v>466</v>
      </c>
      <c r="D62" s="44">
        <v>1751</v>
      </c>
      <c r="E62" s="44">
        <v>1238</v>
      </c>
      <c r="F62" s="44">
        <v>71218</v>
      </c>
      <c r="G62" s="44">
        <v>131616</v>
      </c>
      <c r="H62" s="44">
        <v>44756</v>
      </c>
      <c r="I62" s="44">
        <v>3623</v>
      </c>
      <c r="J62" s="44">
        <v>0</v>
      </c>
      <c r="K62" s="44">
        <v>861588</v>
      </c>
      <c r="L62" s="44">
        <v>99173</v>
      </c>
    </row>
    <row r="63" spans="1:12" s="51" customFormat="1">
      <c r="A63" s="49" t="s">
        <v>45</v>
      </c>
      <c r="B63" s="50">
        <v>0</v>
      </c>
      <c r="C63" s="50">
        <v>1369</v>
      </c>
      <c r="D63" s="50">
        <v>0</v>
      </c>
      <c r="E63" s="50">
        <v>515</v>
      </c>
      <c r="F63" s="50">
        <v>33133</v>
      </c>
      <c r="G63" s="50">
        <v>113887</v>
      </c>
      <c r="H63" s="50">
        <v>31533</v>
      </c>
      <c r="I63" s="50">
        <v>5119</v>
      </c>
      <c r="J63" s="50">
        <v>0</v>
      </c>
      <c r="K63" s="50">
        <v>566852</v>
      </c>
      <c r="L63" s="50">
        <v>91567</v>
      </c>
    </row>
    <row r="64" spans="1:12" s="45" customFormat="1">
      <c r="A64" s="60" t="s">
        <v>47</v>
      </c>
      <c r="B64" s="44">
        <v>690</v>
      </c>
      <c r="C64" s="44">
        <v>563</v>
      </c>
      <c r="D64" s="44">
        <v>3169</v>
      </c>
      <c r="E64" s="44">
        <v>1514</v>
      </c>
      <c r="F64" s="44">
        <v>5791</v>
      </c>
      <c r="G64" s="44">
        <v>137581</v>
      </c>
      <c r="H64" s="44">
        <v>30647</v>
      </c>
      <c r="I64" s="44">
        <v>4560</v>
      </c>
      <c r="J64" s="44">
        <v>88</v>
      </c>
      <c r="K64" s="44">
        <v>616233</v>
      </c>
      <c r="L64" s="44">
        <v>146419</v>
      </c>
    </row>
    <row r="65" spans="1:13" s="45" customFormat="1">
      <c r="A65" s="60" t="s">
        <v>43</v>
      </c>
      <c r="B65" s="44">
        <v>3956</v>
      </c>
      <c r="C65" s="44">
        <v>2910</v>
      </c>
      <c r="D65" s="44">
        <v>993</v>
      </c>
      <c r="E65" s="44">
        <v>611</v>
      </c>
      <c r="F65" s="44">
        <v>30020</v>
      </c>
      <c r="G65" s="44">
        <v>59310</v>
      </c>
      <c r="H65" s="44">
        <v>12605</v>
      </c>
      <c r="I65" s="44">
        <v>9306</v>
      </c>
      <c r="J65" s="44">
        <v>13013</v>
      </c>
      <c r="K65" s="44">
        <v>559988</v>
      </c>
      <c r="L65" s="44">
        <v>80514</v>
      </c>
    </row>
    <row r="66" spans="1:13" s="45" customFormat="1">
      <c r="A66" s="43"/>
      <c r="B66" s="44"/>
      <c r="C66" s="44"/>
      <c r="D66" s="44"/>
      <c r="E66" s="44"/>
      <c r="F66" s="44"/>
    </row>
    <row r="67" spans="1:13" s="45" customFormat="1" ht="15">
      <c r="A67" s="48" t="s">
        <v>48</v>
      </c>
      <c r="B67" s="44"/>
      <c r="C67" s="44"/>
      <c r="D67" s="44"/>
      <c r="E67" s="44"/>
      <c r="F67" s="44"/>
    </row>
    <row r="68" spans="1:13" s="45" customFormat="1">
      <c r="A68" s="60" t="s">
        <v>49</v>
      </c>
      <c r="B68" s="44">
        <v>3</v>
      </c>
      <c r="C68" s="44">
        <v>3</v>
      </c>
      <c r="D68" s="44">
        <v>0</v>
      </c>
      <c r="E68" s="44">
        <v>0</v>
      </c>
      <c r="F68" s="44"/>
      <c r="G68" s="44">
        <v>1648</v>
      </c>
      <c r="H68" s="44">
        <v>80</v>
      </c>
      <c r="I68" s="44">
        <v>0</v>
      </c>
      <c r="J68" s="44">
        <v>0</v>
      </c>
      <c r="K68" s="44">
        <v>9660</v>
      </c>
      <c r="L68" s="44">
        <v>455</v>
      </c>
      <c r="M68" s="44"/>
    </row>
    <row r="69" spans="1:13" s="51" customFormat="1">
      <c r="A69" s="49" t="s">
        <v>50</v>
      </c>
      <c r="B69" s="50">
        <v>144</v>
      </c>
      <c r="C69" s="50">
        <v>79</v>
      </c>
      <c r="D69" s="50">
        <v>146</v>
      </c>
      <c r="E69" s="50">
        <v>79</v>
      </c>
      <c r="F69" s="50">
        <v>0</v>
      </c>
      <c r="G69" s="50">
        <v>6503</v>
      </c>
      <c r="H69" s="50">
        <v>1567</v>
      </c>
      <c r="I69" s="50">
        <v>601</v>
      </c>
      <c r="J69" s="50">
        <v>200</v>
      </c>
      <c r="K69" s="50">
        <v>0</v>
      </c>
      <c r="L69" s="50">
        <v>18008</v>
      </c>
    </row>
    <row r="70" spans="1:13" s="45" customFormat="1">
      <c r="A70" s="43"/>
      <c r="B70" s="44"/>
      <c r="C70" s="44"/>
      <c r="D70" s="44"/>
      <c r="E70" s="44"/>
      <c r="F70" s="44"/>
    </row>
    <row r="71" spans="1:13" s="45" customFormat="1" ht="15">
      <c r="A71" s="61" t="s">
        <v>51</v>
      </c>
      <c r="B71" s="76">
        <f>SUM(B7:B70)</f>
        <v>31928</v>
      </c>
      <c r="C71" s="76">
        <f t="shared" ref="C71:L71" si="0">SUM(C7:C70)</f>
        <v>22365</v>
      </c>
      <c r="D71" s="76">
        <f t="shared" si="0"/>
        <v>17730</v>
      </c>
      <c r="E71" s="76">
        <f t="shared" si="0"/>
        <v>11472</v>
      </c>
      <c r="F71" s="76">
        <f t="shared" si="0"/>
        <v>179422</v>
      </c>
      <c r="G71" s="76">
        <f t="shared" si="0"/>
        <v>1196697</v>
      </c>
      <c r="H71" s="76">
        <f t="shared" si="0"/>
        <v>360244</v>
      </c>
      <c r="I71" s="76">
        <f t="shared" si="0"/>
        <v>219547</v>
      </c>
      <c r="J71" s="76">
        <f t="shared" si="0"/>
        <v>57951</v>
      </c>
      <c r="K71" s="76">
        <f t="shared" si="0"/>
        <v>6962106</v>
      </c>
      <c r="L71" s="76">
        <f t="shared" si="0"/>
        <v>1179763</v>
      </c>
    </row>
  </sheetData>
  <phoneticPr fontId="0" type="noConversion"/>
  <printOptions gridLines="1"/>
  <pageMargins left="1" right="0.75" top="0.5" bottom="0.5" header="0.5" footer="0.25"/>
  <pageSetup scale="56" orientation="landscape" horizontalDpi="4294967293" verticalDpi="0" r:id="rId1"/>
  <headerFooter alignWithMargins="0">
    <oddFooter>&amp;C&amp;11Mississippi Public Library Statistics, FY99 and FY00, Other Services 1999, Page 7</oddFooter>
  </headerFooter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1"/>
  <sheetViews>
    <sheetView topLeftCell="A46" zoomScaleNormal="100" workbookViewId="0">
      <selection activeCell="A52" sqref="A52"/>
    </sheetView>
  </sheetViews>
  <sheetFormatPr defaultRowHeight="12.75"/>
  <cols>
    <col min="1" max="1" width="51.28515625" bestFit="1" customWidth="1"/>
    <col min="2" max="2" width="12.28515625" style="4" bestFit="1" customWidth="1"/>
    <col min="3" max="3" width="17" style="4" bestFit="1" customWidth="1"/>
    <col min="4" max="4" width="13.7109375" style="4" bestFit="1" customWidth="1"/>
    <col min="5" max="5" width="9" bestFit="1" customWidth="1"/>
    <col min="6" max="6" width="16.28515625" style="4" bestFit="1" customWidth="1"/>
    <col min="7" max="7" width="13.28515625" style="4" bestFit="1" customWidth="1"/>
    <col min="8" max="8" width="8.7109375" style="16" bestFit="1" customWidth="1"/>
    <col min="9" max="9" width="15.42578125" style="4" bestFit="1" customWidth="1"/>
    <col min="10" max="10" width="9" bestFit="1" customWidth="1"/>
    <col min="11" max="11" width="15.42578125" style="4" bestFit="1" customWidth="1"/>
    <col min="12" max="12" width="9" bestFit="1" customWidth="1"/>
    <col min="13" max="13" width="19.85546875" style="4" bestFit="1" customWidth="1"/>
    <col min="14" max="14" width="10.42578125" bestFit="1" customWidth="1"/>
    <col min="15" max="15" width="10.28515625" hidden="1" customWidth="1"/>
  </cols>
  <sheetData>
    <row r="1" spans="1:15" s="17" customFormat="1" ht="15.75">
      <c r="A1" s="17" t="s">
        <v>120</v>
      </c>
      <c r="B1" s="19"/>
      <c r="C1" s="19"/>
      <c r="D1" s="19"/>
      <c r="E1" s="28"/>
      <c r="F1" s="40"/>
      <c r="G1" s="19"/>
      <c r="H1" s="20"/>
      <c r="I1" s="19"/>
      <c r="J1" s="28"/>
      <c r="K1" s="19"/>
      <c r="L1" s="28"/>
      <c r="M1" s="19"/>
      <c r="N1" s="28"/>
    </row>
    <row r="2" spans="1:15" ht="15">
      <c r="A2" s="18"/>
      <c r="B2" s="19"/>
      <c r="C2" s="19"/>
      <c r="D2" s="19" t="s">
        <v>129</v>
      </c>
      <c r="E2" s="28" t="s">
        <v>90</v>
      </c>
      <c r="F2" s="40" t="s">
        <v>132</v>
      </c>
      <c r="G2" s="19" t="s">
        <v>91</v>
      </c>
      <c r="H2" s="20" t="s">
        <v>90</v>
      </c>
      <c r="I2" s="19" t="s">
        <v>92</v>
      </c>
      <c r="J2" s="28" t="s">
        <v>90</v>
      </c>
      <c r="K2" s="19" t="s">
        <v>80</v>
      </c>
      <c r="L2" s="28" t="s">
        <v>90</v>
      </c>
      <c r="M2" s="19" t="s">
        <v>130</v>
      </c>
      <c r="N2" s="28" t="s">
        <v>90</v>
      </c>
    </row>
    <row r="3" spans="1:15" ht="15">
      <c r="B3" s="19" t="s">
        <v>93</v>
      </c>
      <c r="C3" s="19" t="s">
        <v>94</v>
      </c>
      <c r="D3" s="19" t="s">
        <v>95</v>
      </c>
      <c r="E3" s="28" t="s">
        <v>96</v>
      </c>
      <c r="F3" s="40" t="s">
        <v>95</v>
      </c>
      <c r="G3" s="19" t="s">
        <v>97</v>
      </c>
      <c r="H3" s="20" t="s">
        <v>96</v>
      </c>
      <c r="I3" s="19" t="s">
        <v>97</v>
      </c>
      <c r="J3" s="28" t="s">
        <v>96</v>
      </c>
      <c r="K3" s="19" t="s">
        <v>98</v>
      </c>
      <c r="L3" s="28" t="s">
        <v>96</v>
      </c>
      <c r="M3" s="19" t="s">
        <v>98</v>
      </c>
      <c r="N3" s="28" t="s">
        <v>96</v>
      </c>
    </row>
    <row r="4" spans="1:15" ht="15">
      <c r="A4" s="18" t="s">
        <v>1</v>
      </c>
    </row>
    <row r="5" spans="1:15" s="51" customFormat="1">
      <c r="A5" s="49" t="s">
        <v>2</v>
      </c>
      <c r="B5" s="66">
        <v>0</v>
      </c>
      <c r="C5" s="66">
        <v>56142</v>
      </c>
      <c r="D5" s="66">
        <f>B5+C5</f>
        <v>56142</v>
      </c>
      <c r="E5" s="53">
        <f t="shared" ref="E5:E12" si="0">D5/O5</f>
        <v>7.0423983943803314</v>
      </c>
      <c r="F5" s="66">
        <v>0</v>
      </c>
      <c r="G5" s="66">
        <v>0</v>
      </c>
      <c r="H5" s="64">
        <f t="shared" ref="H5:H12" si="1">G5/O5</f>
        <v>0</v>
      </c>
      <c r="I5" s="66">
        <v>28522</v>
      </c>
      <c r="J5" s="53">
        <f t="shared" ref="J5:J12" si="2">I5/O5</f>
        <v>3.5777722027094834</v>
      </c>
      <c r="K5" s="66">
        <v>1973</v>
      </c>
      <c r="L5" s="53">
        <f t="shared" ref="L5:L12" si="3">K5/O5</f>
        <v>0.24749121926743603</v>
      </c>
      <c r="M5" s="66">
        <f>D5+G5+I5+K5</f>
        <v>86637</v>
      </c>
      <c r="N5" s="53">
        <f t="shared" ref="N5:N12" si="4">M5/O5</f>
        <v>10.86766181635725</v>
      </c>
      <c r="O5" s="50">
        <v>7972</v>
      </c>
    </row>
    <row r="6" spans="1:15">
      <c r="A6" s="2" t="s">
        <v>4</v>
      </c>
      <c r="B6" s="67">
        <v>48000</v>
      </c>
      <c r="C6" s="67">
        <v>48272</v>
      </c>
      <c r="D6" s="67">
        <f t="shared" ref="D6:D67" si="5">B6+C6</f>
        <v>96272</v>
      </c>
      <c r="E6" s="6">
        <f t="shared" si="0"/>
        <v>9.8437627811860935</v>
      </c>
      <c r="F6" s="67">
        <v>4800</v>
      </c>
      <c r="G6" s="67">
        <v>0</v>
      </c>
      <c r="H6" s="16">
        <f t="shared" si="1"/>
        <v>0</v>
      </c>
      <c r="I6" s="67">
        <v>30310</v>
      </c>
      <c r="J6" s="6">
        <f t="shared" si="2"/>
        <v>3.0991820040899793</v>
      </c>
      <c r="K6" s="67">
        <v>1100</v>
      </c>
      <c r="L6" s="6">
        <f t="shared" si="3"/>
        <v>0.11247443762781185</v>
      </c>
      <c r="M6" s="68">
        <f t="shared" ref="M6:M69" si="6">D6+G6+I6+K6</f>
        <v>127682</v>
      </c>
      <c r="N6" s="6">
        <f t="shared" si="4"/>
        <v>13.055419222903886</v>
      </c>
      <c r="O6" s="4">
        <v>9780</v>
      </c>
    </row>
    <row r="7" spans="1:15" s="45" customFormat="1">
      <c r="A7" s="60" t="s">
        <v>6</v>
      </c>
      <c r="B7" s="68">
        <v>27571</v>
      </c>
      <c r="C7" s="68">
        <v>40000</v>
      </c>
      <c r="D7" s="68">
        <f t="shared" si="5"/>
        <v>67571</v>
      </c>
      <c r="E7" s="47">
        <f t="shared" si="0"/>
        <v>6.7794722584528948</v>
      </c>
      <c r="F7" s="68">
        <v>12600</v>
      </c>
      <c r="G7" s="68">
        <v>0</v>
      </c>
      <c r="H7" s="63">
        <f t="shared" si="1"/>
        <v>0</v>
      </c>
      <c r="I7" s="68">
        <v>32249</v>
      </c>
      <c r="J7" s="47">
        <f t="shared" si="2"/>
        <v>3.2355774054379451</v>
      </c>
      <c r="K7" s="68">
        <v>12041</v>
      </c>
      <c r="L7" s="47">
        <f t="shared" si="3"/>
        <v>1.2080866860640112</v>
      </c>
      <c r="M7" s="68">
        <f t="shared" si="6"/>
        <v>111861</v>
      </c>
      <c r="N7" s="47">
        <f t="shared" si="4"/>
        <v>11.223136349954851</v>
      </c>
      <c r="O7" s="44">
        <v>9967</v>
      </c>
    </row>
    <row r="8" spans="1:15">
      <c r="A8" s="1" t="s">
        <v>5</v>
      </c>
      <c r="B8" s="67">
        <v>15500</v>
      </c>
      <c r="C8" s="67">
        <v>40000</v>
      </c>
      <c r="D8" s="67">
        <f t="shared" si="5"/>
        <v>55500</v>
      </c>
      <c r="E8" s="6">
        <f t="shared" si="0"/>
        <v>4.9491706795077581</v>
      </c>
      <c r="F8" s="67">
        <v>4700</v>
      </c>
      <c r="G8" s="67">
        <v>0</v>
      </c>
      <c r="H8" s="16">
        <f t="shared" si="1"/>
        <v>0</v>
      </c>
      <c r="I8" s="67">
        <v>43352</v>
      </c>
      <c r="J8" s="6">
        <f t="shared" si="2"/>
        <v>3.8658819332976635</v>
      </c>
      <c r="K8" s="67">
        <v>8423</v>
      </c>
      <c r="L8" s="6">
        <f t="shared" si="3"/>
        <v>0.75111467808097021</v>
      </c>
      <c r="M8" s="68">
        <f t="shared" si="6"/>
        <v>107275</v>
      </c>
      <c r="N8" s="6">
        <f t="shared" si="4"/>
        <v>9.5661672908863924</v>
      </c>
      <c r="O8" s="4">
        <v>11214</v>
      </c>
    </row>
    <row r="9" spans="1:15" s="51" customFormat="1">
      <c r="A9" s="54" t="s">
        <v>3</v>
      </c>
      <c r="B9" s="66">
        <v>5000</v>
      </c>
      <c r="C9" s="66">
        <v>33250</v>
      </c>
      <c r="D9" s="66">
        <f>B9+C9</f>
        <v>38250</v>
      </c>
      <c r="E9" s="53">
        <f t="shared" si="0"/>
        <v>3.2985512245601933</v>
      </c>
      <c r="F9" s="66">
        <v>0</v>
      </c>
      <c r="G9" s="66">
        <v>0</v>
      </c>
      <c r="H9" s="64">
        <f t="shared" si="1"/>
        <v>0</v>
      </c>
      <c r="I9" s="66">
        <v>30039</v>
      </c>
      <c r="J9" s="53">
        <f t="shared" si="2"/>
        <v>2.590462228354605</v>
      </c>
      <c r="K9" s="66">
        <v>4896</v>
      </c>
      <c r="L9" s="53">
        <f t="shared" si="3"/>
        <v>0.42221455674370473</v>
      </c>
      <c r="M9" s="66">
        <f t="shared" si="6"/>
        <v>73185</v>
      </c>
      <c r="N9" s="53">
        <f t="shared" si="4"/>
        <v>6.3112280096585032</v>
      </c>
      <c r="O9" s="50">
        <v>11596</v>
      </c>
    </row>
    <row r="10" spans="1:15">
      <c r="A10" s="1" t="s">
        <v>8</v>
      </c>
      <c r="B10" s="67">
        <v>8217</v>
      </c>
      <c r="C10" s="67">
        <v>51398</v>
      </c>
      <c r="D10" s="67">
        <f t="shared" si="5"/>
        <v>59615</v>
      </c>
      <c r="E10" s="6">
        <f t="shared" si="0"/>
        <v>4.7703448827718651</v>
      </c>
      <c r="F10" s="67">
        <v>0</v>
      </c>
      <c r="G10" s="67">
        <v>0</v>
      </c>
      <c r="H10" s="16">
        <f t="shared" si="1"/>
        <v>0</v>
      </c>
      <c r="I10" s="67">
        <v>36628</v>
      </c>
      <c r="J10" s="6">
        <f t="shared" si="2"/>
        <v>2.9309434264223415</v>
      </c>
      <c r="K10" s="67">
        <v>16675</v>
      </c>
      <c r="L10" s="6">
        <f t="shared" si="3"/>
        <v>1.3343202368568456</v>
      </c>
      <c r="M10" s="68">
        <f t="shared" si="6"/>
        <v>112918</v>
      </c>
      <c r="N10" s="6">
        <f t="shared" si="4"/>
        <v>9.0356085460510531</v>
      </c>
      <c r="O10" s="4">
        <v>12497</v>
      </c>
    </row>
    <row r="11" spans="1:15" s="45" customFormat="1">
      <c r="A11" s="60" t="s">
        <v>9</v>
      </c>
      <c r="B11" s="68">
        <v>5700</v>
      </c>
      <c r="C11" s="68">
        <v>70000</v>
      </c>
      <c r="D11" s="68">
        <f t="shared" si="5"/>
        <v>75700</v>
      </c>
      <c r="E11" s="47">
        <f t="shared" si="0"/>
        <v>5.1895523411256601</v>
      </c>
      <c r="F11" s="68">
        <v>5701</v>
      </c>
      <c r="G11" s="68">
        <v>0</v>
      </c>
      <c r="H11" s="63">
        <f t="shared" si="1"/>
        <v>0</v>
      </c>
      <c r="I11" s="68">
        <v>51764</v>
      </c>
      <c r="J11" s="47">
        <f t="shared" si="2"/>
        <v>3.5486391992870363</v>
      </c>
      <c r="K11" s="68">
        <v>6175</v>
      </c>
      <c r="L11" s="47">
        <f t="shared" si="3"/>
        <v>0.42332213614862546</v>
      </c>
      <c r="M11" s="68">
        <f t="shared" si="6"/>
        <v>133639</v>
      </c>
      <c r="N11" s="47">
        <f t="shared" si="4"/>
        <v>9.1615136765613219</v>
      </c>
      <c r="O11" s="44">
        <v>14587</v>
      </c>
    </row>
    <row r="12" spans="1:15">
      <c r="A12" s="1" t="s">
        <v>7</v>
      </c>
      <c r="B12" s="67">
        <v>2300</v>
      </c>
      <c r="C12" s="67">
        <v>23100</v>
      </c>
      <c r="D12" s="67">
        <f t="shared" si="5"/>
        <v>25400</v>
      </c>
      <c r="E12" s="6">
        <f t="shared" si="0"/>
        <v>2.0115625247485549</v>
      </c>
      <c r="F12" s="67">
        <v>0</v>
      </c>
      <c r="G12" s="67">
        <v>0</v>
      </c>
      <c r="H12" s="16">
        <f t="shared" si="1"/>
        <v>0</v>
      </c>
      <c r="I12" s="67">
        <v>35687</v>
      </c>
      <c r="J12" s="6">
        <f t="shared" si="2"/>
        <v>2.8262453472717195</v>
      </c>
      <c r="K12" s="67">
        <v>10458</v>
      </c>
      <c r="L12" s="6">
        <f t="shared" si="3"/>
        <v>0.82822523164647188</v>
      </c>
      <c r="M12" s="68">
        <f t="shared" si="6"/>
        <v>71545</v>
      </c>
      <c r="N12" s="6">
        <f t="shared" si="4"/>
        <v>5.666033103666746</v>
      </c>
      <c r="O12" s="4">
        <v>12627</v>
      </c>
    </row>
    <row r="13" spans="1:15" s="45" customFormat="1">
      <c r="B13" s="68"/>
      <c r="C13" s="68"/>
      <c r="D13" s="68"/>
      <c r="E13" s="47"/>
      <c r="F13" s="68"/>
      <c r="G13" s="68"/>
      <c r="H13" s="63"/>
      <c r="I13" s="68"/>
      <c r="J13" s="47"/>
      <c r="K13" s="68"/>
      <c r="L13" s="47"/>
      <c r="M13" s="68"/>
      <c r="N13" s="47"/>
      <c r="O13" s="44"/>
    </row>
    <row r="14" spans="1:15" ht="15">
      <c r="A14" s="18" t="s">
        <v>122</v>
      </c>
      <c r="B14" s="67"/>
      <c r="C14" s="67"/>
      <c r="D14" s="67"/>
      <c r="E14" s="6"/>
      <c r="F14" s="67"/>
      <c r="G14" s="67"/>
      <c r="I14" s="67"/>
      <c r="J14" s="6"/>
      <c r="K14" s="67"/>
      <c r="L14" s="6"/>
      <c r="M14" s="68"/>
      <c r="N14" s="6"/>
      <c r="O14" s="4"/>
    </row>
    <row r="15" spans="1:15" s="51" customFormat="1">
      <c r="A15" s="54" t="s">
        <v>13</v>
      </c>
      <c r="B15" s="66">
        <v>205235</v>
      </c>
      <c r="C15" s="66">
        <v>165000</v>
      </c>
      <c r="D15" s="66">
        <f t="shared" si="5"/>
        <v>370235</v>
      </c>
      <c r="E15" s="53">
        <f t="shared" ref="E15:E23" si="7">D15/O15</f>
        <v>11.906959542033833</v>
      </c>
      <c r="F15" s="66">
        <v>0</v>
      </c>
      <c r="G15" s="66">
        <v>0</v>
      </c>
      <c r="H15" s="64">
        <f t="shared" ref="H15:H23" si="8">G15/O15</f>
        <v>0</v>
      </c>
      <c r="I15" s="66">
        <v>69041</v>
      </c>
      <c r="J15" s="53">
        <f t="shared" ref="J15:J23" si="9">I15/O15</f>
        <v>2.220396217919856</v>
      </c>
      <c r="K15" s="66">
        <v>57060</v>
      </c>
      <c r="L15" s="53">
        <f t="shared" ref="L15:L23" si="10">K15/O15</f>
        <v>1.8350807229690616</v>
      </c>
      <c r="M15" s="66">
        <f t="shared" si="6"/>
        <v>496336</v>
      </c>
      <c r="N15" s="53">
        <f t="shared" ref="N15:N23" si="11">M15/O15</f>
        <v>15.962436482922751</v>
      </c>
      <c r="O15" s="55">
        <v>31094</v>
      </c>
    </row>
    <row r="16" spans="1:15">
      <c r="A16" s="1" t="s">
        <v>10</v>
      </c>
      <c r="B16" s="67">
        <v>94664</v>
      </c>
      <c r="C16" s="67">
        <v>75000</v>
      </c>
      <c r="D16" s="67">
        <f t="shared" si="5"/>
        <v>169664</v>
      </c>
      <c r="E16" s="6">
        <f t="shared" si="7"/>
        <v>7.5574164810690423</v>
      </c>
      <c r="F16" s="67">
        <v>0</v>
      </c>
      <c r="G16" s="67">
        <v>0</v>
      </c>
      <c r="H16" s="16">
        <f t="shared" si="8"/>
        <v>0</v>
      </c>
      <c r="I16" s="67">
        <v>50145</v>
      </c>
      <c r="J16" s="6">
        <f t="shared" si="9"/>
        <v>2.2336302895322939</v>
      </c>
      <c r="K16" s="67">
        <v>12551</v>
      </c>
      <c r="L16" s="6">
        <f t="shared" si="10"/>
        <v>0.55906458797327396</v>
      </c>
      <c r="M16" s="68">
        <f t="shared" si="6"/>
        <v>232360</v>
      </c>
      <c r="N16" s="6">
        <f t="shared" si="11"/>
        <v>10.35011135857461</v>
      </c>
      <c r="O16" s="4">
        <v>22450</v>
      </c>
    </row>
    <row r="17" spans="1:15" s="45" customFormat="1">
      <c r="A17" s="60" t="s">
        <v>14</v>
      </c>
      <c r="B17" s="68">
        <v>31650</v>
      </c>
      <c r="C17" s="68">
        <v>104134</v>
      </c>
      <c r="D17" s="68">
        <f t="shared" si="5"/>
        <v>135784</v>
      </c>
      <c r="E17" s="47">
        <f t="shared" si="7"/>
        <v>4.2132307310413308</v>
      </c>
      <c r="F17" s="68">
        <v>0</v>
      </c>
      <c r="G17" s="68">
        <v>0</v>
      </c>
      <c r="H17" s="63">
        <f t="shared" si="8"/>
        <v>0</v>
      </c>
      <c r="I17" s="68">
        <v>85064</v>
      </c>
      <c r="J17" s="47">
        <f t="shared" si="9"/>
        <v>2.6394439617723719</v>
      </c>
      <c r="K17" s="68">
        <v>24216</v>
      </c>
      <c r="L17" s="47">
        <f t="shared" si="10"/>
        <v>0.75139630135286084</v>
      </c>
      <c r="M17" s="68">
        <f t="shared" si="6"/>
        <v>245064</v>
      </c>
      <c r="N17" s="47">
        <f t="shared" si="11"/>
        <v>7.6040709941665634</v>
      </c>
      <c r="O17" s="44">
        <v>32228</v>
      </c>
    </row>
    <row r="18" spans="1:15">
      <c r="A18" s="1" t="s">
        <v>15</v>
      </c>
      <c r="B18" s="67">
        <v>10000</v>
      </c>
      <c r="C18" s="67">
        <v>113000</v>
      </c>
      <c r="D18" s="67">
        <f t="shared" si="5"/>
        <v>123000</v>
      </c>
      <c r="E18" s="6">
        <f t="shared" si="7"/>
        <v>3.8053398508801783</v>
      </c>
      <c r="F18" s="67">
        <v>1930</v>
      </c>
      <c r="G18" s="67">
        <v>0</v>
      </c>
      <c r="H18" s="16">
        <f t="shared" si="8"/>
        <v>0</v>
      </c>
      <c r="I18" s="67">
        <v>65103</v>
      </c>
      <c r="J18" s="6">
        <f t="shared" si="9"/>
        <v>2.0141385391207498</v>
      </c>
      <c r="K18" s="67">
        <v>18346</v>
      </c>
      <c r="L18" s="6">
        <f t="shared" si="10"/>
        <v>0.56758345450607928</v>
      </c>
      <c r="M18" s="68">
        <f t="shared" si="6"/>
        <v>206449</v>
      </c>
      <c r="N18" s="6">
        <f t="shared" si="11"/>
        <v>6.3870618445070075</v>
      </c>
      <c r="O18" s="4">
        <v>32323</v>
      </c>
    </row>
    <row r="19" spans="1:15" s="51" customFormat="1">
      <c r="A19" s="49" t="s">
        <v>12</v>
      </c>
      <c r="B19" s="66">
        <v>32484</v>
      </c>
      <c r="C19" s="66">
        <v>112306</v>
      </c>
      <c r="D19" s="66">
        <f t="shared" si="5"/>
        <v>144790</v>
      </c>
      <c r="E19" s="53">
        <f t="shared" si="7"/>
        <v>5.2386121060819857</v>
      </c>
      <c r="F19" s="66">
        <v>0</v>
      </c>
      <c r="G19" s="66">
        <v>0</v>
      </c>
      <c r="H19" s="64">
        <f t="shared" si="8"/>
        <v>0</v>
      </c>
      <c r="I19" s="66">
        <v>57049</v>
      </c>
      <c r="J19" s="53">
        <f t="shared" si="9"/>
        <v>2.0640761243170882</v>
      </c>
      <c r="K19" s="66">
        <v>19323</v>
      </c>
      <c r="L19" s="53">
        <f t="shared" si="10"/>
        <v>0.69912080755454253</v>
      </c>
      <c r="M19" s="66">
        <f t="shared" si="6"/>
        <v>221162</v>
      </c>
      <c r="N19" s="53">
        <f t="shared" si="11"/>
        <v>8.0018090379536169</v>
      </c>
      <c r="O19" s="50">
        <v>27639</v>
      </c>
    </row>
    <row r="20" spans="1:15">
      <c r="A20" s="1" t="s">
        <v>16</v>
      </c>
      <c r="B20" s="67">
        <v>52742</v>
      </c>
      <c r="C20" s="67">
        <v>203175</v>
      </c>
      <c r="D20" s="67">
        <f t="shared" si="5"/>
        <v>255917</v>
      </c>
      <c r="E20" s="6">
        <f t="shared" si="7"/>
        <v>7.66539867010124</v>
      </c>
      <c r="F20" s="67">
        <v>0</v>
      </c>
      <c r="G20" s="67">
        <v>118948</v>
      </c>
      <c r="H20" s="7">
        <f t="shared" si="8"/>
        <v>3.5628107590007789</v>
      </c>
      <c r="I20" s="67">
        <v>90126</v>
      </c>
      <c r="J20" s="6">
        <f t="shared" si="9"/>
        <v>2.6995147666686634</v>
      </c>
      <c r="K20" s="67">
        <v>141289</v>
      </c>
      <c r="L20" s="6">
        <f t="shared" si="10"/>
        <v>4.2319834661235252</v>
      </c>
      <c r="M20" s="68">
        <f t="shared" si="6"/>
        <v>606280</v>
      </c>
      <c r="N20" s="6">
        <f t="shared" si="11"/>
        <v>18.159707661894206</v>
      </c>
      <c r="O20" s="4">
        <v>33386</v>
      </c>
    </row>
    <row r="21" spans="1:15" s="45" customFormat="1">
      <c r="A21" s="60" t="s">
        <v>18</v>
      </c>
      <c r="B21" s="68">
        <v>100958</v>
      </c>
      <c r="C21" s="68">
        <v>198240</v>
      </c>
      <c r="D21" s="68">
        <f t="shared" si="5"/>
        <v>299198</v>
      </c>
      <c r="E21" s="47">
        <f t="shared" si="7"/>
        <v>8.9965420813663286</v>
      </c>
      <c r="F21" s="68">
        <v>19246</v>
      </c>
      <c r="G21" s="68">
        <v>0</v>
      </c>
      <c r="H21" s="63">
        <f t="shared" si="8"/>
        <v>0</v>
      </c>
      <c r="I21" s="68">
        <v>86525</v>
      </c>
      <c r="J21" s="47">
        <f t="shared" si="9"/>
        <v>2.6017079111164567</v>
      </c>
      <c r="K21" s="68">
        <v>27082</v>
      </c>
      <c r="L21" s="47">
        <f t="shared" si="10"/>
        <v>0.8143248038007036</v>
      </c>
      <c r="M21" s="68">
        <f t="shared" si="6"/>
        <v>412805</v>
      </c>
      <c r="N21" s="47">
        <f t="shared" si="11"/>
        <v>12.41257479628349</v>
      </c>
      <c r="O21" s="44">
        <v>33257</v>
      </c>
    </row>
    <row r="22" spans="1:15">
      <c r="A22" s="1" t="s">
        <v>11</v>
      </c>
      <c r="B22" s="67">
        <v>16000</v>
      </c>
      <c r="C22" s="67">
        <v>97653</v>
      </c>
      <c r="D22" s="67">
        <f t="shared" si="5"/>
        <v>113653</v>
      </c>
      <c r="E22" s="6">
        <f t="shared" si="7"/>
        <v>4.7117864101819995</v>
      </c>
      <c r="F22" s="67">
        <v>0</v>
      </c>
      <c r="G22" s="67">
        <v>0</v>
      </c>
      <c r="H22" s="16">
        <f t="shared" si="8"/>
        <v>0</v>
      </c>
      <c r="I22" s="67">
        <v>61138</v>
      </c>
      <c r="J22" s="6">
        <f t="shared" si="9"/>
        <v>2.5346378674184322</v>
      </c>
      <c r="K22" s="67">
        <v>18335</v>
      </c>
      <c r="L22" s="6">
        <f t="shared" si="10"/>
        <v>0.76012603125906886</v>
      </c>
      <c r="M22" s="68">
        <f t="shared" si="6"/>
        <v>193126</v>
      </c>
      <c r="N22" s="6">
        <f t="shared" si="11"/>
        <v>8.0065503088595005</v>
      </c>
      <c r="O22" s="4">
        <v>24121</v>
      </c>
    </row>
    <row r="23" spans="1:15" s="51" customFormat="1">
      <c r="A23" s="54" t="s">
        <v>70</v>
      </c>
      <c r="B23" s="66">
        <v>52000</v>
      </c>
      <c r="C23" s="66">
        <v>53000</v>
      </c>
      <c r="D23" s="66">
        <f t="shared" si="5"/>
        <v>105000</v>
      </c>
      <c r="E23" s="53">
        <f t="shared" si="7"/>
        <v>5.0879488297717694</v>
      </c>
      <c r="F23" s="66">
        <v>0</v>
      </c>
      <c r="G23" s="66">
        <v>0</v>
      </c>
      <c r="H23" s="64">
        <f t="shared" si="8"/>
        <v>0</v>
      </c>
      <c r="I23" s="66">
        <v>56475</v>
      </c>
      <c r="J23" s="53">
        <f t="shared" si="9"/>
        <v>2.7365896205843874</v>
      </c>
      <c r="K23" s="66">
        <v>6484</v>
      </c>
      <c r="L23" s="53">
        <f t="shared" si="10"/>
        <v>0.31419295440228717</v>
      </c>
      <c r="M23" s="66">
        <f t="shared" si="6"/>
        <v>167959</v>
      </c>
      <c r="N23" s="53">
        <f t="shared" si="11"/>
        <v>8.1387314047584436</v>
      </c>
      <c r="O23" s="50">
        <v>20637</v>
      </c>
    </row>
    <row r="24" spans="1:15">
      <c r="B24" s="67"/>
      <c r="C24" s="67"/>
      <c r="D24" s="67"/>
      <c r="E24" s="6"/>
      <c r="F24" s="67"/>
      <c r="G24" s="67"/>
      <c r="I24" s="67"/>
      <c r="J24" s="6"/>
      <c r="K24" s="67"/>
      <c r="L24" s="6"/>
      <c r="M24" s="68"/>
      <c r="N24" s="6"/>
      <c r="O24" s="4"/>
    </row>
    <row r="25" spans="1:15" ht="15">
      <c r="A25" s="18" t="s">
        <v>121</v>
      </c>
      <c r="B25" s="67"/>
      <c r="C25" s="67"/>
      <c r="D25" s="67"/>
      <c r="E25" s="6"/>
      <c r="F25" s="67"/>
      <c r="G25" s="67"/>
      <c r="I25" s="67"/>
      <c r="J25" s="6"/>
      <c r="K25" s="67"/>
      <c r="L25" s="6"/>
      <c r="M25" s="68"/>
      <c r="N25" s="6"/>
      <c r="O25" s="4"/>
    </row>
    <row r="26" spans="1:15" s="45" customFormat="1">
      <c r="A26" s="62" t="s">
        <v>24</v>
      </c>
      <c r="B26" s="68">
        <v>180512</v>
      </c>
      <c r="C26" s="68">
        <v>194870</v>
      </c>
      <c r="D26" s="68">
        <f t="shared" si="5"/>
        <v>375382</v>
      </c>
      <c r="E26" s="47">
        <f t="shared" ref="E26:E36" si="12">D26/O26</f>
        <v>9.4255511474915892</v>
      </c>
      <c r="F26" s="68">
        <v>11399</v>
      </c>
      <c r="G26" s="68">
        <v>0</v>
      </c>
      <c r="H26" s="63">
        <f t="shared" ref="H26:H36" si="13">G26/O26</f>
        <v>0</v>
      </c>
      <c r="I26" s="68">
        <v>85257</v>
      </c>
      <c r="J26" s="47">
        <f t="shared" ref="J26:J36" si="14">I26/O26</f>
        <v>2.1407372068497965</v>
      </c>
      <c r="K26" s="68">
        <v>91252</v>
      </c>
      <c r="L26" s="47">
        <f t="shared" ref="L26:L36" si="15">K26/O26</f>
        <v>2.2912670115000253</v>
      </c>
      <c r="M26" s="68">
        <f t="shared" si="6"/>
        <v>551891</v>
      </c>
      <c r="N26" s="47">
        <f t="shared" ref="N26:N36" si="16">M26/O26</f>
        <v>13.85755536584141</v>
      </c>
      <c r="O26" s="44">
        <v>39826</v>
      </c>
    </row>
    <row r="27" spans="1:15">
      <c r="A27" s="1" t="s">
        <v>20</v>
      </c>
      <c r="B27" s="67">
        <v>74220</v>
      </c>
      <c r="C27" s="67">
        <v>124064</v>
      </c>
      <c r="D27" s="67">
        <f t="shared" si="5"/>
        <v>198284</v>
      </c>
      <c r="E27" s="6">
        <f t="shared" si="12"/>
        <v>5.319204871636666</v>
      </c>
      <c r="F27" s="67">
        <v>23568</v>
      </c>
      <c r="G27" s="67">
        <v>0</v>
      </c>
      <c r="H27" s="16">
        <f t="shared" si="13"/>
        <v>0</v>
      </c>
      <c r="I27" s="67">
        <v>90496</v>
      </c>
      <c r="J27" s="6">
        <f t="shared" si="14"/>
        <v>2.4276631703194997</v>
      </c>
      <c r="K27" s="67">
        <v>21751</v>
      </c>
      <c r="L27" s="6">
        <f t="shared" si="15"/>
        <v>0.58349652600799418</v>
      </c>
      <c r="M27" s="68">
        <f t="shared" si="6"/>
        <v>310531</v>
      </c>
      <c r="N27" s="6">
        <f t="shared" si="16"/>
        <v>8.3303645679641605</v>
      </c>
      <c r="O27" s="4">
        <v>37277</v>
      </c>
    </row>
    <row r="28" spans="1:15" s="45" customFormat="1">
      <c r="A28" s="60" t="s">
        <v>30</v>
      </c>
      <c r="B28" s="68">
        <v>88844</v>
      </c>
      <c r="C28" s="68">
        <v>131715</v>
      </c>
      <c r="D28" s="68">
        <f t="shared" si="5"/>
        <v>220559</v>
      </c>
      <c r="E28" s="47">
        <f t="shared" si="12"/>
        <v>6.0336205717412117</v>
      </c>
      <c r="F28" s="68">
        <v>0</v>
      </c>
      <c r="G28" s="68">
        <v>0</v>
      </c>
      <c r="H28" s="63">
        <f t="shared" si="13"/>
        <v>0</v>
      </c>
      <c r="I28" s="68">
        <v>95735</v>
      </c>
      <c r="J28" s="47">
        <f t="shared" si="14"/>
        <v>2.6189303788811382</v>
      </c>
      <c r="K28" s="68">
        <v>8364</v>
      </c>
      <c r="L28" s="47">
        <f t="shared" si="15"/>
        <v>0.22880590890439065</v>
      </c>
      <c r="M28" s="68">
        <f t="shared" si="6"/>
        <v>324658</v>
      </c>
      <c r="N28" s="47">
        <f t="shared" si="16"/>
        <v>8.8813568595267398</v>
      </c>
      <c r="O28" s="44">
        <v>36555</v>
      </c>
    </row>
    <row r="29" spans="1:15" s="51" customFormat="1">
      <c r="A29" s="54" t="s">
        <v>19</v>
      </c>
      <c r="B29" s="66">
        <v>159130</v>
      </c>
      <c r="C29" s="66">
        <v>159714</v>
      </c>
      <c r="D29" s="66">
        <f t="shared" si="5"/>
        <v>318844</v>
      </c>
      <c r="E29" s="53">
        <f t="shared" si="12"/>
        <v>8.6604737070838773</v>
      </c>
      <c r="F29" s="66">
        <v>18718</v>
      </c>
      <c r="G29" s="66">
        <v>0</v>
      </c>
      <c r="H29" s="64">
        <f t="shared" si="13"/>
        <v>0</v>
      </c>
      <c r="I29" s="66">
        <v>94746</v>
      </c>
      <c r="J29" s="53">
        <f t="shared" si="14"/>
        <v>2.5735006518904826</v>
      </c>
      <c r="K29" s="66">
        <v>26421</v>
      </c>
      <c r="L29" s="53">
        <f t="shared" si="15"/>
        <v>0.71764993481095174</v>
      </c>
      <c r="M29" s="66">
        <f t="shared" si="6"/>
        <v>440011</v>
      </c>
      <c r="N29" s="53">
        <f t="shared" si="16"/>
        <v>11.951624293785311</v>
      </c>
      <c r="O29" s="50">
        <v>36816</v>
      </c>
    </row>
    <row r="30" spans="1:15" s="45" customFormat="1">
      <c r="A30" s="60" t="s">
        <v>21</v>
      </c>
      <c r="B30" s="68">
        <v>218397</v>
      </c>
      <c r="C30" s="68">
        <v>583423</v>
      </c>
      <c r="D30" s="68">
        <f t="shared" si="5"/>
        <v>801820</v>
      </c>
      <c r="E30" s="47">
        <f t="shared" si="12"/>
        <v>19.31258731152753</v>
      </c>
      <c r="F30" s="68">
        <v>0</v>
      </c>
      <c r="G30" s="68">
        <v>133820</v>
      </c>
      <c r="H30" s="46">
        <f t="shared" si="13"/>
        <v>3.2231803073365768</v>
      </c>
      <c r="I30" s="68">
        <v>110598</v>
      </c>
      <c r="J30" s="47">
        <f t="shared" si="14"/>
        <v>2.6638566404932802</v>
      </c>
      <c r="K30" s="68">
        <v>82570</v>
      </c>
      <c r="L30" s="47">
        <f t="shared" si="15"/>
        <v>1.9887759525988729</v>
      </c>
      <c r="M30" s="68">
        <f t="shared" si="6"/>
        <v>1128808</v>
      </c>
      <c r="N30" s="47">
        <f t="shared" si="16"/>
        <v>27.18840021195626</v>
      </c>
      <c r="O30" s="44">
        <v>41518</v>
      </c>
    </row>
    <row r="31" spans="1:15">
      <c r="A31" s="1" t="s">
        <v>26</v>
      </c>
      <c r="B31" s="67">
        <v>255000</v>
      </c>
      <c r="C31" s="67">
        <v>65787</v>
      </c>
      <c r="D31" s="67">
        <f t="shared" si="5"/>
        <v>320787</v>
      </c>
      <c r="E31" s="6">
        <f t="shared" si="12"/>
        <v>7.5127520550832569</v>
      </c>
      <c r="F31" s="67">
        <v>0</v>
      </c>
      <c r="G31" s="67">
        <v>0</v>
      </c>
      <c r="H31" s="16">
        <f t="shared" si="13"/>
        <v>0</v>
      </c>
      <c r="I31" s="67">
        <v>97034</v>
      </c>
      <c r="J31" s="6">
        <f t="shared" si="14"/>
        <v>2.2725122368205346</v>
      </c>
      <c r="K31" s="67">
        <v>26708</v>
      </c>
      <c r="L31" s="6">
        <f t="shared" si="15"/>
        <v>0.62549474226562685</v>
      </c>
      <c r="M31" s="68">
        <f t="shared" si="6"/>
        <v>444529</v>
      </c>
      <c r="N31" s="6">
        <f t="shared" si="16"/>
        <v>10.410759034169418</v>
      </c>
      <c r="O31" s="4">
        <v>42699</v>
      </c>
    </row>
    <row r="32" spans="1:15" s="45" customFormat="1">
      <c r="A32" s="60" t="s">
        <v>17</v>
      </c>
      <c r="B32" s="68">
        <v>0</v>
      </c>
      <c r="C32" s="68">
        <v>118171</v>
      </c>
      <c r="D32" s="68">
        <f t="shared" si="5"/>
        <v>118171</v>
      </c>
      <c r="E32" s="47">
        <f t="shared" si="12"/>
        <v>3.0994046213969102</v>
      </c>
      <c r="F32" s="68">
        <v>33846</v>
      </c>
      <c r="G32" s="68">
        <v>0</v>
      </c>
      <c r="H32" s="63">
        <f t="shared" si="13"/>
        <v>0</v>
      </c>
      <c r="I32" s="68">
        <v>70624</v>
      </c>
      <c r="J32" s="47">
        <f t="shared" si="14"/>
        <v>1.852335615180843</v>
      </c>
      <c r="K32" s="68">
        <v>13819</v>
      </c>
      <c r="L32" s="47">
        <f t="shared" si="15"/>
        <v>0.36244656018044957</v>
      </c>
      <c r="M32" s="68">
        <f t="shared" si="6"/>
        <v>202614</v>
      </c>
      <c r="N32" s="47">
        <f t="shared" si="16"/>
        <v>5.3141867967582028</v>
      </c>
      <c r="O32" s="44">
        <v>38127</v>
      </c>
    </row>
    <row r="33" spans="1:15" s="51" customFormat="1">
      <c r="A33" s="49" t="s">
        <v>25</v>
      </c>
      <c r="B33" s="66">
        <v>108384</v>
      </c>
      <c r="C33" s="66">
        <v>192000</v>
      </c>
      <c r="D33" s="66">
        <f t="shared" si="5"/>
        <v>300384</v>
      </c>
      <c r="E33" s="53">
        <f t="shared" si="12"/>
        <v>6.2620442369029998</v>
      </c>
      <c r="F33" s="66">
        <v>0</v>
      </c>
      <c r="G33" s="66">
        <v>3944</v>
      </c>
      <c r="H33" s="52">
        <f t="shared" si="13"/>
        <v>8.2219766932810773E-2</v>
      </c>
      <c r="I33" s="66">
        <v>92089</v>
      </c>
      <c r="J33" s="53">
        <f t="shared" si="14"/>
        <v>1.9197606787717068</v>
      </c>
      <c r="K33" s="66">
        <v>51247</v>
      </c>
      <c r="L33" s="53">
        <f t="shared" si="15"/>
        <v>1.0683358002042986</v>
      </c>
      <c r="M33" s="66">
        <f t="shared" si="6"/>
        <v>447664</v>
      </c>
      <c r="N33" s="53">
        <f t="shared" si="16"/>
        <v>9.3323604828118167</v>
      </c>
      <c r="O33" s="50">
        <v>47969</v>
      </c>
    </row>
    <row r="34" spans="1:15" s="45" customFormat="1">
      <c r="A34" s="60" t="s">
        <v>23</v>
      </c>
      <c r="B34" s="68">
        <v>37500</v>
      </c>
      <c r="C34" s="68">
        <v>230000</v>
      </c>
      <c r="D34" s="68">
        <f t="shared" si="5"/>
        <v>267500</v>
      </c>
      <c r="E34" s="47">
        <f t="shared" si="12"/>
        <v>6.6363997221395259</v>
      </c>
      <c r="F34" s="68">
        <v>0</v>
      </c>
      <c r="G34" s="68">
        <v>0</v>
      </c>
      <c r="H34" s="63">
        <f t="shared" si="13"/>
        <v>0</v>
      </c>
      <c r="I34" s="68">
        <v>97415</v>
      </c>
      <c r="J34" s="47">
        <f t="shared" si="14"/>
        <v>2.4167659025503623</v>
      </c>
      <c r="K34" s="68">
        <v>34257</v>
      </c>
      <c r="L34" s="47">
        <f t="shared" si="15"/>
        <v>0.84988091693956536</v>
      </c>
      <c r="M34" s="68">
        <f t="shared" si="6"/>
        <v>399172</v>
      </c>
      <c r="N34" s="47">
        <f t="shared" si="16"/>
        <v>9.903046541629454</v>
      </c>
      <c r="O34" s="44">
        <v>40308</v>
      </c>
    </row>
    <row r="35" spans="1:15">
      <c r="A35" s="2" t="s">
        <v>22</v>
      </c>
      <c r="B35" s="67">
        <v>169014</v>
      </c>
      <c r="C35" s="67">
        <v>138773</v>
      </c>
      <c r="D35" s="67">
        <f t="shared" si="5"/>
        <v>307787</v>
      </c>
      <c r="E35" s="6">
        <f t="shared" si="12"/>
        <v>7.7401483716836417</v>
      </c>
      <c r="F35" s="67">
        <v>0</v>
      </c>
      <c r="G35" s="67">
        <v>0</v>
      </c>
      <c r="H35" s="16">
        <f t="shared" si="13"/>
        <v>0</v>
      </c>
      <c r="I35" s="67">
        <v>85900</v>
      </c>
      <c r="J35" s="6">
        <f t="shared" si="14"/>
        <v>2.1601911228467245</v>
      </c>
      <c r="K35" s="67">
        <v>41985</v>
      </c>
      <c r="L35" s="6">
        <f t="shared" si="15"/>
        <v>1.0558279894379479</v>
      </c>
      <c r="M35" s="68">
        <f t="shared" si="6"/>
        <v>435672</v>
      </c>
      <c r="N35" s="6">
        <f t="shared" si="16"/>
        <v>10.956167483968313</v>
      </c>
      <c r="O35" s="4">
        <v>39765</v>
      </c>
    </row>
    <row r="36" spans="1:15" s="45" customFormat="1">
      <c r="A36" s="60" t="s">
        <v>27</v>
      </c>
      <c r="B36" s="68">
        <v>0</v>
      </c>
      <c r="C36" s="68">
        <v>489910</v>
      </c>
      <c r="D36" s="68">
        <f t="shared" si="5"/>
        <v>489910</v>
      </c>
      <c r="E36" s="47">
        <f t="shared" si="12"/>
        <v>9.9680556685928217</v>
      </c>
      <c r="F36" s="68">
        <v>24500</v>
      </c>
      <c r="G36" s="68">
        <v>10650</v>
      </c>
      <c r="H36" s="46">
        <f t="shared" si="13"/>
        <v>0.21669243916334338</v>
      </c>
      <c r="I36" s="68">
        <v>93209</v>
      </c>
      <c r="J36" s="47">
        <f t="shared" si="14"/>
        <v>1.8964962968991617</v>
      </c>
      <c r="K36" s="68">
        <v>35295</v>
      </c>
      <c r="L36" s="47">
        <f t="shared" si="15"/>
        <v>0.71813705542443229</v>
      </c>
      <c r="M36" s="68">
        <f t="shared" si="6"/>
        <v>629064</v>
      </c>
      <c r="N36" s="47">
        <f t="shared" si="16"/>
        <v>12.79938146007976</v>
      </c>
      <c r="O36" s="44">
        <v>49148</v>
      </c>
    </row>
    <row r="37" spans="1:15">
      <c r="B37" s="67"/>
      <c r="C37" s="67"/>
      <c r="D37" s="67"/>
      <c r="E37" s="6"/>
      <c r="F37" s="67"/>
      <c r="G37" s="67"/>
      <c r="H37" s="7"/>
      <c r="I37" s="67"/>
      <c r="J37" s="6"/>
      <c r="K37" s="67"/>
      <c r="L37" s="6"/>
      <c r="M37" s="68"/>
      <c r="N37" s="6"/>
      <c r="O37" s="4"/>
    </row>
    <row r="38" spans="1:15" ht="15">
      <c r="A38" s="34" t="s">
        <v>123</v>
      </c>
      <c r="B38" s="67"/>
      <c r="C38" s="67"/>
      <c r="D38" s="67"/>
      <c r="E38" s="6"/>
      <c r="F38" s="67"/>
      <c r="G38" s="67"/>
      <c r="H38" s="7"/>
      <c r="I38" s="67"/>
      <c r="J38" s="6"/>
      <c r="K38" s="67"/>
      <c r="L38" s="6"/>
      <c r="M38" s="68"/>
      <c r="N38" s="6"/>
      <c r="O38" s="4"/>
    </row>
    <row r="39" spans="1:15" s="51" customFormat="1">
      <c r="A39" s="49" t="s">
        <v>32</v>
      </c>
      <c r="B39" s="66">
        <v>201089</v>
      </c>
      <c r="C39" s="66">
        <v>274761</v>
      </c>
      <c r="D39" s="66">
        <f t="shared" si="5"/>
        <v>475850</v>
      </c>
      <c r="E39" s="53">
        <f t="shared" ref="E39:E44" si="17">D39/O39</f>
        <v>7.8617806929139062</v>
      </c>
      <c r="F39" s="66">
        <v>0</v>
      </c>
      <c r="G39" s="66">
        <v>0</v>
      </c>
      <c r="H39" s="64">
        <f t="shared" ref="H39:H44" si="18">G39/O39</f>
        <v>0</v>
      </c>
      <c r="I39" s="66">
        <v>143526</v>
      </c>
      <c r="J39" s="53">
        <f t="shared" ref="J39:J44" si="19">I39/O39</f>
        <v>2.3712723247476335</v>
      </c>
      <c r="K39" s="66">
        <v>189533</v>
      </c>
      <c r="L39" s="53">
        <f t="shared" ref="L39:L44" si="20">K39/O39</f>
        <v>3.1313793844069591</v>
      </c>
      <c r="M39" s="66">
        <f t="shared" si="6"/>
        <v>808909</v>
      </c>
      <c r="N39" s="53">
        <f t="shared" ref="N39:N44" si="21">M39/O39</f>
        <v>13.364432402068498</v>
      </c>
      <c r="O39" s="50">
        <v>60527</v>
      </c>
    </row>
    <row r="40" spans="1:15">
      <c r="A40" s="1" t="s">
        <v>31</v>
      </c>
      <c r="B40" s="67">
        <v>93433</v>
      </c>
      <c r="C40" s="67">
        <v>212871</v>
      </c>
      <c r="D40" s="67">
        <f t="shared" si="5"/>
        <v>306304</v>
      </c>
      <c r="E40" s="6">
        <f t="shared" si="17"/>
        <v>5.2183927628328535</v>
      </c>
      <c r="F40" s="67">
        <v>0</v>
      </c>
      <c r="G40" s="67">
        <v>0</v>
      </c>
      <c r="H40" s="16">
        <f t="shared" si="18"/>
        <v>0</v>
      </c>
      <c r="I40" s="67">
        <v>136556</v>
      </c>
      <c r="J40" s="6">
        <f t="shared" si="19"/>
        <v>2.3264562073019066</v>
      </c>
      <c r="K40" s="67">
        <v>15723</v>
      </c>
      <c r="L40" s="6">
        <f t="shared" si="20"/>
        <v>0.26786718230914697</v>
      </c>
      <c r="M40" s="68">
        <f t="shared" si="6"/>
        <v>458583</v>
      </c>
      <c r="N40" s="6">
        <f t="shared" si="21"/>
        <v>7.8127161524439073</v>
      </c>
      <c r="O40" s="4">
        <v>58697</v>
      </c>
    </row>
    <row r="41" spans="1:15" s="45" customFormat="1">
      <c r="A41" s="60" t="s">
        <v>33</v>
      </c>
      <c r="B41" s="68">
        <v>92300</v>
      </c>
      <c r="C41" s="68">
        <v>190099</v>
      </c>
      <c r="D41" s="68">
        <f t="shared" si="5"/>
        <v>282399</v>
      </c>
      <c r="E41" s="47">
        <f t="shared" si="17"/>
        <v>4.4786849367209056</v>
      </c>
      <c r="F41" s="68">
        <v>1200</v>
      </c>
      <c r="G41" s="68">
        <v>27792</v>
      </c>
      <c r="H41" s="46">
        <f t="shared" si="18"/>
        <v>0.44076505852126746</v>
      </c>
      <c r="I41" s="68">
        <v>110832</v>
      </c>
      <c r="J41" s="47">
        <f t="shared" si="19"/>
        <v>1.7577314682652965</v>
      </c>
      <c r="K41" s="68">
        <v>64164</v>
      </c>
      <c r="L41" s="47">
        <f t="shared" si="20"/>
        <v>1.0176039585117518</v>
      </c>
      <c r="M41" s="68">
        <f t="shared" si="6"/>
        <v>485187</v>
      </c>
      <c r="N41" s="47">
        <f t="shared" si="21"/>
        <v>7.6947854220192218</v>
      </c>
      <c r="O41" s="44">
        <v>63054</v>
      </c>
    </row>
    <row r="42" spans="1:15">
      <c r="A42" s="1" t="s">
        <v>28</v>
      </c>
      <c r="B42" s="67">
        <v>78031</v>
      </c>
      <c r="C42" s="67">
        <v>267850</v>
      </c>
      <c r="D42" s="67">
        <f t="shared" si="5"/>
        <v>345881</v>
      </c>
      <c r="E42" s="6">
        <f t="shared" si="17"/>
        <v>6.4855524929215651</v>
      </c>
      <c r="F42" s="67">
        <v>0</v>
      </c>
      <c r="G42" s="67">
        <v>21310</v>
      </c>
      <c r="H42" s="7">
        <f t="shared" si="18"/>
        <v>0.39957998162419606</v>
      </c>
      <c r="I42" s="67">
        <v>135020</v>
      </c>
      <c r="J42" s="6">
        <f t="shared" si="19"/>
        <v>2.5317357634396505</v>
      </c>
      <c r="K42" s="67">
        <v>66227</v>
      </c>
      <c r="L42" s="6">
        <f t="shared" si="20"/>
        <v>1.2418105792128407</v>
      </c>
      <c r="M42" s="68">
        <f t="shared" si="6"/>
        <v>568438</v>
      </c>
      <c r="N42" s="6">
        <f t="shared" si="21"/>
        <v>10.658678817198252</v>
      </c>
      <c r="O42" s="4">
        <v>53331</v>
      </c>
    </row>
    <row r="43" spans="1:15" s="51" customFormat="1">
      <c r="A43" s="49" t="s">
        <v>29</v>
      </c>
      <c r="B43" s="66">
        <v>2701</v>
      </c>
      <c r="C43" s="66">
        <v>226493</v>
      </c>
      <c r="D43" s="66">
        <f t="shared" si="5"/>
        <v>229194</v>
      </c>
      <c r="E43" s="53">
        <f t="shared" si="17"/>
        <v>4.0893908575099029</v>
      </c>
      <c r="F43" s="66">
        <v>0</v>
      </c>
      <c r="G43" s="66">
        <v>0</v>
      </c>
      <c r="H43" s="64">
        <f t="shared" si="18"/>
        <v>0</v>
      </c>
      <c r="I43" s="66">
        <v>150000</v>
      </c>
      <c r="J43" s="53">
        <f t="shared" si="19"/>
        <v>2.6763729793384008</v>
      </c>
      <c r="K43" s="66">
        <v>21331</v>
      </c>
      <c r="L43" s="53">
        <f t="shared" si="20"/>
        <v>0.38059808014844948</v>
      </c>
      <c r="M43" s="66">
        <f t="shared" si="6"/>
        <v>400525</v>
      </c>
      <c r="N43" s="53">
        <f t="shared" si="21"/>
        <v>7.1463619169967529</v>
      </c>
      <c r="O43" s="50">
        <v>56046</v>
      </c>
    </row>
    <row r="44" spans="1:15">
      <c r="A44" s="1" t="s">
        <v>35</v>
      </c>
      <c r="B44" s="67">
        <v>264242</v>
      </c>
      <c r="C44" s="67">
        <v>399296</v>
      </c>
      <c r="D44" s="67">
        <f t="shared" si="5"/>
        <v>663538</v>
      </c>
      <c r="E44" s="6">
        <f t="shared" si="17"/>
        <v>10.325029176067844</v>
      </c>
      <c r="F44" s="67">
        <v>0</v>
      </c>
      <c r="G44" s="67">
        <v>0</v>
      </c>
      <c r="H44" s="16">
        <f t="shared" si="18"/>
        <v>0</v>
      </c>
      <c r="I44" s="67">
        <v>139229</v>
      </c>
      <c r="J44" s="6">
        <f t="shared" si="19"/>
        <v>2.1664825332607172</v>
      </c>
      <c r="K44" s="67">
        <v>53490</v>
      </c>
      <c r="L44" s="6">
        <f t="shared" si="20"/>
        <v>0.83233486345600249</v>
      </c>
      <c r="M44" s="68">
        <f t="shared" si="6"/>
        <v>856257</v>
      </c>
      <c r="N44" s="6">
        <f t="shared" si="21"/>
        <v>13.323846572784564</v>
      </c>
      <c r="O44" s="4">
        <v>64265</v>
      </c>
    </row>
    <row r="45" spans="1:15">
      <c r="B45" s="67"/>
      <c r="C45" s="67"/>
      <c r="D45" s="67"/>
      <c r="E45" s="6"/>
      <c r="F45" s="67"/>
      <c r="G45" s="67"/>
      <c r="H45" s="7"/>
      <c r="I45" s="67"/>
      <c r="J45" s="6"/>
      <c r="K45" s="67"/>
      <c r="L45" s="6"/>
      <c r="M45" s="68"/>
      <c r="N45" s="6"/>
      <c r="O45" s="4"/>
    </row>
    <row r="46" spans="1:15" ht="15">
      <c r="A46" s="34" t="s">
        <v>124</v>
      </c>
      <c r="B46" s="67"/>
      <c r="C46" s="67"/>
      <c r="D46" s="67"/>
      <c r="F46" s="67"/>
      <c r="G46" s="67"/>
      <c r="I46" s="67"/>
      <c r="K46" s="67"/>
      <c r="M46" s="68"/>
    </row>
    <row r="47" spans="1:15" s="45" customFormat="1">
      <c r="A47" s="60" t="s">
        <v>36</v>
      </c>
      <c r="B47" s="68">
        <v>195325</v>
      </c>
      <c r="C47" s="68">
        <v>687794</v>
      </c>
      <c r="D47" s="68">
        <f t="shared" si="5"/>
        <v>883119</v>
      </c>
      <c r="E47" s="47">
        <f>D47/O47</f>
        <v>11.844089482578257</v>
      </c>
      <c r="F47" s="68">
        <v>42062</v>
      </c>
      <c r="G47" s="68">
        <v>0</v>
      </c>
      <c r="H47" s="63">
        <f>G47/O47</f>
        <v>0</v>
      </c>
      <c r="I47" s="68">
        <v>145798</v>
      </c>
      <c r="J47" s="47">
        <f>I47/O47</f>
        <v>1.9553928274456158</v>
      </c>
      <c r="K47" s="68">
        <v>66053</v>
      </c>
      <c r="L47" s="47">
        <f>K47/O47</f>
        <v>0.88588020707599047</v>
      </c>
      <c r="M47" s="68">
        <f t="shared" si="6"/>
        <v>1094970</v>
      </c>
      <c r="N47" s="47">
        <f>M47/O47</f>
        <v>14.685362517099863</v>
      </c>
      <c r="O47" s="73">
        <v>74562</v>
      </c>
    </row>
    <row r="48" spans="1:15">
      <c r="A48" s="1" t="s">
        <v>38</v>
      </c>
      <c r="B48" s="67">
        <v>3000</v>
      </c>
      <c r="C48" s="67">
        <v>725316</v>
      </c>
      <c r="D48" s="67">
        <f t="shared" si="5"/>
        <v>728316</v>
      </c>
      <c r="E48" s="6">
        <f>D48/O48</f>
        <v>9.5858801231935562</v>
      </c>
      <c r="F48" s="67">
        <v>0</v>
      </c>
      <c r="G48" s="67">
        <v>0</v>
      </c>
      <c r="H48" s="16">
        <f>G48/O48</f>
        <v>0</v>
      </c>
      <c r="I48" s="67">
        <v>174139</v>
      </c>
      <c r="J48" s="6">
        <f>I48/O48</f>
        <v>2.2919660954486827</v>
      </c>
      <c r="K48" s="67">
        <v>65112</v>
      </c>
      <c r="L48" s="6">
        <f>K48/O48</f>
        <v>0.85698491668640919</v>
      </c>
      <c r="M48" s="68">
        <f t="shared" si="6"/>
        <v>967567</v>
      </c>
      <c r="N48" s="6">
        <f>M48/O48</f>
        <v>12.734831135328648</v>
      </c>
      <c r="O48" s="4">
        <v>75978</v>
      </c>
    </row>
    <row r="49" spans="1:15" s="51" customFormat="1">
      <c r="A49" s="49" t="s">
        <v>34</v>
      </c>
      <c r="B49" s="66">
        <v>56033</v>
      </c>
      <c r="C49" s="66">
        <v>321986</v>
      </c>
      <c r="D49" s="66">
        <f>B49+C49</f>
        <v>378019</v>
      </c>
      <c r="E49" s="53">
        <f>D49/O49</f>
        <v>5.7252184712314662</v>
      </c>
      <c r="F49" s="66">
        <v>12003</v>
      </c>
      <c r="G49" s="66">
        <v>0</v>
      </c>
      <c r="H49" s="64">
        <f>G49/O49</f>
        <v>0</v>
      </c>
      <c r="I49" s="66">
        <v>157908</v>
      </c>
      <c r="J49" s="53">
        <f>I49/O49</f>
        <v>2.3915670861920124</v>
      </c>
      <c r="K49" s="66">
        <v>85083</v>
      </c>
      <c r="L49" s="53">
        <f>K49/O49</f>
        <v>1.2886092053250944</v>
      </c>
      <c r="M49" s="66">
        <f t="shared" si="6"/>
        <v>621010</v>
      </c>
      <c r="N49" s="53">
        <f>M49/O49</f>
        <v>9.405394762748573</v>
      </c>
      <c r="O49" s="50">
        <v>66027</v>
      </c>
    </row>
    <row r="50" spans="1:15">
      <c r="A50" s="1" t="s">
        <v>37</v>
      </c>
      <c r="B50" s="67">
        <v>557791</v>
      </c>
      <c r="C50" s="67">
        <v>504591</v>
      </c>
      <c r="D50" s="67">
        <f t="shared" si="5"/>
        <v>1062382</v>
      </c>
      <c r="E50" s="6">
        <f>D50/O50</f>
        <v>14.178894123613651</v>
      </c>
      <c r="F50" s="67">
        <v>0</v>
      </c>
      <c r="G50" s="67">
        <v>5000</v>
      </c>
      <c r="H50" s="7">
        <f>G50/O50</f>
        <v>6.6731618775608265E-2</v>
      </c>
      <c r="I50" s="67">
        <v>178895</v>
      </c>
      <c r="J50" s="6">
        <f>I50/O50</f>
        <v>2.3875905881724879</v>
      </c>
      <c r="K50" s="67">
        <v>183192</v>
      </c>
      <c r="L50" s="6">
        <f>K50/O50</f>
        <v>2.4449397413482457</v>
      </c>
      <c r="M50" s="68">
        <f t="shared" si="6"/>
        <v>1429469</v>
      </c>
      <c r="N50" s="6">
        <f>M50/O50</f>
        <v>19.078156071909991</v>
      </c>
      <c r="O50" s="4">
        <v>74927</v>
      </c>
    </row>
    <row r="51" spans="1:15" s="45" customFormat="1">
      <c r="A51" s="62" t="s">
        <v>39</v>
      </c>
      <c r="B51" s="68">
        <v>172121</v>
      </c>
      <c r="C51" s="68">
        <v>222555</v>
      </c>
      <c r="D51" s="68">
        <f t="shared" si="5"/>
        <v>394676</v>
      </c>
      <c r="E51" s="47">
        <f>D51/O51</f>
        <v>4.9404901985329097</v>
      </c>
      <c r="F51" s="68">
        <v>81337</v>
      </c>
      <c r="G51" s="68">
        <v>0</v>
      </c>
      <c r="H51" s="63">
        <f>G51/O51</f>
        <v>0</v>
      </c>
      <c r="I51" s="68">
        <v>184312</v>
      </c>
      <c r="J51" s="47">
        <f>I51/O51</f>
        <v>2.3071877425331095</v>
      </c>
      <c r="K51" s="68">
        <v>173238</v>
      </c>
      <c r="L51" s="47">
        <f>K51/O51</f>
        <v>2.1685652054177202</v>
      </c>
      <c r="M51" s="68">
        <f t="shared" si="6"/>
        <v>752226</v>
      </c>
      <c r="N51" s="47">
        <f>M51/O51</f>
        <v>9.4162431464837386</v>
      </c>
      <c r="O51" s="44">
        <v>79886</v>
      </c>
    </row>
    <row r="52" spans="1:15" s="45" customFormat="1">
      <c r="B52" s="68"/>
      <c r="C52" s="68"/>
      <c r="D52" s="68"/>
      <c r="E52" s="47"/>
      <c r="F52" s="68"/>
      <c r="G52" s="68"/>
      <c r="H52" s="63"/>
      <c r="I52" s="68"/>
      <c r="J52" s="47"/>
      <c r="K52" s="68"/>
      <c r="L52" s="47"/>
      <c r="M52" s="68"/>
      <c r="N52" s="47"/>
      <c r="O52" s="44"/>
    </row>
    <row r="53" spans="1:15" ht="15">
      <c r="A53" s="48" t="s">
        <v>125</v>
      </c>
      <c r="B53" s="67"/>
      <c r="C53" s="67"/>
      <c r="D53" s="67"/>
      <c r="F53" s="67"/>
      <c r="G53" s="67"/>
      <c r="I53" s="67"/>
      <c r="K53" s="67"/>
      <c r="M53" s="68"/>
      <c r="O53" s="4"/>
    </row>
    <row r="54" spans="1:15" s="45" customFormat="1">
      <c r="A54" s="60" t="s">
        <v>41</v>
      </c>
      <c r="B54" s="68">
        <v>354058</v>
      </c>
      <c r="C54" s="68">
        <v>421375</v>
      </c>
      <c r="D54" s="68">
        <f t="shared" si="5"/>
        <v>775433</v>
      </c>
      <c r="E54" s="47">
        <f>D54/O54</f>
        <v>8.052598238763812</v>
      </c>
      <c r="F54" s="68">
        <v>3560</v>
      </c>
      <c r="G54" s="68">
        <v>0</v>
      </c>
      <c r="H54" s="63">
        <f>G54/O54</f>
        <v>0</v>
      </c>
      <c r="I54" s="68">
        <v>233908</v>
      </c>
      <c r="J54" s="47">
        <f>I54/O54</f>
        <v>2.4290520893910443</v>
      </c>
      <c r="K54" s="68">
        <v>31011</v>
      </c>
      <c r="L54" s="47">
        <f>K54/O54</f>
        <v>0.32203829857938027</v>
      </c>
      <c r="M54" s="68">
        <f t="shared" si="6"/>
        <v>1040352</v>
      </c>
      <c r="N54" s="47">
        <f>M54/O54</f>
        <v>10.803688626734235</v>
      </c>
      <c r="O54" s="44">
        <v>96296</v>
      </c>
    </row>
    <row r="55" spans="1:15" s="51" customFormat="1">
      <c r="A55" s="49" t="s">
        <v>40</v>
      </c>
      <c r="B55" s="66">
        <v>388504</v>
      </c>
      <c r="C55" s="66">
        <v>485005</v>
      </c>
      <c r="D55" s="66">
        <f t="shared" si="5"/>
        <v>873509</v>
      </c>
      <c r="E55" s="53">
        <f>D55/O55</f>
        <v>9.5833086484766703</v>
      </c>
      <c r="F55" s="66">
        <v>0</v>
      </c>
      <c r="G55" s="66">
        <v>0</v>
      </c>
      <c r="H55" s="64">
        <f>G55/O55</f>
        <v>0</v>
      </c>
      <c r="I55" s="66">
        <v>260096</v>
      </c>
      <c r="J55" s="53">
        <f>I55/O55</f>
        <v>2.8535255460838846</v>
      </c>
      <c r="K55" s="66">
        <v>169330</v>
      </c>
      <c r="L55" s="53">
        <f>K55/O55</f>
        <v>1.8577274572403428</v>
      </c>
      <c r="M55" s="66">
        <f t="shared" si="6"/>
        <v>1302935</v>
      </c>
      <c r="N55" s="53">
        <f>M55/O55</f>
        <v>14.294561651800898</v>
      </c>
      <c r="O55" s="50">
        <v>91149</v>
      </c>
    </row>
    <row r="56" spans="1:15" s="45" customFormat="1">
      <c r="A56" s="60" t="s">
        <v>42</v>
      </c>
      <c r="B56" s="68">
        <v>90536</v>
      </c>
      <c r="C56" s="68">
        <v>374600</v>
      </c>
      <c r="D56" s="68">
        <f t="shared" si="5"/>
        <v>465136</v>
      </c>
      <c r="E56" s="47">
        <f>D56/O56</f>
        <v>4.7761120466587261</v>
      </c>
      <c r="F56" s="68">
        <v>0</v>
      </c>
      <c r="G56" s="68">
        <v>0</v>
      </c>
      <c r="H56" s="63">
        <f>G56/O56</f>
        <v>0</v>
      </c>
      <c r="I56" s="68">
        <v>216128</v>
      </c>
      <c r="J56" s="47">
        <f>I56/O56</f>
        <v>2.2192467244424363</v>
      </c>
      <c r="K56" s="68">
        <v>100432</v>
      </c>
      <c r="L56" s="47">
        <f>K56/O56</f>
        <v>1.0312564176284553</v>
      </c>
      <c r="M56" s="68">
        <f t="shared" si="6"/>
        <v>781696</v>
      </c>
      <c r="N56" s="47">
        <f>M56/O56</f>
        <v>8.0266151887296182</v>
      </c>
      <c r="O56" s="44">
        <v>97388</v>
      </c>
    </row>
    <row r="57" spans="1:15" s="45" customFormat="1">
      <c r="A57" s="60"/>
      <c r="B57" s="68"/>
      <c r="C57" s="68"/>
      <c r="D57" s="68"/>
      <c r="E57" s="47"/>
      <c r="F57" s="68"/>
      <c r="G57" s="68"/>
      <c r="H57" s="63"/>
      <c r="I57" s="68"/>
      <c r="J57" s="47"/>
      <c r="K57" s="68"/>
      <c r="L57" s="47"/>
      <c r="M57" s="68"/>
      <c r="N57" s="47"/>
      <c r="O57" s="44"/>
    </row>
    <row r="58" spans="1:15" s="45" customFormat="1" ht="15">
      <c r="A58" s="61" t="s">
        <v>126</v>
      </c>
      <c r="B58" s="68"/>
      <c r="C58" s="68"/>
      <c r="D58" s="68"/>
      <c r="E58" s="47"/>
      <c r="F58" s="68"/>
      <c r="G58" s="68"/>
      <c r="H58" s="63"/>
      <c r="I58" s="68"/>
      <c r="J58" s="47"/>
      <c r="K58" s="68"/>
      <c r="L58" s="47"/>
      <c r="M58" s="68"/>
      <c r="N58" s="47"/>
      <c r="O58" s="44"/>
    </row>
    <row r="59" spans="1:15" s="45" customFormat="1">
      <c r="A59" s="62" t="s">
        <v>44</v>
      </c>
      <c r="B59" s="68">
        <v>105960</v>
      </c>
      <c r="C59" s="68">
        <v>921840</v>
      </c>
      <c r="D59" s="68">
        <f t="shared" si="5"/>
        <v>1027800</v>
      </c>
      <c r="E59" s="47">
        <f>D59/O59</f>
        <v>5.7720495324740968</v>
      </c>
      <c r="F59" s="68">
        <v>0</v>
      </c>
      <c r="G59" s="68">
        <v>95070</v>
      </c>
      <c r="H59" s="46">
        <f>G59/O59</f>
        <v>0.53390615786370144</v>
      </c>
      <c r="I59" s="68">
        <v>367342</v>
      </c>
      <c r="J59" s="47">
        <f>I59/O59</f>
        <v>2.0629657709263469</v>
      </c>
      <c r="K59" s="68">
        <v>204958</v>
      </c>
      <c r="L59" s="47">
        <f>K59/O59</f>
        <v>1.1510291185802937</v>
      </c>
      <c r="M59" s="68">
        <f t="shared" si="6"/>
        <v>1695170</v>
      </c>
      <c r="N59" s="47">
        <f>M59/O59</f>
        <v>9.5199505798444388</v>
      </c>
      <c r="O59" s="44">
        <v>178065</v>
      </c>
    </row>
    <row r="60" spans="1:15">
      <c r="A60" s="1" t="s">
        <v>46</v>
      </c>
      <c r="B60" s="67">
        <v>564975</v>
      </c>
      <c r="C60" s="67">
        <v>1329750</v>
      </c>
      <c r="D60" s="67">
        <f t="shared" si="5"/>
        <v>1894725</v>
      </c>
      <c r="E60" s="6">
        <f>D60/O60</f>
        <v>9.3193891102257638</v>
      </c>
      <c r="F60" s="67">
        <v>202558</v>
      </c>
      <c r="G60" s="67">
        <v>6400</v>
      </c>
      <c r="H60" s="7">
        <f>G60/O60</f>
        <v>3.1479022182873448E-2</v>
      </c>
      <c r="I60" s="67">
        <v>433297</v>
      </c>
      <c r="J60" s="6">
        <f>I60/O60</f>
        <v>2.1312134179332056</v>
      </c>
      <c r="K60" s="67">
        <v>259978</v>
      </c>
      <c r="L60" s="6">
        <f>K60/O60</f>
        <v>1.27872706704048</v>
      </c>
      <c r="M60" s="68">
        <f t="shared" si="6"/>
        <v>2594400</v>
      </c>
      <c r="N60" s="6">
        <f>M60/O60</f>
        <v>12.760808617382322</v>
      </c>
      <c r="O60" s="4">
        <v>203310</v>
      </c>
    </row>
    <row r="61" spans="1:15" s="51" customFormat="1">
      <c r="A61" s="49" t="s">
        <v>45</v>
      </c>
      <c r="B61" s="66">
        <v>975948</v>
      </c>
      <c r="C61" s="66">
        <v>900941</v>
      </c>
      <c r="D61" s="66">
        <f t="shared" si="5"/>
        <v>1876889</v>
      </c>
      <c r="E61" s="53">
        <f>D61/O61</f>
        <v>10.510839068808906</v>
      </c>
      <c r="F61" s="66">
        <v>0</v>
      </c>
      <c r="G61" s="66">
        <v>0</v>
      </c>
      <c r="H61" s="64">
        <f>G61/O61</f>
        <v>0</v>
      </c>
      <c r="I61" s="66">
        <v>407623</v>
      </c>
      <c r="J61" s="53">
        <f>I61/O61</f>
        <v>2.2827454120862196</v>
      </c>
      <c r="K61" s="66">
        <v>112094</v>
      </c>
      <c r="L61" s="53">
        <f>K61/O61</f>
        <v>0.62774196800080639</v>
      </c>
      <c r="M61" s="66">
        <f t="shared" si="6"/>
        <v>2396606</v>
      </c>
      <c r="N61" s="53">
        <f>M61/O61</f>
        <v>13.421326448895933</v>
      </c>
      <c r="O61" s="50">
        <v>178567</v>
      </c>
    </row>
    <row r="62" spans="1:15">
      <c r="A62" s="1" t="s">
        <v>47</v>
      </c>
      <c r="B62" s="67">
        <v>1279199</v>
      </c>
      <c r="C62" s="67">
        <v>1087935</v>
      </c>
      <c r="D62" s="67">
        <f t="shared" si="5"/>
        <v>2367134</v>
      </c>
      <c r="E62" s="6">
        <f>D62/O62</f>
        <v>9.6324024301415676</v>
      </c>
      <c r="F62" s="67">
        <v>202850</v>
      </c>
      <c r="G62" s="67">
        <v>2000</v>
      </c>
      <c r="H62" s="7">
        <f>G62/O62</f>
        <v>8.1384513340956345E-3</v>
      </c>
      <c r="I62" s="67">
        <v>552825</v>
      </c>
      <c r="J62" s="6">
        <f>I62/O62</f>
        <v>2.2495696793857096</v>
      </c>
      <c r="K62" s="67">
        <v>350464</v>
      </c>
      <c r="L62" s="6">
        <f>K62/O62</f>
        <v>1.4261171041762464</v>
      </c>
      <c r="M62" s="68">
        <f t="shared" si="6"/>
        <v>3272423</v>
      </c>
      <c r="N62" s="6">
        <f>M62/O62</f>
        <v>13.316227665037619</v>
      </c>
      <c r="O62" s="4">
        <v>245747</v>
      </c>
    </row>
    <row r="63" spans="1:15" s="45" customFormat="1">
      <c r="A63" s="60" t="s">
        <v>43</v>
      </c>
      <c r="B63" s="68">
        <v>397935</v>
      </c>
      <c r="C63" s="68">
        <v>1607729</v>
      </c>
      <c r="D63" s="68">
        <f t="shared" si="5"/>
        <v>2005664</v>
      </c>
      <c r="E63" s="47">
        <f>D63/O63</f>
        <v>13.031831324518372</v>
      </c>
      <c r="F63" s="68">
        <v>83600</v>
      </c>
      <c r="G63" s="68">
        <v>0</v>
      </c>
      <c r="H63" s="63">
        <f>G63/O63</f>
        <v>0</v>
      </c>
      <c r="I63" s="68">
        <v>378742</v>
      </c>
      <c r="J63" s="47">
        <f>I63/O63</f>
        <v>2.4608817127448752</v>
      </c>
      <c r="K63" s="68">
        <v>153088</v>
      </c>
      <c r="L63" s="47">
        <f>K63/O63</f>
        <v>0.99469153048958769</v>
      </c>
      <c r="M63" s="68">
        <f t="shared" si="6"/>
        <v>2537494</v>
      </c>
      <c r="N63" s="47">
        <f>M63/O63</f>
        <v>16.487404567752833</v>
      </c>
      <c r="O63" s="44">
        <v>153905</v>
      </c>
    </row>
    <row r="64" spans="1:15">
      <c r="A64" s="60"/>
      <c r="B64" s="68"/>
      <c r="C64" s="68"/>
      <c r="D64" s="68"/>
      <c r="E64" s="47"/>
      <c r="F64" s="68"/>
      <c r="G64" s="68"/>
      <c r="H64" s="63"/>
      <c r="I64" s="68"/>
      <c r="J64" s="47"/>
      <c r="K64" s="68"/>
      <c r="L64" s="47"/>
      <c r="M64" s="68"/>
      <c r="N64" s="47"/>
      <c r="O64" s="4"/>
    </row>
    <row r="65" spans="1:15" ht="15">
      <c r="A65" s="18" t="s">
        <v>48</v>
      </c>
      <c r="B65" s="67"/>
      <c r="C65" s="67"/>
      <c r="D65" s="67"/>
      <c r="E65" s="6"/>
      <c r="F65" s="67"/>
      <c r="G65" s="67"/>
      <c r="I65" s="67"/>
      <c r="J65" s="6"/>
      <c r="K65" s="67"/>
      <c r="L65" s="6"/>
      <c r="M65" s="68"/>
      <c r="N65" s="6"/>
      <c r="O65" s="4"/>
    </row>
    <row r="66" spans="1:15" s="45" customFormat="1">
      <c r="A66" s="60" t="s">
        <v>49</v>
      </c>
      <c r="B66" s="68">
        <v>32885</v>
      </c>
      <c r="C66" s="68">
        <v>15400</v>
      </c>
      <c r="D66" s="68">
        <f t="shared" si="5"/>
        <v>48285</v>
      </c>
      <c r="E66" s="47">
        <f>D66/O66</f>
        <v>13.074735987002438</v>
      </c>
      <c r="F66" s="68">
        <v>0</v>
      </c>
      <c r="G66" s="68">
        <v>0</v>
      </c>
      <c r="H66" s="63">
        <f>G66/O66</f>
        <v>0</v>
      </c>
      <c r="I66" s="68">
        <v>0</v>
      </c>
      <c r="J66" s="47">
        <f>I66/O66</f>
        <v>0</v>
      </c>
      <c r="K66" s="68">
        <v>1093</v>
      </c>
      <c r="L66" s="47">
        <f>K66/O66</f>
        <v>0.29596533983211482</v>
      </c>
      <c r="M66" s="68">
        <f t="shared" si="6"/>
        <v>49378</v>
      </c>
      <c r="N66" s="47">
        <f>M66/O66</f>
        <v>13.370701326834553</v>
      </c>
      <c r="O66" s="44">
        <v>3693</v>
      </c>
    </row>
    <row r="67" spans="1:15" s="51" customFormat="1">
      <c r="A67" s="49" t="s">
        <v>50</v>
      </c>
      <c r="B67" s="66">
        <v>152229</v>
      </c>
      <c r="C67" s="66">
        <v>55000</v>
      </c>
      <c r="D67" s="66">
        <f t="shared" si="5"/>
        <v>207229</v>
      </c>
      <c r="E67" s="53">
        <f>D67/O67</f>
        <v>12.352706247019551</v>
      </c>
      <c r="F67" s="66">
        <v>0</v>
      </c>
      <c r="G67" s="66">
        <v>0</v>
      </c>
      <c r="H67" s="64">
        <f>G67/O67</f>
        <v>0</v>
      </c>
      <c r="I67" s="66">
        <v>10341</v>
      </c>
      <c r="J67" s="53">
        <f>I67/O67</f>
        <v>0.61641630901287559</v>
      </c>
      <c r="K67" s="66">
        <v>7391</v>
      </c>
      <c r="L67" s="53">
        <f>K67/O67</f>
        <v>0.44056986170720075</v>
      </c>
      <c r="M67" s="66">
        <f t="shared" si="6"/>
        <v>224961</v>
      </c>
      <c r="N67" s="53">
        <f>M67/O67</f>
        <v>13.409692417739628</v>
      </c>
      <c r="O67" s="50">
        <v>16776</v>
      </c>
    </row>
    <row r="68" spans="1:15" s="45" customFormat="1">
      <c r="A68" s="43"/>
      <c r="B68" s="68"/>
      <c r="C68" s="68"/>
      <c r="D68" s="68"/>
      <c r="E68" s="47"/>
      <c r="F68" s="68"/>
      <c r="G68" s="68"/>
      <c r="H68" s="63"/>
      <c r="I68" s="68"/>
      <c r="J68" s="47"/>
      <c r="K68" s="68"/>
      <c r="L68" s="47"/>
      <c r="M68" s="68"/>
      <c r="N68" s="47"/>
      <c r="O68" s="44"/>
    </row>
    <row r="69" spans="1:15" s="5" customFormat="1" ht="15">
      <c r="A69" s="34" t="s">
        <v>51</v>
      </c>
      <c r="B69" s="69">
        <f>SUM(B5:B68)</f>
        <v>8057317</v>
      </c>
      <c r="C69" s="69">
        <f>SUM(C5:C68)</f>
        <v>15145284</v>
      </c>
      <c r="D69" s="69">
        <f>SUM(D5:D68)</f>
        <v>23202601</v>
      </c>
      <c r="E69" s="41">
        <f>D69/O69</f>
        <v>8.379082448873465</v>
      </c>
      <c r="F69" s="69">
        <f>SUM(F5:F68)</f>
        <v>790178</v>
      </c>
      <c r="G69" s="69">
        <f>SUM(G5:G68)</f>
        <v>424934</v>
      </c>
      <c r="H69" s="11">
        <f>G69/O69</f>
        <v>0.15345508123548721</v>
      </c>
      <c r="I69" s="69">
        <f>SUM(I5:I68)</f>
        <v>6438837</v>
      </c>
      <c r="J69" s="41">
        <f>I69/O69</f>
        <v>2.3252369895020424</v>
      </c>
      <c r="K69" s="69">
        <f>SUM(K5:K68)</f>
        <v>3193081</v>
      </c>
      <c r="L69" s="41">
        <f>K69/O69</f>
        <v>1.1531073160690619</v>
      </c>
      <c r="M69" s="87">
        <f t="shared" si="6"/>
        <v>33259453</v>
      </c>
      <c r="N69" s="41">
        <f>M69/O69</f>
        <v>12.010881835680056</v>
      </c>
      <c r="O69" s="8">
        <f>SUM(O5:O64)</f>
        <v>2769110</v>
      </c>
    </row>
    <row r="71" spans="1:15">
      <c r="A71" t="s">
        <v>133</v>
      </c>
    </row>
  </sheetData>
  <phoneticPr fontId="0" type="noConversion"/>
  <printOptions gridLines="1"/>
  <pageMargins left="1" right="0.75" top="0.5" bottom="0.5" header="0.5" footer="0.25"/>
  <pageSetup scale="54" orientation="landscape" horizontalDpi="4294967293" verticalDpi="0" r:id="rId1"/>
  <headerFooter alignWithMargins="0">
    <oddFooter>&amp;C&amp;11Mississippi Public Library Statistics, FY99 and FY00, Income 99, Page 4</oddFooter>
  </headerFooter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0"/>
  <sheetViews>
    <sheetView topLeftCell="A3" zoomScaleNormal="100" workbookViewId="0">
      <selection activeCell="A12" sqref="A12"/>
    </sheetView>
  </sheetViews>
  <sheetFormatPr defaultRowHeight="12.75"/>
  <cols>
    <col min="1" max="1" width="51.28515625" bestFit="1" customWidth="1"/>
    <col min="2" max="2" width="11.42578125" style="4" bestFit="1" customWidth="1"/>
    <col min="3" max="3" width="10.42578125" style="4" bestFit="1" customWidth="1"/>
    <col min="4" max="4" width="11.42578125" style="4" bestFit="1" customWidth="1"/>
    <col min="5" max="5" width="8.28515625" style="12" bestFit="1" customWidth="1"/>
    <col min="6" max="6" width="10.5703125" style="4" bestFit="1" customWidth="1"/>
    <col min="7" max="7" width="11.28515625" style="4" bestFit="1" customWidth="1"/>
    <col min="8" max="8" width="9" style="4" bestFit="1" customWidth="1"/>
    <col min="9" max="9" width="10.5703125" style="4" bestFit="1" customWidth="1"/>
    <col min="10" max="10" width="8.28515625" style="12" bestFit="1" customWidth="1"/>
    <col min="11" max="12" width="11.28515625" style="4" bestFit="1" customWidth="1"/>
    <col min="13" max="13" width="12.42578125" style="4" bestFit="1" customWidth="1"/>
    <col min="14" max="14" width="8.28515625" style="12" bestFit="1" customWidth="1"/>
    <col min="15" max="15" width="14.28515625" style="4" bestFit="1" customWidth="1"/>
    <col min="16" max="16" width="10.42578125" style="4" bestFit="1" customWidth="1"/>
    <col min="17" max="17" width="11.85546875" style="4" bestFit="1" customWidth="1"/>
  </cols>
  <sheetData>
    <row r="1" spans="1:17" ht="15.75">
      <c r="A1" s="17" t="s">
        <v>131</v>
      </c>
    </row>
    <row r="2" spans="1:17">
      <c r="B2" s="13"/>
      <c r="C2" s="13"/>
      <c r="D2" s="14" t="s">
        <v>66</v>
      </c>
      <c r="E2" s="9"/>
      <c r="F2" s="14" t="s">
        <v>78</v>
      </c>
      <c r="G2" s="14" t="s">
        <v>79</v>
      </c>
      <c r="H2" s="15"/>
      <c r="I2" s="14" t="s">
        <v>66</v>
      </c>
      <c r="J2" s="9"/>
      <c r="K2" s="14" t="s">
        <v>79</v>
      </c>
      <c r="L2" s="14" t="s">
        <v>80</v>
      </c>
      <c r="M2" s="14" t="s">
        <v>116</v>
      </c>
      <c r="N2" s="9"/>
      <c r="O2" s="14" t="s">
        <v>81</v>
      </c>
      <c r="P2" s="14" t="s">
        <v>82</v>
      </c>
      <c r="Q2" s="14" t="s">
        <v>83</v>
      </c>
    </row>
    <row r="3" spans="1:17" ht="15">
      <c r="A3" s="18" t="s">
        <v>0</v>
      </c>
      <c r="B3" s="14" t="s">
        <v>84</v>
      </c>
      <c r="C3" s="14" t="s">
        <v>85</v>
      </c>
      <c r="D3" s="14" t="s">
        <v>57</v>
      </c>
      <c r="E3" s="9" t="s">
        <v>76</v>
      </c>
      <c r="F3" s="14" t="s">
        <v>75</v>
      </c>
      <c r="G3" s="14" t="s">
        <v>75</v>
      </c>
      <c r="H3" s="14" t="s">
        <v>86</v>
      </c>
      <c r="I3" s="14" t="s">
        <v>75</v>
      </c>
      <c r="J3" s="9" t="s">
        <v>76</v>
      </c>
      <c r="K3" s="14" t="s">
        <v>87</v>
      </c>
      <c r="L3" s="14" t="s">
        <v>81</v>
      </c>
      <c r="M3" s="14" t="s">
        <v>81</v>
      </c>
      <c r="N3" s="9" t="s">
        <v>76</v>
      </c>
      <c r="O3" s="14" t="s">
        <v>88</v>
      </c>
      <c r="P3" s="14" t="s">
        <v>89</v>
      </c>
      <c r="Q3" s="14" t="s">
        <v>66</v>
      </c>
    </row>
    <row r="5" spans="1:17" ht="15">
      <c r="A5" s="18" t="s">
        <v>1</v>
      </c>
    </row>
    <row r="6" spans="1:17" s="51" customFormat="1">
      <c r="A6" s="49" t="s">
        <v>2</v>
      </c>
      <c r="B6" s="66">
        <v>55589</v>
      </c>
      <c r="C6" s="66">
        <v>13597</v>
      </c>
      <c r="D6" s="66">
        <f>B6+C6</f>
        <v>69186</v>
      </c>
      <c r="E6" s="59">
        <f>D6/O6</f>
        <v>0.78087154772519496</v>
      </c>
      <c r="F6" s="66">
        <v>11311</v>
      </c>
      <c r="G6" s="66">
        <v>0</v>
      </c>
      <c r="H6" s="66">
        <v>0</v>
      </c>
      <c r="I6" s="66">
        <f>F6+G6+H6</f>
        <v>11311</v>
      </c>
      <c r="J6" s="59">
        <f>I6/O6</f>
        <v>0.12766221600207672</v>
      </c>
      <c r="K6" s="66">
        <v>2809</v>
      </c>
      <c r="L6" s="66">
        <v>5295</v>
      </c>
      <c r="M6" s="66">
        <f>SUM(K6:L6)</f>
        <v>8104</v>
      </c>
      <c r="N6" s="59">
        <f>M6/O6</f>
        <v>9.1466236272728305E-2</v>
      </c>
      <c r="O6" s="66">
        <f>D6+I6+M6</f>
        <v>88601</v>
      </c>
      <c r="P6" s="66">
        <v>9414</v>
      </c>
      <c r="Q6" s="66">
        <f>SUM(O6:P6)</f>
        <v>98015</v>
      </c>
    </row>
    <row r="7" spans="1:17">
      <c r="A7" s="2" t="s">
        <v>4</v>
      </c>
      <c r="B7" s="67">
        <v>35778</v>
      </c>
      <c r="C7" s="67">
        <v>9999</v>
      </c>
      <c r="D7" s="67">
        <f t="shared" ref="D7:D70" si="0">B7+C7</f>
        <v>45777</v>
      </c>
      <c r="E7" s="12">
        <f t="shared" ref="E7:E70" si="1">D7/O7</f>
        <v>0.61357513370059114</v>
      </c>
      <c r="F7" s="67">
        <v>14400</v>
      </c>
      <c r="G7" s="67">
        <v>0</v>
      </c>
      <c r="H7" s="67">
        <v>681</v>
      </c>
      <c r="I7" s="67">
        <f t="shared" ref="I7:I70" si="2">F7+G7+H7</f>
        <v>15081</v>
      </c>
      <c r="J7" s="12">
        <f t="shared" ref="J7:J70" si="3">I7/O7</f>
        <v>0.20213920945755759</v>
      </c>
      <c r="K7" s="67">
        <v>3034</v>
      </c>
      <c r="L7" s="67">
        <v>10715</v>
      </c>
      <c r="M7" s="67">
        <f t="shared" ref="M7:M70" si="4">SUM(K7:L7)</f>
        <v>13749</v>
      </c>
      <c r="N7" s="12">
        <f t="shared" ref="N7:N70" si="5">M7/O7</f>
        <v>0.1842856568418513</v>
      </c>
      <c r="O7" s="67">
        <f t="shared" ref="O7:O70" si="6">D7+I7+M7</f>
        <v>74607</v>
      </c>
      <c r="P7" s="67">
        <v>0</v>
      </c>
      <c r="Q7" s="67">
        <f t="shared" ref="Q7:Q70" si="7">SUM(O7:P7)</f>
        <v>74607</v>
      </c>
    </row>
    <row r="8" spans="1:17" s="45" customFormat="1">
      <c r="A8" s="60" t="s">
        <v>6</v>
      </c>
      <c r="B8" s="68">
        <v>62244</v>
      </c>
      <c r="C8" s="68">
        <v>12917</v>
      </c>
      <c r="D8" s="68">
        <f t="shared" si="0"/>
        <v>75161</v>
      </c>
      <c r="E8" s="58">
        <f t="shared" si="1"/>
        <v>0.65177162281690626</v>
      </c>
      <c r="F8" s="68">
        <v>22653</v>
      </c>
      <c r="G8" s="68">
        <v>0</v>
      </c>
      <c r="H8" s="68">
        <v>2635</v>
      </c>
      <c r="I8" s="68">
        <f t="shared" si="2"/>
        <v>25288</v>
      </c>
      <c r="J8" s="58">
        <f t="shared" si="3"/>
        <v>0.21928926967169046</v>
      </c>
      <c r="K8" s="68">
        <v>2456</v>
      </c>
      <c r="L8" s="68">
        <v>12413</v>
      </c>
      <c r="M8" s="68">
        <f t="shared" si="4"/>
        <v>14869</v>
      </c>
      <c r="N8" s="58">
        <f t="shared" si="5"/>
        <v>0.12893910751140325</v>
      </c>
      <c r="O8" s="68">
        <f t="shared" si="6"/>
        <v>115318</v>
      </c>
      <c r="P8" s="68">
        <v>14307</v>
      </c>
      <c r="Q8" s="68">
        <f t="shared" si="7"/>
        <v>129625</v>
      </c>
    </row>
    <row r="9" spans="1:17">
      <c r="A9" s="1" t="s">
        <v>5</v>
      </c>
      <c r="B9" s="67">
        <v>65541</v>
      </c>
      <c r="C9" s="67">
        <v>17307</v>
      </c>
      <c r="D9" s="67">
        <f t="shared" si="0"/>
        <v>82848</v>
      </c>
      <c r="E9" s="12">
        <f t="shared" si="1"/>
        <v>0.72717059298528952</v>
      </c>
      <c r="F9" s="67">
        <v>7082</v>
      </c>
      <c r="G9" s="67">
        <v>0</v>
      </c>
      <c r="H9" s="67">
        <v>1682</v>
      </c>
      <c r="I9" s="67">
        <f t="shared" si="2"/>
        <v>8764</v>
      </c>
      <c r="J9" s="12">
        <f t="shared" si="3"/>
        <v>7.6923076923076927E-2</v>
      </c>
      <c r="K9" s="67">
        <v>3395</v>
      </c>
      <c r="L9" s="67">
        <v>18925</v>
      </c>
      <c r="M9" s="67">
        <f t="shared" si="4"/>
        <v>22320</v>
      </c>
      <c r="N9" s="12">
        <f t="shared" si="5"/>
        <v>0.19590633009163361</v>
      </c>
      <c r="O9" s="67">
        <f t="shared" si="6"/>
        <v>113932</v>
      </c>
      <c r="P9" s="67">
        <v>20191</v>
      </c>
      <c r="Q9" s="67">
        <f t="shared" si="7"/>
        <v>134123</v>
      </c>
    </row>
    <row r="10" spans="1:17" s="51" customFormat="1">
      <c r="A10" s="54" t="s">
        <v>3</v>
      </c>
      <c r="B10" s="66">
        <v>44011</v>
      </c>
      <c r="C10" s="66">
        <v>9661</v>
      </c>
      <c r="D10" s="66">
        <f t="shared" si="0"/>
        <v>53672</v>
      </c>
      <c r="E10" s="59">
        <f t="shared" si="1"/>
        <v>0.78072906059988945</v>
      </c>
      <c r="F10" s="66">
        <v>8034</v>
      </c>
      <c r="G10" s="66">
        <v>0</v>
      </c>
      <c r="H10" s="66">
        <v>0</v>
      </c>
      <c r="I10" s="66">
        <f t="shared" si="2"/>
        <v>8034</v>
      </c>
      <c r="J10" s="59">
        <f t="shared" si="3"/>
        <v>0.11686498123527186</v>
      </c>
      <c r="K10" s="66">
        <v>1468</v>
      </c>
      <c r="L10" s="66">
        <v>5572</v>
      </c>
      <c r="M10" s="66">
        <f t="shared" si="4"/>
        <v>7040</v>
      </c>
      <c r="N10" s="59">
        <f t="shared" si="5"/>
        <v>0.10240595816483868</v>
      </c>
      <c r="O10" s="66">
        <f t="shared" si="6"/>
        <v>68746</v>
      </c>
      <c r="P10" s="66">
        <v>11768</v>
      </c>
      <c r="Q10" s="66">
        <f t="shared" si="7"/>
        <v>80514</v>
      </c>
    </row>
    <row r="11" spans="1:17">
      <c r="A11" s="1" t="s">
        <v>8</v>
      </c>
      <c r="B11" s="67">
        <v>52051</v>
      </c>
      <c r="C11" s="67">
        <v>11677</v>
      </c>
      <c r="D11" s="67">
        <f t="shared" si="0"/>
        <v>63728</v>
      </c>
      <c r="E11" s="12">
        <f t="shared" si="1"/>
        <v>0.68076742297995985</v>
      </c>
      <c r="F11" s="67">
        <v>4583</v>
      </c>
      <c r="G11" s="67">
        <v>2378</v>
      </c>
      <c r="H11" s="67">
        <v>645</v>
      </c>
      <c r="I11" s="67">
        <f t="shared" si="2"/>
        <v>7606</v>
      </c>
      <c r="J11" s="12">
        <f t="shared" si="3"/>
        <v>8.1250267059778655E-2</v>
      </c>
      <c r="K11" s="67">
        <v>1637</v>
      </c>
      <c r="L11" s="67">
        <v>20641</v>
      </c>
      <c r="M11" s="67">
        <f t="shared" si="4"/>
        <v>22278</v>
      </c>
      <c r="N11" s="12">
        <f t="shared" si="5"/>
        <v>0.23798230996026151</v>
      </c>
      <c r="O11" s="67">
        <f t="shared" si="6"/>
        <v>93612</v>
      </c>
      <c r="P11" s="67">
        <v>14307</v>
      </c>
      <c r="Q11" s="67">
        <f t="shared" si="7"/>
        <v>107919</v>
      </c>
    </row>
    <row r="12" spans="1:17" s="45" customFormat="1">
      <c r="A12" s="60" t="s">
        <v>9</v>
      </c>
      <c r="B12" s="68">
        <v>60485</v>
      </c>
      <c r="C12" s="68">
        <v>19854</v>
      </c>
      <c r="D12" s="68">
        <f t="shared" si="0"/>
        <v>80339</v>
      </c>
      <c r="E12" s="58">
        <f t="shared" si="1"/>
        <v>0.68066593239007034</v>
      </c>
      <c r="F12" s="68">
        <v>7724</v>
      </c>
      <c r="G12" s="68">
        <v>250</v>
      </c>
      <c r="H12" s="68">
        <v>505</v>
      </c>
      <c r="I12" s="68">
        <f t="shared" si="2"/>
        <v>8479</v>
      </c>
      <c r="J12" s="58">
        <f t="shared" si="3"/>
        <v>7.1837668389392526E-2</v>
      </c>
      <c r="K12" s="68">
        <v>3052</v>
      </c>
      <c r="L12" s="68">
        <v>26160</v>
      </c>
      <c r="M12" s="68">
        <f t="shared" si="4"/>
        <v>29212</v>
      </c>
      <c r="N12" s="58">
        <f t="shared" si="5"/>
        <v>0.24749639922053715</v>
      </c>
      <c r="O12" s="68">
        <f t="shared" si="6"/>
        <v>118030</v>
      </c>
      <c r="P12" s="68">
        <v>0</v>
      </c>
      <c r="Q12" s="68">
        <f t="shared" si="7"/>
        <v>118030</v>
      </c>
    </row>
    <row r="13" spans="1:17">
      <c r="A13" s="1" t="s">
        <v>7</v>
      </c>
      <c r="B13" s="67">
        <v>28713</v>
      </c>
      <c r="C13" s="67">
        <v>13569</v>
      </c>
      <c r="D13" s="67">
        <f t="shared" si="0"/>
        <v>42282</v>
      </c>
      <c r="E13" s="12">
        <f t="shared" si="1"/>
        <v>0.64959287140881861</v>
      </c>
      <c r="F13" s="67">
        <v>8999</v>
      </c>
      <c r="G13" s="67">
        <v>0</v>
      </c>
      <c r="H13" s="67">
        <v>0</v>
      </c>
      <c r="I13" s="67">
        <f t="shared" si="2"/>
        <v>8999</v>
      </c>
      <c r="J13" s="12">
        <f t="shared" si="3"/>
        <v>0.13825472422799201</v>
      </c>
      <c r="K13" s="67">
        <v>1267</v>
      </c>
      <c r="L13" s="67">
        <v>12542</v>
      </c>
      <c r="M13" s="67">
        <f t="shared" si="4"/>
        <v>13809</v>
      </c>
      <c r="N13" s="12">
        <f t="shared" si="5"/>
        <v>0.21215240436318944</v>
      </c>
      <c r="O13" s="67">
        <f t="shared" si="6"/>
        <v>65090</v>
      </c>
      <c r="P13" s="67">
        <v>0</v>
      </c>
      <c r="Q13" s="67">
        <f t="shared" si="7"/>
        <v>65090</v>
      </c>
    </row>
    <row r="14" spans="1:17" s="45" customFormat="1">
      <c r="B14" s="68"/>
      <c r="C14" s="68"/>
      <c r="D14" s="68"/>
      <c r="E14" s="58"/>
      <c r="F14" s="68"/>
      <c r="G14" s="68"/>
      <c r="H14" s="68"/>
      <c r="I14" s="68"/>
      <c r="J14" s="58"/>
      <c r="K14" s="68"/>
      <c r="L14" s="68"/>
      <c r="M14" s="68"/>
      <c r="N14" s="58"/>
      <c r="O14" s="68"/>
      <c r="P14" s="68"/>
      <c r="Q14" s="68"/>
    </row>
    <row r="15" spans="1:17" ht="15">
      <c r="A15" s="18" t="s">
        <v>122</v>
      </c>
      <c r="B15" s="67"/>
      <c r="C15" s="67"/>
      <c r="D15" s="67"/>
      <c r="F15" s="67"/>
      <c r="G15" s="67"/>
      <c r="H15" s="67"/>
      <c r="I15" s="67"/>
      <c r="K15" s="67"/>
      <c r="L15" s="67"/>
      <c r="M15" s="67"/>
      <c r="O15" s="67"/>
      <c r="P15" s="67"/>
      <c r="Q15" s="67"/>
    </row>
    <row r="16" spans="1:17" s="51" customFormat="1">
      <c r="A16" s="54" t="s">
        <v>13</v>
      </c>
      <c r="B16" s="66">
        <v>215458</v>
      </c>
      <c r="C16" s="66">
        <v>57494</v>
      </c>
      <c r="D16" s="66">
        <f t="shared" si="0"/>
        <v>272952</v>
      </c>
      <c r="E16" s="59">
        <f t="shared" si="1"/>
        <v>0.6863056684233817</v>
      </c>
      <c r="F16" s="66">
        <v>36227</v>
      </c>
      <c r="G16" s="66">
        <v>500</v>
      </c>
      <c r="H16" s="66">
        <v>1867</v>
      </c>
      <c r="I16" s="66">
        <f t="shared" si="2"/>
        <v>38594</v>
      </c>
      <c r="J16" s="59">
        <f t="shared" si="3"/>
        <v>9.704006919579998E-2</v>
      </c>
      <c r="K16" s="66">
        <v>1354</v>
      </c>
      <c r="L16" s="66">
        <v>84812</v>
      </c>
      <c r="M16" s="66">
        <f t="shared" si="4"/>
        <v>86166</v>
      </c>
      <c r="N16" s="59">
        <f t="shared" si="5"/>
        <v>0.21665426238081828</v>
      </c>
      <c r="O16" s="66">
        <f t="shared" si="6"/>
        <v>397712</v>
      </c>
      <c r="P16" s="66">
        <v>14105</v>
      </c>
      <c r="Q16" s="66">
        <f t="shared" si="7"/>
        <v>411817</v>
      </c>
    </row>
    <row r="17" spans="1:17">
      <c r="A17" s="1" t="s">
        <v>10</v>
      </c>
      <c r="B17" s="67">
        <v>112539</v>
      </c>
      <c r="C17" s="67">
        <v>27059</v>
      </c>
      <c r="D17" s="67">
        <f t="shared" si="0"/>
        <v>139598</v>
      </c>
      <c r="E17" s="12">
        <f t="shared" si="1"/>
        <v>0.64340067014181745</v>
      </c>
      <c r="F17" s="67">
        <v>24349</v>
      </c>
      <c r="G17" s="67">
        <v>297</v>
      </c>
      <c r="H17" s="67">
        <v>1017</v>
      </c>
      <c r="I17" s="67">
        <f t="shared" si="2"/>
        <v>25663</v>
      </c>
      <c r="J17" s="12">
        <f t="shared" si="3"/>
        <v>0.11827956989247312</v>
      </c>
      <c r="K17" s="67">
        <v>1392</v>
      </c>
      <c r="L17" s="67">
        <v>50316</v>
      </c>
      <c r="M17" s="67">
        <f t="shared" si="4"/>
        <v>51708</v>
      </c>
      <c r="N17" s="12">
        <f t="shared" si="5"/>
        <v>0.23831975996570939</v>
      </c>
      <c r="O17" s="67">
        <f t="shared" si="6"/>
        <v>216969</v>
      </c>
      <c r="P17" s="67">
        <v>14445</v>
      </c>
      <c r="Q17" s="67">
        <f t="shared" si="7"/>
        <v>231414</v>
      </c>
    </row>
    <row r="18" spans="1:17" s="45" customFormat="1">
      <c r="A18" s="60" t="s">
        <v>14</v>
      </c>
      <c r="B18" s="68">
        <v>129374</v>
      </c>
      <c r="C18" s="68">
        <v>41200</v>
      </c>
      <c r="D18" s="68">
        <f t="shared" si="0"/>
        <v>170574</v>
      </c>
      <c r="E18" s="58">
        <f t="shared" si="1"/>
        <v>0.72523267530899371</v>
      </c>
      <c r="F18" s="68">
        <v>14523</v>
      </c>
      <c r="G18" s="68">
        <v>550</v>
      </c>
      <c r="H18" s="68">
        <v>700</v>
      </c>
      <c r="I18" s="68">
        <f t="shared" si="2"/>
        <v>15773</v>
      </c>
      <c r="J18" s="58">
        <f t="shared" si="3"/>
        <v>6.7062359959013426E-2</v>
      </c>
      <c r="K18" s="68">
        <v>1959</v>
      </c>
      <c r="L18" s="68">
        <v>46893</v>
      </c>
      <c r="M18" s="68">
        <f t="shared" si="4"/>
        <v>48852</v>
      </c>
      <c r="N18" s="58">
        <f t="shared" si="5"/>
        <v>0.2077049647319929</v>
      </c>
      <c r="O18" s="68">
        <f t="shared" si="6"/>
        <v>235199</v>
      </c>
      <c r="P18" s="68">
        <v>35326</v>
      </c>
      <c r="Q18" s="68">
        <f t="shared" si="7"/>
        <v>270525</v>
      </c>
    </row>
    <row r="19" spans="1:17">
      <c r="A19" s="1" t="s">
        <v>15</v>
      </c>
      <c r="B19" s="67">
        <v>112445</v>
      </c>
      <c r="C19" s="67">
        <v>25372</v>
      </c>
      <c r="D19" s="67">
        <f t="shared" si="0"/>
        <v>137817</v>
      </c>
      <c r="E19" s="12">
        <f t="shared" si="1"/>
        <v>0.70320895179683951</v>
      </c>
      <c r="F19" s="67">
        <v>22210</v>
      </c>
      <c r="G19" s="67">
        <v>0</v>
      </c>
      <c r="H19" s="67">
        <v>1120</v>
      </c>
      <c r="I19" s="67">
        <f t="shared" si="2"/>
        <v>23330</v>
      </c>
      <c r="J19" s="12">
        <f t="shared" si="3"/>
        <v>0.11904093722414699</v>
      </c>
      <c r="K19" s="67">
        <v>5896</v>
      </c>
      <c r="L19" s="67">
        <v>28940</v>
      </c>
      <c r="M19" s="67">
        <f t="shared" si="4"/>
        <v>34836</v>
      </c>
      <c r="N19" s="12">
        <f t="shared" si="5"/>
        <v>0.1777501109790135</v>
      </c>
      <c r="O19" s="67">
        <f t="shared" si="6"/>
        <v>195983</v>
      </c>
      <c r="P19" s="67">
        <v>21221</v>
      </c>
      <c r="Q19" s="67">
        <f t="shared" si="7"/>
        <v>217204</v>
      </c>
    </row>
    <row r="20" spans="1:17" s="51" customFormat="1">
      <c r="A20" s="49" t="s">
        <v>12</v>
      </c>
      <c r="B20" s="66">
        <v>87414</v>
      </c>
      <c r="C20" s="66">
        <v>22741</v>
      </c>
      <c r="D20" s="66">
        <f t="shared" si="0"/>
        <v>110155</v>
      </c>
      <c r="E20" s="59">
        <f t="shared" si="1"/>
        <v>0.5022249172494917</v>
      </c>
      <c r="F20" s="66">
        <v>22384</v>
      </c>
      <c r="G20" s="66">
        <v>0</v>
      </c>
      <c r="H20" s="66">
        <v>7068</v>
      </c>
      <c r="I20" s="66">
        <f t="shared" si="2"/>
        <v>29452</v>
      </c>
      <c r="J20" s="59">
        <f t="shared" si="3"/>
        <v>0.13427922711481119</v>
      </c>
      <c r="K20" s="66">
        <v>760</v>
      </c>
      <c r="L20" s="66">
        <v>78967</v>
      </c>
      <c r="M20" s="66">
        <f t="shared" si="4"/>
        <v>79727</v>
      </c>
      <c r="N20" s="59">
        <f t="shared" si="5"/>
        <v>0.36349585563569714</v>
      </c>
      <c r="O20" s="66">
        <f t="shared" si="6"/>
        <v>219334</v>
      </c>
      <c r="P20" s="66">
        <v>18251</v>
      </c>
      <c r="Q20" s="66">
        <f t="shared" si="7"/>
        <v>237585</v>
      </c>
    </row>
    <row r="21" spans="1:17">
      <c r="A21" s="1" t="s">
        <v>16</v>
      </c>
      <c r="B21" s="67">
        <v>170199</v>
      </c>
      <c r="C21" s="67">
        <v>43526</v>
      </c>
      <c r="D21" s="67">
        <f t="shared" si="0"/>
        <v>213725</v>
      </c>
      <c r="E21" s="12">
        <f t="shared" si="1"/>
        <v>0.59612632941261789</v>
      </c>
      <c r="F21" s="67">
        <v>25776</v>
      </c>
      <c r="G21" s="67">
        <v>0</v>
      </c>
      <c r="H21" s="67">
        <v>3575</v>
      </c>
      <c r="I21" s="67">
        <f t="shared" si="2"/>
        <v>29351</v>
      </c>
      <c r="J21" s="12">
        <f t="shared" si="3"/>
        <v>8.186643534724411E-2</v>
      </c>
      <c r="K21" s="67">
        <v>3060</v>
      </c>
      <c r="L21" s="67">
        <v>112387</v>
      </c>
      <c r="M21" s="67">
        <f t="shared" si="4"/>
        <v>115447</v>
      </c>
      <c r="N21" s="12">
        <f t="shared" si="5"/>
        <v>0.32200723524013802</v>
      </c>
      <c r="O21" s="67">
        <f t="shared" si="6"/>
        <v>358523</v>
      </c>
      <c r="P21" s="67">
        <v>172137</v>
      </c>
      <c r="Q21" s="67">
        <f t="shared" si="7"/>
        <v>530660</v>
      </c>
    </row>
    <row r="22" spans="1:17" s="45" customFormat="1">
      <c r="A22" s="60" t="s">
        <v>18</v>
      </c>
      <c r="B22" s="68">
        <v>219691</v>
      </c>
      <c r="C22" s="68">
        <v>59358</v>
      </c>
      <c r="D22" s="68">
        <f t="shared" si="0"/>
        <v>279049</v>
      </c>
      <c r="E22" s="58">
        <f t="shared" si="1"/>
        <v>0.6657942078917356</v>
      </c>
      <c r="F22" s="68">
        <v>31697</v>
      </c>
      <c r="G22" s="68">
        <v>2542</v>
      </c>
      <c r="H22" s="68">
        <v>2052</v>
      </c>
      <c r="I22" s="68">
        <f t="shared" si="2"/>
        <v>36291</v>
      </c>
      <c r="J22" s="58">
        <f t="shared" si="3"/>
        <v>8.6588153330056636E-2</v>
      </c>
      <c r="K22" s="68">
        <v>6034</v>
      </c>
      <c r="L22" s="68">
        <v>97748</v>
      </c>
      <c r="M22" s="68">
        <f t="shared" si="4"/>
        <v>103782</v>
      </c>
      <c r="N22" s="58">
        <f t="shared" si="5"/>
        <v>0.24761763877820778</v>
      </c>
      <c r="O22" s="68">
        <f t="shared" si="6"/>
        <v>419122</v>
      </c>
      <c r="P22" s="68">
        <v>43727</v>
      </c>
      <c r="Q22" s="68">
        <f t="shared" si="7"/>
        <v>462849</v>
      </c>
    </row>
    <row r="23" spans="1:17">
      <c r="A23" s="1" t="s">
        <v>11</v>
      </c>
      <c r="B23" s="67">
        <v>53373</v>
      </c>
      <c r="C23" s="67">
        <v>23333</v>
      </c>
      <c r="D23" s="67">
        <f t="shared" si="0"/>
        <v>76706</v>
      </c>
      <c r="E23" s="12">
        <f t="shared" si="1"/>
        <v>0.48827157743305094</v>
      </c>
      <c r="F23" s="67">
        <v>29557</v>
      </c>
      <c r="G23" s="67">
        <v>0</v>
      </c>
      <c r="H23" s="67">
        <v>4715</v>
      </c>
      <c r="I23" s="67">
        <f t="shared" si="2"/>
        <v>34272</v>
      </c>
      <c r="J23" s="12">
        <f t="shared" si="3"/>
        <v>0.21815820798614868</v>
      </c>
      <c r="K23" s="67">
        <v>1110</v>
      </c>
      <c r="L23" s="67">
        <v>45009</v>
      </c>
      <c r="M23" s="67">
        <f t="shared" si="4"/>
        <v>46119</v>
      </c>
      <c r="N23" s="12">
        <f t="shared" si="5"/>
        <v>0.2935702145808004</v>
      </c>
      <c r="O23" s="67">
        <f t="shared" si="6"/>
        <v>157097</v>
      </c>
      <c r="P23" s="67">
        <v>21091</v>
      </c>
      <c r="Q23" s="67">
        <f t="shared" si="7"/>
        <v>178188</v>
      </c>
    </row>
    <row r="24" spans="1:17" s="51" customFormat="1">
      <c r="A24" s="54" t="s">
        <v>70</v>
      </c>
      <c r="B24" s="66">
        <v>73354</v>
      </c>
      <c r="C24" s="66">
        <v>20027</v>
      </c>
      <c r="D24" s="66">
        <f t="shared" si="0"/>
        <v>93381</v>
      </c>
      <c r="E24" s="59">
        <f t="shared" si="1"/>
        <v>0.61203743757127693</v>
      </c>
      <c r="F24" s="66">
        <v>16494</v>
      </c>
      <c r="G24" s="66">
        <v>0</v>
      </c>
      <c r="H24" s="66">
        <v>3243</v>
      </c>
      <c r="I24" s="66">
        <f t="shared" si="2"/>
        <v>19737</v>
      </c>
      <c r="J24" s="59">
        <f t="shared" si="3"/>
        <v>0.1293601793228204</v>
      </c>
      <c r="K24" s="66">
        <v>2000</v>
      </c>
      <c r="L24" s="66">
        <v>37456</v>
      </c>
      <c r="M24" s="66">
        <f>SUM(K24:L24)</f>
        <v>39456</v>
      </c>
      <c r="N24" s="59">
        <f t="shared" si="5"/>
        <v>0.25860238310590272</v>
      </c>
      <c r="O24" s="66">
        <f t="shared" si="6"/>
        <v>152574</v>
      </c>
      <c r="P24" s="66">
        <v>14307</v>
      </c>
      <c r="Q24" s="66">
        <f t="shared" si="7"/>
        <v>166881</v>
      </c>
    </row>
    <row r="25" spans="1:17">
      <c r="B25" s="67"/>
      <c r="C25" s="67"/>
      <c r="D25" s="67"/>
      <c r="F25" s="67"/>
      <c r="G25" s="67"/>
      <c r="H25" s="67"/>
      <c r="I25" s="67"/>
      <c r="K25" s="67"/>
      <c r="L25" s="67"/>
      <c r="M25" s="67"/>
      <c r="O25" s="67"/>
      <c r="P25" s="67"/>
      <c r="Q25" s="67"/>
    </row>
    <row r="26" spans="1:17" ht="15">
      <c r="A26" s="18" t="s">
        <v>121</v>
      </c>
      <c r="B26" s="67"/>
      <c r="C26" s="67"/>
      <c r="D26" s="67"/>
      <c r="F26" s="67"/>
      <c r="G26" s="67"/>
      <c r="H26" s="67"/>
      <c r="I26" s="67"/>
      <c r="K26" s="67"/>
      <c r="L26" s="67"/>
      <c r="M26" s="67"/>
      <c r="O26" s="67"/>
      <c r="P26" s="67"/>
      <c r="Q26" s="67"/>
    </row>
    <row r="27" spans="1:17" s="45" customFormat="1">
      <c r="A27" s="62" t="s">
        <v>24</v>
      </c>
      <c r="B27" s="68">
        <v>327253</v>
      </c>
      <c r="C27" s="68">
        <v>73874</v>
      </c>
      <c r="D27" s="68">
        <f t="shared" si="0"/>
        <v>401127</v>
      </c>
      <c r="E27" s="58">
        <f t="shared" si="1"/>
        <v>0.71408709460349562</v>
      </c>
      <c r="F27" s="68">
        <v>29618</v>
      </c>
      <c r="G27" s="68">
        <v>0</v>
      </c>
      <c r="H27" s="68">
        <v>7651</v>
      </c>
      <c r="I27" s="68">
        <f t="shared" si="2"/>
        <v>37269</v>
      </c>
      <c r="J27" s="58">
        <f t="shared" si="3"/>
        <v>6.6346348983682663E-2</v>
      </c>
      <c r="K27" s="68">
        <v>194</v>
      </c>
      <c r="L27" s="68">
        <v>123144</v>
      </c>
      <c r="M27" s="68">
        <f t="shared" si="4"/>
        <v>123338</v>
      </c>
      <c r="N27" s="58">
        <f t="shared" si="5"/>
        <v>0.21956655641282172</v>
      </c>
      <c r="O27" s="68">
        <f t="shared" si="6"/>
        <v>561734</v>
      </c>
      <c r="P27" s="68">
        <v>81088</v>
      </c>
      <c r="Q27" s="68">
        <f t="shared" si="7"/>
        <v>642822</v>
      </c>
    </row>
    <row r="28" spans="1:17">
      <c r="A28" s="1" t="s">
        <v>20</v>
      </c>
      <c r="B28" s="67">
        <v>145076</v>
      </c>
      <c r="C28" s="67">
        <v>36464</v>
      </c>
      <c r="D28" s="67">
        <f t="shared" si="0"/>
        <v>181540</v>
      </c>
      <c r="E28" s="12">
        <f t="shared" si="1"/>
        <v>0.62026998862234739</v>
      </c>
      <c r="F28" s="67">
        <v>30966</v>
      </c>
      <c r="G28" s="67">
        <v>0</v>
      </c>
      <c r="H28" s="67">
        <v>1763</v>
      </c>
      <c r="I28" s="67">
        <f t="shared" si="2"/>
        <v>32729</v>
      </c>
      <c r="J28" s="12">
        <f t="shared" si="3"/>
        <v>0.1118255836599141</v>
      </c>
      <c r="K28" s="67">
        <v>2364</v>
      </c>
      <c r="L28" s="67">
        <v>76046</v>
      </c>
      <c r="M28" s="67">
        <f t="shared" si="4"/>
        <v>78410</v>
      </c>
      <c r="N28" s="12">
        <f t="shared" si="5"/>
        <v>0.26790442771773854</v>
      </c>
      <c r="O28" s="67">
        <f t="shared" si="6"/>
        <v>292679</v>
      </c>
      <c r="P28" s="67">
        <v>57393</v>
      </c>
      <c r="Q28" s="67">
        <f t="shared" si="7"/>
        <v>350072</v>
      </c>
    </row>
    <row r="29" spans="1:17" s="45" customFormat="1">
      <c r="A29" s="60" t="s">
        <v>30</v>
      </c>
      <c r="B29" s="68">
        <v>153565</v>
      </c>
      <c r="C29" s="68">
        <v>50694</v>
      </c>
      <c r="D29" s="68">
        <f t="shared" si="0"/>
        <v>204259</v>
      </c>
      <c r="E29" s="58">
        <f t="shared" si="1"/>
        <v>0.66355343603204409</v>
      </c>
      <c r="F29" s="68">
        <v>33922</v>
      </c>
      <c r="G29" s="68">
        <v>0</v>
      </c>
      <c r="H29" s="68">
        <v>2433</v>
      </c>
      <c r="I29" s="68">
        <f t="shared" si="2"/>
        <v>36355</v>
      </c>
      <c r="J29" s="58">
        <f t="shared" si="3"/>
        <v>0.11810243449221314</v>
      </c>
      <c r="K29" s="68">
        <v>4975</v>
      </c>
      <c r="L29" s="68">
        <v>62237</v>
      </c>
      <c r="M29" s="68">
        <f t="shared" si="4"/>
        <v>67212</v>
      </c>
      <c r="N29" s="58">
        <f t="shared" si="5"/>
        <v>0.21834412947574278</v>
      </c>
      <c r="O29" s="68">
        <f t="shared" si="6"/>
        <v>307826</v>
      </c>
      <c r="P29" s="68">
        <v>50511</v>
      </c>
      <c r="Q29" s="68">
        <f t="shared" si="7"/>
        <v>358337</v>
      </c>
    </row>
    <row r="30" spans="1:17" s="51" customFormat="1">
      <c r="A30" s="54" t="s">
        <v>19</v>
      </c>
      <c r="B30" s="66">
        <v>206820</v>
      </c>
      <c r="C30" s="66">
        <v>57037</v>
      </c>
      <c r="D30" s="66">
        <f t="shared" si="0"/>
        <v>263857</v>
      </c>
      <c r="E30" s="59">
        <f t="shared" si="1"/>
        <v>0.63562080088264272</v>
      </c>
      <c r="F30" s="66">
        <v>56167</v>
      </c>
      <c r="G30" s="66">
        <v>0</v>
      </c>
      <c r="H30" s="66">
        <v>4492</v>
      </c>
      <c r="I30" s="66">
        <f t="shared" si="2"/>
        <v>60659</v>
      </c>
      <c r="J30" s="59">
        <f t="shared" si="3"/>
        <v>0.14612506835422304</v>
      </c>
      <c r="K30" s="66">
        <v>3541</v>
      </c>
      <c r="L30" s="66">
        <v>87060</v>
      </c>
      <c r="M30" s="66">
        <f t="shared" si="4"/>
        <v>90601</v>
      </c>
      <c r="N30" s="59">
        <f t="shared" si="5"/>
        <v>0.21825413076313424</v>
      </c>
      <c r="O30" s="66">
        <f t="shared" si="6"/>
        <v>415117</v>
      </c>
      <c r="P30" s="66">
        <v>8992</v>
      </c>
      <c r="Q30" s="66">
        <f t="shared" si="7"/>
        <v>424109</v>
      </c>
    </row>
    <row r="31" spans="1:17" s="45" customFormat="1">
      <c r="A31" s="60" t="s">
        <v>21</v>
      </c>
      <c r="B31" s="68">
        <v>404267</v>
      </c>
      <c r="C31" s="68">
        <v>117001</v>
      </c>
      <c r="D31" s="68">
        <f t="shared" si="0"/>
        <v>521268</v>
      </c>
      <c r="E31" s="58">
        <f t="shared" si="1"/>
        <v>0.6326943290697985</v>
      </c>
      <c r="F31" s="68">
        <v>107870</v>
      </c>
      <c r="G31" s="68">
        <v>0</v>
      </c>
      <c r="H31" s="68">
        <v>4511</v>
      </c>
      <c r="I31" s="68">
        <f t="shared" si="2"/>
        <v>112381</v>
      </c>
      <c r="J31" s="58">
        <f t="shared" si="3"/>
        <v>0.13640358010695655</v>
      </c>
      <c r="K31" s="68">
        <v>5590</v>
      </c>
      <c r="L31" s="68">
        <v>184647</v>
      </c>
      <c r="M31" s="68">
        <f t="shared" si="4"/>
        <v>190237</v>
      </c>
      <c r="N31" s="58">
        <f t="shared" si="5"/>
        <v>0.23090209082324498</v>
      </c>
      <c r="O31" s="68">
        <f t="shared" si="6"/>
        <v>823886</v>
      </c>
      <c r="P31" s="68">
        <v>181591</v>
      </c>
      <c r="Q31" s="68">
        <f t="shared" si="7"/>
        <v>1005477</v>
      </c>
    </row>
    <row r="32" spans="1:17">
      <c r="A32" s="1" t="s">
        <v>26</v>
      </c>
      <c r="B32" s="67">
        <v>159004</v>
      </c>
      <c r="C32" s="67">
        <v>49942</v>
      </c>
      <c r="D32" s="67">
        <f t="shared" si="0"/>
        <v>208946</v>
      </c>
      <c r="E32" s="12">
        <f t="shared" si="1"/>
        <v>0.49591300055062942</v>
      </c>
      <c r="F32" s="67">
        <v>66256</v>
      </c>
      <c r="G32" s="67">
        <v>0</v>
      </c>
      <c r="H32" s="67">
        <v>1096</v>
      </c>
      <c r="I32" s="67">
        <f t="shared" si="2"/>
        <v>67352</v>
      </c>
      <c r="J32" s="12">
        <f t="shared" si="3"/>
        <v>0.15985341864924907</v>
      </c>
      <c r="K32" s="67">
        <v>1280</v>
      </c>
      <c r="L32" s="67">
        <v>143758</v>
      </c>
      <c r="M32" s="67">
        <f t="shared" si="4"/>
        <v>145038</v>
      </c>
      <c r="N32" s="12">
        <f t="shared" si="5"/>
        <v>0.34423358080012151</v>
      </c>
      <c r="O32" s="67">
        <f t="shared" si="6"/>
        <v>421336</v>
      </c>
      <c r="P32" s="67">
        <v>0</v>
      </c>
      <c r="Q32" s="67">
        <f t="shared" si="7"/>
        <v>421336</v>
      </c>
    </row>
    <row r="33" spans="1:17" s="45" customFormat="1">
      <c r="A33" s="60" t="s">
        <v>17</v>
      </c>
      <c r="B33" s="68">
        <v>118268</v>
      </c>
      <c r="C33" s="68">
        <v>24579</v>
      </c>
      <c r="D33" s="68">
        <f t="shared" si="0"/>
        <v>142847</v>
      </c>
      <c r="E33" s="58">
        <f t="shared" si="1"/>
        <v>0.72188335413708238</v>
      </c>
      <c r="F33" s="68">
        <v>19226</v>
      </c>
      <c r="G33" s="68">
        <v>0</v>
      </c>
      <c r="H33" s="68">
        <v>1932</v>
      </c>
      <c r="I33" s="68">
        <f t="shared" si="2"/>
        <v>21158</v>
      </c>
      <c r="J33" s="58">
        <f t="shared" si="3"/>
        <v>0.1069228475700042</v>
      </c>
      <c r="K33" s="68">
        <v>6107</v>
      </c>
      <c r="L33" s="68">
        <v>27769</v>
      </c>
      <c r="M33" s="68">
        <f t="shared" si="4"/>
        <v>33876</v>
      </c>
      <c r="N33" s="58">
        <f t="shared" si="5"/>
        <v>0.17119379829291342</v>
      </c>
      <c r="O33" s="68">
        <f t="shared" si="6"/>
        <v>197881</v>
      </c>
      <c r="P33" s="68">
        <v>15410</v>
      </c>
      <c r="Q33" s="68">
        <f t="shared" si="7"/>
        <v>213291</v>
      </c>
    </row>
    <row r="34" spans="1:17" s="51" customFormat="1">
      <c r="A34" s="49" t="s">
        <v>25</v>
      </c>
      <c r="B34" s="66">
        <v>217496</v>
      </c>
      <c r="C34" s="66">
        <v>61193</v>
      </c>
      <c r="D34" s="66">
        <f t="shared" si="0"/>
        <v>278689</v>
      </c>
      <c r="E34" s="59">
        <f t="shared" si="1"/>
        <v>0.74563623715753424</v>
      </c>
      <c r="F34" s="66">
        <v>29819</v>
      </c>
      <c r="G34" s="66">
        <v>0</v>
      </c>
      <c r="H34" s="66">
        <v>1059</v>
      </c>
      <c r="I34" s="66">
        <f t="shared" si="2"/>
        <v>30878</v>
      </c>
      <c r="J34" s="59">
        <f t="shared" si="3"/>
        <v>8.2614511986301375E-2</v>
      </c>
      <c r="K34" s="66">
        <v>5589</v>
      </c>
      <c r="L34" s="66">
        <v>58604</v>
      </c>
      <c r="M34" s="66">
        <f t="shared" si="4"/>
        <v>64193</v>
      </c>
      <c r="N34" s="59">
        <f t="shared" si="5"/>
        <v>0.17174925085616438</v>
      </c>
      <c r="O34" s="66">
        <f t="shared" si="6"/>
        <v>373760</v>
      </c>
      <c r="P34" s="66">
        <v>32606</v>
      </c>
      <c r="Q34" s="66">
        <f t="shared" si="7"/>
        <v>406366</v>
      </c>
    </row>
    <row r="35" spans="1:17" s="45" customFormat="1">
      <c r="A35" s="60" t="s">
        <v>23</v>
      </c>
      <c r="B35" s="68">
        <v>202396</v>
      </c>
      <c r="C35" s="68">
        <v>50189</v>
      </c>
      <c r="D35" s="68">
        <f t="shared" si="0"/>
        <v>252585</v>
      </c>
      <c r="E35" s="58">
        <f t="shared" si="1"/>
        <v>0.62716485284587364</v>
      </c>
      <c r="F35" s="68">
        <v>37510</v>
      </c>
      <c r="G35" s="68">
        <v>0</v>
      </c>
      <c r="H35" s="68">
        <v>1000</v>
      </c>
      <c r="I35" s="68">
        <f t="shared" si="2"/>
        <v>38510</v>
      </c>
      <c r="J35" s="58">
        <f t="shared" si="3"/>
        <v>9.561976555652392E-2</v>
      </c>
      <c r="K35" s="68">
        <v>3084</v>
      </c>
      <c r="L35" s="68">
        <v>108562</v>
      </c>
      <c r="M35" s="68">
        <f t="shared" si="4"/>
        <v>111646</v>
      </c>
      <c r="N35" s="58">
        <f t="shared" si="5"/>
        <v>0.27721538159760245</v>
      </c>
      <c r="O35" s="68">
        <f t="shared" si="6"/>
        <v>402741</v>
      </c>
      <c r="P35" s="68">
        <v>32071</v>
      </c>
      <c r="Q35" s="68">
        <f t="shared" si="7"/>
        <v>434812</v>
      </c>
    </row>
    <row r="36" spans="1:17">
      <c r="A36" s="2" t="s">
        <v>22</v>
      </c>
      <c r="B36" s="67">
        <v>212544</v>
      </c>
      <c r="C36" s="67">
        <v>49731</v>
      </c>
      <c r="D36" s="67">
        <f t="shared" si="0"/>
        <v>262275</v>
      </c>
      <c r="E36" s="12">
        <f t="shared" si="1"/>
        <v>0.61314160409205243</v>
      </c>
      <c r="F36" s="67">
        <v>73420</v>
      </c>
      <c r="G36" s="67">
        <v>0</v>
      </c>
      <c r="H36" s="67">
        <v>6418</v>
      </c>
      <c r="I36" s="67">
        <f t="shared" si="2"/>
        <v>79838</v>
      </c>
      <c r="J36" s="12">
        <f t="shared" si="3"/>
        <v>0.18664378757983524</v>
      </c>
      <c r="K36" s="67">
        <v>6770</v>
      </c>
      <c r="L36" s="67">
        <v>78873</v>
      </c>
      <c r="M36" s="67">
        <f t="shared" si="4"/>
        <v>85643</v>
      </c>
      <c r="N36" s="12">
        <f t="shared" si="5"/>
        <v>0.20021460832811228</v>
      </c>
      <c r="O36" s="67">
        <f t="shared" si="6"/>
        <v>427756</v>
      </c>
      <c r="P36" s="67">
        <v>63486</v>
      </c>
      <c r="Q36" s="67">
        <f t="shared" si="7"/>
        <v>491242</v>
      </c>
    </row>
    <row r="37" spans="1:17" s="45" customFormat="1">
      <c r="A37" s="60" t="s">
        <v>27</v>
      </c>
      <c r="B37" s="68">
        <v>294859</v>
      </c>
      <c r="C37" s="68">
        <v>69398</v>
      </c>
      <c r="D37" s="68">
        <f t="shared" si="0"/>
        <v>364257</v>
      </c>
      <c r="E37" s="58">
        <f t="shared" si="1"/>
        <v>0.60616453743503718</v>
      </c>
      <c r="F37" s="68">
        <v>80510</v>
      </c>
      <c r="G37" s="68">
        <v>3584</v>
      </c>
      <c r="H37" s="68">
        <v>9431</v>
      </c>
      <c r="I37" s="68">
        <f t="shared" si="2"/>
        <v>93525</v>
      </c>
      <c r="J37" s="58">
        <f t="shared" si="3"/>
        <v>0.15563609858866639</v>
      </c>
      <c r="K37" s="68">
        <v>4512</v>
      </c>
      <c r="L37" s="68">
        <v>138627</v>
      </c>
      <c r="M37" s="68">
        <f t="shared" si="4"/>
        <v>143139</v>
      </c>
      <c r="N37" s="58">
        <f t="shared" si="5"/>
        <v>0.23819936397629637</v>
      </c>
      <c r="O37" s="68">
        <f t="shared" si="6"/>
        <v>600921</v>
      </c>
      <c r="P37" s="68">
        <v>39498</v>
      </c>
      <c r="Q37" s="68">
        <f t="shared" si="7"/>
        <v>640419</v>
      </c>
    </row>
    <row r="38" spans="1:17" s="45" customFormat="1">
      <c r="A38" s="60"/>
      <c r="B38" s="68"/>
      <c r="C38" s="68"/>
      <c r="D38" s="68"/>
      <c r="E38" s="58"/>
      <c r="F38" s="68"/>
      <c r="G38" s="68"/>
      <c r="H38" s="68"/>
      <c r="I38" s="68"/>
      <c r="J38" s="58"/>
      <c r="K38" s="68"/>
      <c r="L38" s="68"/>
      <c r="M38" s="68"/>
      <c r="N38" s="58"/>
      <c r="O38" s="68"/>
      <c r="P38" s="68"/>
      <c r="Q38" s="68"/>
    </row>
    <row r="39" spans="1:17" s="45" customFormat="1" ht="15">
      <c r="A39" s="61" t="s">
        <v>123</v>
      </c>
      <c r="B39" s="68"/>
      <c r="C39" s="68"/>
      <c r="D39" s="68"/>
      <c r="E39" s="58"/>
      <c r="F39" s="68"/>
      <c r="G39" s="68"/>
      <c r="H39" s="68"/>
      <c r="I39" s="68"/>
      <c r="J39" s="58"/>
      <c r="K39" s="68"/>
      <c r="L39" s="68"/>
      <c r="M39" s="68"/>
      <c r="N39" s="58"/>
      <c r="O39" s="68"/>
      <c r="P39" s="68"/>
      <c r="Q39" s="68"/>
    </row>
    <row r="40" spans="1:17" s="51" customFormat="1">
      <c r="A40" s="49" t="s">
        <v>32</v>
      </c>
      <c r="B40" s="66">
        <v>385980</v>
      </c>
      <c r="C40" s="66">
        <v>94217</v>
      </c>
      <c r="D40" s="66">
        <f t="shared" si="0"/>
        <v>480197</v>
      </c>
      <c r="E40" s="59">
        <f t="shared" si="1"/>
        <v>0.70809954744458814</v>
      </c>
      <c r="F40" s="66">
        <v>87928</v>
      </c>
      <c r="G40" s="66">
        <v>0</v>
      </c>
      <c r="H40" s="66">
        <v>9670</v>
      </c>
      <c r="I40" s="66">
        <f t="shared" si="2"/>
        <v>97598</v>
      </c>
      <c r="J40" s="59">
        <f t="shared" si="3"/>
        <v>0.14391822446099603</v>
      </c>
      <c r="K40" s="66">
        <v>10649</v>
      </c>
      <c r="L40" s="66">
        <v>89705</v>
      </c>
      <c r="M40" s="66">
        <f t="shared" si="4"/>
        <v>100354</v>
      </c>
      <c r="N40" s="59">
        <f t="shared" si="5"/>
        <v>0.14798222809441583</v>
      </c>
      <c r="O40" s="66">
        <f t="shared" si="6"/>
        <v>678149</v>
      </c>
      <c r="P40" s="66">
        <v>79625</v>
      </c>
      <c r="Q40" s="66">
        <f t="shared" si="7"/>
        <v>757774</v>
      </c>
    </row>
    <row r="41" spans="1:17">
      <c r="A41" s="1" t="s">
        <v>31</v>
      </c>
      <c r="B41" s="67">
        <v>249779</v>
      </c>
      <c r="C41" s="67">
        <v>59415</v>
      </c>
      <c r="D41" s="67">
        <f t="shared" si="0"/>
        <v>309194</v>
      </c>
      <c r="E41" s="12">
        <f t="shared" si="1"/>
        <v>0.70394874643693028</v>
      </c>
      <c r="F41" s="67">
        <v>51589</v>
      </c>
      <c r="G41" s="67">
        <v>590</v>
      </c>
      <c r="H41" s="67">
        <v>4590</v>
      </c>
      <c r="I41" s="67">
        <f t="shared" si="2"/>
        <v>56769</v>
      </c>
      <c r="J41" s="12">
        <f t="shared" si="3"/>
        <v>0.12924722467602248</v>
      </c>
      <c r="K41" s="67">
        <v>11423</v>
      </c>
      <c r="L41" s="67">
        <v>61842</v>
      </c>
      <c r="M41" s="67">
        <f t="shared" si="4"/>
        <v>73265</v>
      </c>
      <c r="N41" s="12">
        <f t="shared" si="5"/>
        <v>0.16680402888704726</v>
      </c>
      <c r="O41" s="67">
        <f t="shared" si="6"/>
        <v>439228</v>
      </c>
      <c r="P41" s="67">
        <v>80833</v>
      </c>
      <c r="Q41" s="67">
        <f t="shared" si="7"/>
        <v>520061</v>
      </c>
    </row>
    <row r="42" spans="1:17" s="45" customFormat="1">
      <c r="A42" s="60" t="s">
        <v>33</v>
      </c>
      <c r="B42" s="68">
        <v>206921</v>
      </c>
      <c r="C42" s="68">
        <v>52479</v>
      </c>
      <c r="D42" s="68">
        <f t="shared" si="0"/>
        <v>259400</v>
      </c>
      <c r="E42" s="58">
        <f t="shared" si="1"/>
        <v>0.63172455445641007</v>
      </c>
      <c r="F42" s="68">
        <v>42226</v>
      </c>
      <c r="G42" s="68">
        <v>4090</v>
      </c>
      <c r="H42" s="68">
        <v>8863</v>
      </c>
      <c r="I42" s="68">
        <f t="shared" si="2"/>
        <v>55179</v>
      </c>
      <c r="J42" s="58">
        <f t="shared" si="3"/>
        <v>0.13437906395663166</v>
      </c>
      <c r="K42" s="68">
        <v>2624</v>
      </c>
      <c r="L42" s="68">
        <v>93419</v>
      </c>
      <c r="M42" s="68">
        <f t="shared" si="4"/>
        <v>96043</v>
      </c>
      <c r="N42" s="58">
        <f t="shared" si="5"/>
        <v>0.23389638158695833</v>
      </c>
      <c r="O42" s="68">
        <f t="shared" si="6"/>
        <v>410622</v>
      </c>
      <c r="P42" s="68">
        <v>74873</v>
      </c>
      <c r="Q42" s="68">
        <f t="shared" si="7"/>
        <v>485495</v>
      </c>
    </row>
    <row r="43" spans="1:17">
      <c r="A43" s="1" t="s">
        <v>28</v>
      </c>
      <c r="B43" s="67">
        <v>262777</v>
      </c>
      <c r="C43" s="67">
        <v>78758</v>
      </c>
      <c r="D43" s="67">
        <f t="shared" si="0"/>
        <v>341535</v>
      </c>
      <c r="E43" s="12">
        <f t="shared" si="1"/>
        <v>0.70116280502075556</v>
      </c>
      <c r="F43" s="67">
        <v>59892</v>
      </c>
      <c r="G43" s="67">
        <v>6560</v>
      </c>
      <c r="H43" s="67">
        <v>6096</v>
      </c>
      <c r="I43" s="67">
        <f t="shared" si="2"/>
        <v>72548</v>
      </c>
      <c r="J43" s="12">
        <f t="shared" si="3"/>
        <v>0.14893922783505578</v>
      </c>
      <c r="K43" s="67">
        <v>11123</v>
      </c>
      <c r="L43" s="67">
        <v>61892</v>
      </c>
      <c r="M43" s="67">
        <f t="shared" si="4"/>
        <v>73015</v>
      </c>
      <c r="N43" s="12">
        <f t="shared" si="5"/>
        <v>0.14989796714418865</v>
      </c>
      <c r="O43" s="67">
        <f t="shared" si="6"/>
        <v>487098</v>
      </c>
      <c r="P43" s="67">
        <v>85158</v>
      </c>
      <c r="Q43" s="67">
        <f t="shared" si="7"/>
        <v>572256</v>
      </c>
    </row>
    <row r="44" spans="1:17" s="51" customFormat="1">
      <c r="A44" s="49" t="s">
        <v>29</v>
      </c>
      <c r="B44" s="66">
        <v>218872</v>
      </c>
      <c r="C44" s="66">
        <v>57060</v>
      </c>
      <c r="D44" s="66">
        <f t="shared" si="0"/>
        <v>275932</v>
      </c>
      <c r="E44" s="59">
        <f t="shared" si="1"/>
        <v>0.68148016428707259</v>
      </c>
      <c r="F44" s="66">
        <v>35649</v>
      </c>
      <c r="G44" s="66">
        <v>1195</v>
      </c>
      <c r="H44" s="66">
        <v>1306</v>
      </c>
      <c r="I44" s="66">
        <f t="shared" si="2"/>
        <v>38150</v>
      </c>
      <c r="J44" s="59">
        <f t="shared" si="3"/>
        <v>9.4220562557267087E-2</v>
      </c>
      <c r="K44" s="66">
        <v>1195</v>
      </c>
      <c r="L44" s="66">
        <v>89624</v>
      </c>
      <c r="M44" s="66">
        <f t="shared" si="4"/>
        <v>90819</v>
      </c>
      <c r="N44" s="59">
        <f t="shared" si="5"/>
        <v>0.22429927315566028</v>
      </c>
      <c r="O44" s="66">
        <f t="shared" si="6"/>
        <v>404901</v>
      </c>
      <c r="P44" s="66">
        <v>65487</v>
      </c>
      <c r="Q44" s="66">
        <f t="shared" si="7"/>
        <v>470388</v>
      </c>
    </row>
    <row r="45" spans="1:17">
      <c r="A45" s="1" t="s">
        <v>35</v>
      </c>
      <c r="B45" s="67">
        <v>465586</v>
      </c>
      <c r="C45" s="67">
        <v>125284</v>
      </c>
      <c r="D45" s="67">
        <f t="shared" si="0"/>
        <v>590870</v>
      </c>
      <c r="E45" s="12">
        <f t="shared" si="1"/>
        <v>0.75711020106915694</v>
      </c>
      <c r="F45" s="67">
        <v>96600</v>
      </c>
      <c r="G45" s="67">
        <v>0</v>
      </c>
      <c r="H45" s="67">
        <v>3500</v>
      </c>
      <c r="I45" s="67">
        <f t="shared" si="2"/>
        <v>100100</v>
      </c>
      <c r="J45" s="12">
        <f t="shared" si="3"/>
        <v>0.12826295314878502</v>
      </c>
      <c r="K45" s="67">
        <v>8686</v>
      </c>
      <c r="L45" s="67">
        <v>80772</v>
      </c>
      <c r="M45" s="67">
        <f t="shared" si="4"/>
        <v>89458</v>
      </c>
      <c r="N45" s="12">
        <f t="shared" si="5"/>
        <v>0.11462684578205805</v>
      </c>
      <c r="O45" s="67">
        <f t="shared" si="6"/>
        <v>780428</v>
      </c>
      <c r="P45" s="67">
        <v>42167</v>
      </c>
      <c r="Q45" s="67">
        <f t="shared" si="7"/>
        <v>822595</v>
      </c>
    </row>
    <row r="46" spans="1:17">
      <c r="A46" s="2"/>
      <c r="B46" s="67"/>
      <c r="C46" s="67"/>
      <c r="D46" s="67"/>
      <c r="F46" s="67"/>
      <c r="G46" s="67"/>
      <c r="H46" s="67"/>
      <c r="I46" s="67"/>
      <c r="K46" s="67"/>
      <c r="L46" s="67"/>
      <c r="M46" s="67"/>
      <c r="O46" s="67"/>
      <c r="P46" s="67"/>
      <c r="Q46" s="67"/>
    </row>
    <row r="47" spans="1:17" ht="15">
      <c r="A47" s="42" t="s">
        <v>124</v>
      </c>
      <c r="B47" s="67"/>
      <c r="C47" s="67"/>
      <c r="D47" s="67"/>
      <c r="F47" s="67"/>
      <c r="G47" s="67"/>
      <c r="H47" s="67"/>
      <c r="I47" s="67"/>
      <c r="K47" s="67"/>
      <c r="L47" s="67"/>
      <c r="M47" s="67"/>
      <c r="O47" s="67"/>
      <c r="P47" s="67"/>
      <c r="Q47" s="67"/>
    </row>
    <row r="48" spans="1:17" s="45" customFormat="1">
      <c r="A48" s="60" t="s">
        <v>36</v>
      </c>
      <c r="B48" s="68">
        <v>539339</v>
      </c>
      <c r="C48" s="68">
        <v>132476</v>
      </c>
      <c r="D48" s="68">
        <f t="shared" si="0"/>
        <v>671815</v>
      </c>
      <c r="E48" s="58">
        <f t="shared" si="1"/>
        <v>0.60407467052229979</v>
      </c>
      <c r="F48" s="68">
        <v>184541</v>
      </c>
      <c r="G48" s="68">
        <v>2950</v>
      </c>
      <c r="H48" s="68">
        <v>16211</v>
      </c>
      <c r="I48" s="68">
        <f t="shared" si="2"/>
        <v>203702</v>
      </c>
      <c r="J48" s="58">
        <f t="shared" si="3"/>
        <v>0.18316235650399815</v>
      </c>
      <c r="K48" s="68">
        <v>5284</v>
      </c>
      <c r="L48" s="68">
        <v>231338</v>
      </c>
      <c r="M48" s="68">
        <f t="shared" si="4"/>
        <v>236622</v>
      </c>
      <c r="N48" s="58">
        <f t="shared" si="5"/>
        <v>0.21276297297370203</v>
      </c>
      <c r="O48" s="68">
        <f t="shared" si="6"/>
        <v>1112139</v>
      </c>
      <c r="P48" s="68">
        <v>75054</v>
      </c>
      <c r="Q48" s="68">
        <f t="shared" si="7"/>
        <v>1187193</v>
      </c>
    </row>
    <row r="49" spans="1:17">
      <c r="A49" s="1" t="s">
        <v>38</v>
      </c>
      <c r="B49" s="67">
        <v>409170</v>
      </c>
      <c r="C49" s="67">
        <v>132050</v>
      </c>
      <c r="D49" s="67">
        <f t="shared" si="0"/>
        <v>541220</v>
      </c>
      <c r="E49" s="12">
        <f t="shared" si="1"/>
        <v>0.6888818176032584</v>
      </c>
      <c r="F49" s="67">
        <v>73427</v>
      </c>
      <c r="G49" s="67">
        <v>8244</v>
      </c>
      <c r="H49" s="67">
        <v>7209</v>
      </c>
      <c r="I49" s="67">
        <f t="shared" si="2"/>
        <v>88880</v>
      </c>
      <c r="J49" s="12">
        <f t="shared" si="3"/>
        <v>0.11312925603003882</v>
      </c>
      <c r="K49" s="67">
        <v>7869</v>
      </c>
      <c r="L49" s="67">
        <v>147681</v>
      </c>
      <c r="M49" s="67">
        <f t="shared" si="4"/>
        <v>155550</v>
      </c>
      <c r="N49" s="12">
        <f t="shared" si="5"/>
        <v>0.19798892636670273</v>
      </c>
      <c r="O49" s="67">
        <f t="shared" si="6"/>
        <v>785650</v>
      </c>
      <c r="P49" s="67">
        <v>65177</v>
      </c>
      <c r="Q49" s="67">
        <f t="shared" si="7"/>
        <v>850827</v>
      </c>
    </row>
    <row r="50" spans="1:17" s="51" customFormat="1">
      <c r="A50" s="49" t="s">
        <v>34</v>
      </c>
      <c r="B50" s="66">
        <v>290354</v>
      </c>
      <c r="C50" s="66">
        <v>74276</v>
      </c>
      <c r="D50" s="66">
        <f>B50+C50</f>
        <v>364630</v>
      </c>
      <c r="E50" s="59">
        <f>D50/O50</f>
        <v>0.63765008726308681</v>
      </c>
      <c r="F50" s="66">
        <v>81067</v>
      </c>
      <c r="G50" s="66">
        <v>738</v>
      </c>
      <c r="H50" s="66">
        <v>5693</v>
      </c>
      <c r="I50" s="66">
        <f>F50+G50+H50</f>
        <v>87498</v>
      </c>
      <c r="J50" s="59">
        <f>I50/O50</f>
        <v>0.15301293732097077</v>
      </c>
      <c r="K50" s="66">
        <v>7553</v>
      </c>
      <c r="L50" s="66">
        <v>112153</v>
      </c>
      <c r="M50" s="66">
        <f>SUM(K50:L50)</f>
        <v>119706</v>
      </c>
      <c r="N50" s="59">
        <f>M50/O50</f>
        <v>0.2093369754159424</v>
      </c>
      <c r="O50" s="66">
        <f>D50+I50+M50</f>
        <v>571834</v>
      </c>
      <c r="P50" s="66">
        <v>79677</v>
      </c>
      <c r="Q50" s="66">
        <f>SUM(O50:P50)</f>
        <v>651511</v>
      </c>
    </row>
    <row r="51" spans="1:17">
      <c r="A51" s="1" t="s">
        <v>37</v>
      </c>
      <c r="B51" s="67">
        <v>517958</v>
      </c>
      <c r="C51" s="67">
        <v>135254</v>
      </c>
      <c r="D51" s="67">
        <f t="shared" si="0"/>
        <v>653212</v>
      </c>
      <c r="E51" s="12">
        <f t="shared" si="1"/>
        <v>0.53705637343971213</v>
      </c>
      <c r="F51" s="67">
        <v>151415</v>
      </c>
      <c r="G51" s="67">
        <v>9568</v>
      </c>
      <c r="H51" s="67">
        <v>26378</v>
      </c>
      <c r="I51" s="67">
        <f t="shared" si="2"/>
        <v>187361</v>
      </c>
      <c r="J51" s="12">
        <f t="shared" si="3"/>
        <v>0.15404404570650557</v>
      </c>
      <c r="K51" s="67">
        <v>26455</v>
      </c>
      <c r="L51" s="67">
        <v>349254</v>
      </c>
      <c r="M51" s="67">
        <f t="shared" si="4"/>
        <v>375709</v>
      </c>
      <c r="N51" s="12">
        <f t="shared" si="5"/>
        <v>0.30889958085378227</v>
      </c>
      <c r="O51" s="67">
        <f t="shared" si="6"/>
        <v>1216282</v>
      </c>
      <c r="P51" s="67">
        <v>67476</v>
      </c>
      <c r="Q51" s="67">
        <f t="shared" si="7"/>
        <v>1283758</v>
      </c>
    </row>
    <row r="52" spans="1:17" s="45" customFormat="1">
      <c r="A52" s="62" t="s">
        <v>39</v>
      </c>
      <c r="B52" s="68">
        <v>480164</v>
      </c>
      <c r="C52" s="68">
        <v>77902</v>
      </c>
      <c r="D52" s="68">
        <f t="shared" si="0"/>
        <v>558066</v>
      </c>
      <c r="E52" s="58">
        <f t="shared" si="1"/>
        <v>0.5191780095506292</v>
      </c>
      <c r="F52" s="68">
        <v>83651</v>
      </c>
      <c r="G52" s="68">
        <v>1255</v>
      </c>
      <c r="H52" s="68">
        <v>2889</v>
      </c>
      <c r="I52" s="68">
        <f t="shared" si="2"/>
        <v>87795</v>
      </c>
      <c r="J52" s="58">
        <f t="shared" si="3"/>
        <v>8.167713737890768E-2</v>
      </c>
      <c r="K52" s="68">
        <v>51007</v>
      </c>
      <c r="L52" s="68">
        <v>378035</v>
      </c>
      <c r="M52" s="68">
        <f t="shared" si="4"/>
        <v>429042</v>
      </c>
      <c r="N52" s="58">
        <f t="shared" si="5"/>
        <v>0.3991448530704631</v>
      </c>
      <c r="O52" s="68">
        <f t="shared" si="6"/>
        <v>1074903</v>
      </c>
      <c r="P52" s="68">
        <v>15825</v>
      </c>
      <c r="Q52" s="68">
        <f t="shared" si="7"/>
        <v>1090728</v>
      </c>
    </row>
    <row r="53" spans="1:17">
      <c r="A53" s="2"/>
      <c r="B53" s="67"/>
      <c r="C53" s="67"/>
      <c r="D53" s="67"/>
      <c r="F53" s="67"/>
      <c r="G53" s="67"/>
      <c r="H53" s="67"/>
      <c r="I53" s="67"/>
      <c r="K53" s="67"/>
      <c r="L53" s="67"/>
      <c r="M53" s="67"/>
      <c r="O53" s="67"/>
      <c r="P53" s="67"/>
      <c r="Q53" s="67"/>
    </row>
    <row r="54" spans="1:17" ht="15">
      <c r="A54" s="18" t="s">
        <v>125</v>
      </c>
      <c r="B54" s="67"/>
      <c r="C54" s="67"/>
      <c r="D54" s="67"/>
      <c r="F54" s="67"/>
      <c r="G54" s="67"/>
      <c r="H54" s="67"/>
      <c r="I54" s="67"/>
      <c r="K54" s="67"/>
      <c r="L54" s="67"/>
      <c r="M54" s="67"/>
      <c r="O54" s="67"/>
      <c r="P54" s="67"/>
      <c r="Q54" s="67"/>
    </row>
    <row r="55" spans="1:17" s="45" customFormat="1">
      <c r="A55" s="60" t="s">
        <v>41</v>
      </c>
      <c r="B55" s="68">
        <v>533438</v>
      </c>
      <c r="C55" s="68">
        <v>141133</v>
      </c>
      <c r="D55" s="68">
        <f t="shared" si="0"/>
        <v>674571</v>
      </c>
      <c r="E55" s="58">
        <f t="shared" si="1"/>
        <v>0.70877953550144157</v>
      </c>
      <c r="F55" s="68">
        <v>93135</v>
      </c>
      <c r="G55" s="68">
        <v>18061</v>
      </c>
      <c r="H55" s="68">
        <v>24170</v>
      </c>
      <c r="I55" s="68">
        <f t="shared" si="2"/>
        <v>135366</v>
      </c>
      <c r="J55" s="58">
        <f t="shared" si="3"/>
        <v>0.14223061857489891</v>
      </c>
      <c r="K55" s="68">
        <v>7074</v>
      </c>
      <c r="L55" s="68">
        <v>134725</v>
      </c>
      <c r="M55" s="68">
        <f t="shared" si="4"/>
        <v>141799</v>
      </c>
      <c r="N55" s="58">
        <f t="shared" si="5"/>
        <v>0.14898984592365949</v>
      </c>
      <c r="O55" s="68">
        <f t="shared" si="6"/>
        <v>951736</v>
      </c>
      <c r="P55" s="68">
        <v>37000</v>
      </c>
      <c r="Q55" s="68">
        <f t="shared" si="7"/>
        <v>988736</v>
      </c>
    </row>
    <row r="56" spans="1:17" s="51" customFormat="1">
      <c r="A56" s="49" t="s">
        <v>40</v>
      </c>
      <c r="B56" s="66">
        <v>651655</v>
      </c>
      <c r="C56" s="66">
        <v>178065</v>
      </c>
      <c r="D56" s="66">
        <f>B56+C56</f>
        <v>829720</v>
      </c>
      <c r="E56" s="59">
        <f>D56/O56</f>
        <v>0.77854835243922693</v>
      </c>
      <c r="F56" s="66">
        <v>130355</v>
      </c>
      <c r="G56" s="66">
        <v>2000</v>
      </c>
      <c r="H56" s="66">
        <v>6153</v>
      </c>
      <c r="I56" s="66">
        <f>F56+G56+H56</f>
        <v>138508</v>
      </c>
      <c r="J56" s="59">
        <f>I56/O56</f>
        <v>0.12996574169557495</v>
      </c>
      <c r="K56" s="66">
        <v>21614</v>
      </c>
      <c r="L56" s="66">
        <v>75885</v>
      </c>
      <c r="M56" s="66">
        <f>SUM(K56:L56)</f>
        <v>97499</v>
      </c>
      <c r="N56" s="59">
        <f>M56/O56</f>
        <v>9.1485905865198128E-2</v>
      </c>
      <c r="O56" s="66">
        <f>D56+I56+M56</f>
        <v>1065727</v>
      </c>
      <c r="P56" s="66">
        <v>175781</v>
      </c>
      <c r="Q56" s="66">
        <f>SUM(O56:P56)</f>
        <v>1241508</v>
      </c>
    </row>
    <row r="57" spans="1:17" s="45" customFormat="1">
      <c r="A57" s="60" t="s">
        <v>42</v>
      </c>
      <c r="B57" s="68">
        <v>417307</v>
      </c>
      <c r="C57" s="68">
        <v>101410</v>
      </c>
      <c r="D57" s="68">
        <f t="shared" si="0"/>
        <v>518717</v>
      </c>
      <c r="E57" s="58">
        <f t="shared" si="1"/>
        <v>0.67553150618923896</v>
      </c>
      <c r="F57" s="68">
        <v>75396</v>
      </c>
      <c r="G57" s="68">
        <v>0</v>
      </c>
      <c r="H57" s="68">
        <v>9671</v>
      </c>
      <c r="I57" s="68">
        <f t="shared" si="2"/>
        <v>85067</v>
      </c>
      <c r="J57" s="58">
        <f t="shared" si="3"/>
        <v>0.1107837966309182</v>
      </c>
      <c r="K57" s="68">
        <v>2439</v>
      </c>
      <c r="L57" s="68">
        <v>161642</v>
      </c>
      <c r="M57" s="68">
        <f t="shared" si="4"/>
        <v>164081</v>
      </c>
      <c r="N57" s="58">
        <f t="shared" si="5"/>
        <v>0.21368469717984281</v>
      </c>
      <c r="O57" s="68">
        <f t="shared" si="6"/>
        <v>767865</v>
      </c>
      <c r="P57" s="68">
        <v>105636</v>
      </c>
      <c r="Q57" s="68">
        <f t="shared" si="7"/>
        <v>873501</v>
      </c>
    </row>
    <row r="58" spans="1:17" s="45" customFormat="1">
      <c r="A58" s="60"/>
      <c r="B58" s="68"/>
      <c r="C58" s="68"/>
      <c r="D58" s="68"/>
      <c r="E58" s="58"/>
      <c r="F58" s="68"/>
      <c r="G58" s="68"/>
      <c r="H58" s="68"/>
      <c r="I58" s="68"/>
      <c r="J58" s="58"/>
      <c r="K58" s="68"/>
      <c r="L58" s="68"/>
      <c r="M58" s="68"/>
      <c r="N58" s="58"/>
      <c r="O58" s="68"/>
      <c r="P58" s="68"/>
      <c r="Q58" s="68"/>
    </row>
    <row r="59" spans="1:17" ht="15">
      <c r="A59" s="34" t="s">
        <v>128</v>
      </c>
      <c r="B59" s="67"/>
      <c r="C59" s="67"/>
      <c r="D59" s="67"/>
      <c r="F59" s="67"/>
      <c r="G59" s="67"/>
      <c r="H59" s="67"/>
      <c r="I59" s="67"/>
      <c r="K59" s="67"/>
      <c r="L59" s="67"/>
      <c r="M59" s="67"/>
      <c r="O59" s="67"/>
      <c r="P59" s="67"/>
      <c r="Q59" s="67"/>
    </row>
    <row r="60" spans="1:17" s="45" customFormat="1">
      <c r="A60" s="62" t="s">
        <v>44</v>
      </c>
      <c r="B60" s="68">
        <v>787875</v>
      </c>
      <c r="C60" s="68">
        <v>211088</v>
      </c>
      <c r="D60" s="68">
        <f t="shared" si="0"/>
        <v>998963</v>
      </c>
      <c r="E60" s="58">
        <f t="shared" si="1"/>
        <v>0.76593377609370039</v>
      </c>
      <c r="F60" s="68">
        <v>182099</v>
      </c>
      <c r="G60" s="68">
        <v>0</v>
      </c>
      <c r="H60" s="68">
        <v>0</v>
      </c>
      <c r="I60" s="68">
        <f t="shared" si="2"/>
        <v>182099</v>
      </c>
      <c r="J60" s="58">
        <f t="shared" si="3"/>
        <v>0.13962056121486657</v>
      </c>
      <c r="K60" s="68">
        <v>18203</v>
      </c>
      <c r="L60" s="68">
        <v>104977</v>
      </c>
      <c r="M60" s="68">
        <f t="shared" si="4"/>
        <v>123180</v>
      </c>
      <c r="N60" s="58">
        <f t="shared" si="5"/>
        <v>9.4445662691433035E-2</v>
      </c>
      <c r="O60" s="68">
        <f t="shared" si="6"/>
        <v>1304242</v>
      </c>
      <c r="P60" s="68">
        <v>227160</v>
      </c>
      <c r="Q60" s="68">
        <f t="shared" si="7"/>
        <v>1531402</v>
      </c>
    </row>
    <row r="61" spans="1:17">
      <c r="A61" s="1" t="s">
        <v>46</v>
      </c>
      <c r="B61" s="67">
        <v>1272810</v>
      </c>
      <c r="C61" s="67">
        <v>332913</v>
      </c>
      <c r="D61" s="67">
        <f t="shared" si="0"/>
        <v>1605723</v>
      </c>
      <c r="E61" s="12">
        <f t="shared" si="1"/>
        <v>0.61046794775530688</v>
      </c>
      <c r="F61" s="67">
        <v>326183</v>
      </c>
      <c r="G61" s="67">
        <v>736</v>
      </c>
      <c r="H61" s="67">
        <v>62753</v>
      </c>
      <c r="I61" s="67">
        <f t="shared" si="2"/>
        <v>389672</v>
      </c>
      <c r="J61" s="12">
        <f t="shared" si="3"/>
        <v>0.14814651477104454</v>
      </c>
      <c r="K61" s="67">
        <v>55889</v>
      </c>
      <c r="L61" s="67">
        <v>579031</v>
      </c>
      <c r="M61" s="67">
        <f t="shared" si="4"/>
        <v>634920</v>
      </c>
      <c r="N61" s="12">
        <f t="shared" si="5"/>
        <v>0.2413855374736486</v>
      </c>
      <c r="O61" s="67">
        <f t="shared" si="6"/>
        <v>2630315</v>
      </c>
      <c r="P61" s="67">
        <v>203042</v>
      </c>
      <c r="Q61" s="67">
        <f t="shared" si="7"/>
        <v>2833357</v>
      </c>
    </row>
    <row r="62" spans="1:17" s="51" customFormat="1">
      <c r="A62" s="49" t="s">
        <v>45</v>
      </c>
      <c r="B62" s="66">
        <v>1331832</v>
      </c>
      <c r="C62" s="66">
        <v>328081</v>
      </c>
      <c r="D62" s="66">
        <f t="shared" si="0"/>
        <v>1659913</v>
      </c>
      <c r="E62" s="59">
        <f t="shared" si="1"/>
        <v>0.65001611419580374</v>
      </c>
      <c r="F62" s="66">
        <v>330692</v>
      </c>
      <c r="G62" s="66">
        <v>8396</v>
      </c>
      <c r="H62" s="66">
        <v>50157</v>
      </c>
      <c r="I62" s="66">
        <f t="shared" si="2"/>
        <v>389245</v>
      </c>
      <c r="J62" s="59">
        <f t="shared" si="3"/>
        <v>0.15242697802242985</v>
      </c>
      <c r="K62" s="66">
        <v>59939</v>
      </c>
      <c r="L62" s="66">
        <v>444552</v>
      </c>
      <c r="M62" s="66">
        <f t="shared" si="4"/>
        <v>504491</v>
      </c>
      <c r="N62" s="59">
        <f t="shared" si="5"/>
        <v>0.19755690778176641</v>
      </c>
      <c r="O62" s="66">
        <f t="shared" si="6"/>
        <v>2553649</v>
      </c>
      <c r="P62" s="66">
        <v>249290</v>
      </c>
      <c r="Q62" s="66">
        <f t="shared" si="7"/>
        <v>2802939</v>
      </c>
    </row>
    <row r="63" spans="1:17">
      <c r="A63" s="1" t="s">
        <v>47</v>
      </c>
      <c r="B63" s="67">
        <v>1464753</v>
      </c>
      <c r="C63" s="67">
        <v>266607</v>
      </c>
      <c r="D63" s="67">
        <f t="shared" si="0"/>
        <v>1731360</v>
      </c>
      <c r="E63" s="12">
        <f t="shared" si="1"/>
        <v>0.59082557787175027</v>
      </c>
      <c r="F63" s="67">
        <v>346562</v>
      </c>
      <c r="G63" s="67">
        <v>7513</v>
      </c>
      <c r="H63" s="67">
        <v>41536</v>
      </c>
      <c r="I63" s="67">
        <f t="shared" si="2"/>
        <v>395611</v>
      </c>
      <c r="J63" s="12">
        <f t="shared" si="3"/>
        <v>0.13500202019650506</v>
      </c>
      <c r="K63" s="67">
        <v>67645</v>
      </c>
      <c r="L63" s="67">
        <v>735792</v>
      </c>
      <c r="M63" s="67">
        <f t="shared" si="4"/>
        <v>803437</v>
      </c>
      <c r="N63" s="12">
        <f t="shared" si="5"/>
        <v>0.27417240193174464</v>
      </c>
      <c r="O63" s="67">
        <f t="shared" si="6"/>
        <v>2930408</v>
      </c>
      <c r="P63" s="67">
        <v>578924</v>
      </c>
      <c r="Q63" s="67">
        <f t="shared" si="7"/>
        <v>3509332</v>
      </c>
    </row>
    <row r="64" spans="1:17" s="45" customFormat="1">
      <c r="A64" s="60" t="s">
        <v>43</v>
      </c>
      <c r="B64" s="68">
        <v>1281270</v>
      </c>
      <c r="C64" s="68">
        <v>332334</v>
      </c>
      <c r="D64" s="68">
        <f t="shared" si="0"/>
        <v>1613604</v>
      </c>
      <c r="E64" s="58">
        <f t="shared" si="1"/>
        <v>0.67412367481718161</v>
      </c>
      <c r="F64" s="68">
        <v>232477</v>
      </c>
      <c r="G64" s="68">
        <v>0</v>
      </c>
      <c r="H64" s="68">
        <v>16197</v>
      </c>
      <c r="I64" s="68">
        <f t="shared" si="2"/>
        <v>248674</v>
      </c>
      <c r="J64" s="58">
        <f t="shared" si="3"/>
        <v>0.10388982099169797</v>
      </c>
      <c r="K64" s="68">
        <v>65797</v>
      </c>
      <c r="L64" s="68">
        <v>465557</v>
      </c>
      <c r="M64" s="68">
        <f t="shared" si="4"/>
        <v>531354</v>
      </c>
      <c r="N64" s="58">
        <f t="shared" si="5"/>
        <v>0.22198650419112043</v>
      </c>
      <c r="O64" s="68">
        <f t="shared" si="6"/>
        <v>2393632</v>
      </c>
      <c r="P64" s="68">
        <v>114661</v>
      </c>
      <c r="Q64" s="68">
        <f t="shared" si="7"/>
        <v>2508293</v>
      </c>
    </row>
    <row r="65" spans="1:17" ht="15">
      <c r="A65" s="18"/>
      <c r="B65" s="67"/>
      <c r="C65" s="67"/>
      <c r="D65" s="67"/>
      <c r="F65" s="67"/>
      <c r="G65" s="67"/>
      <c r="H65" s="67"/>
      <c r="I65" s="67"/>
      <c r="K65" s="67"/>
      <c r="L65" s="67"/>
      <c r="M65" s="67"/>
      <c r="O65" s="67"/>
      <c r="P65" s="67"/>
      <c r="Q65" s="67"/>
    </row>
    <row r="66" spans="1:17" ht="15">
      <c r="A66" s="18" t="s">
        <v>48</v>
      </c>
      <c r="B66" s="67"/>
      <c r="C66" s="67"/>
      <c r="D66" s="67"/>
      <c r="F66" s="67"/>
      <c r="G66" s="67"/>
      <c r="H66" s="67"/>
      <c r="I66" s="67"/>
      <c r="K66" s="67"/>
      <c r="L66" s="67"/>
      <c r="M66" s="67"/>
      <c r="O66" s="67"/>
      <c r="P66" s="67"/>
      <c r="Q66" s="67"/>
    </row>
    <row r="67" spans="1:17" s="45" customFormat="1">
      <c r="A67" s="60" t="s">
        <v>49</v>
      </c>
      <c r="B67" s="68">
        <v>32885</v>
      </c>
      <c r="C67" s="68">
        <v>0</v>
      </c>
      <c r="D67" s="68">
        <f t="shared" si="0"/>
        <v>32885</v>
      </c>
      <c r="E67" s="58">
        <f t="shared" si="1"/>
        <v>0.88260554496900079</v>
      </c>
      <c r="F67" s="68">
        <v>3778</v>
      </c>
      <c r="G67" s="68">
        <v>0</v>
      </c>
      <c r="H67" s="68">
        <v>0</v>
      </c>
      <c r="I67" s="68">
        <f t="shared" si="2"/>
        <v>3778</v>
      </c>
      <c r="J67" s="58">
        <f t="shared" si="3"/>
        <v>0.10139831986902494</v>
      </c>
      <c r="K67" s="68">
        <v>0</v>
      </c>
      <c r="L67" s="68">
        <v>596</v>
      </c>
      <c r="M67" s="68">
        <f t="shared" si="4"/>
        <v>596</v>
      </c>
      <c r="N67" s="58">
        <f t="shared" si="5"/>
        <v>1.599613516197429E-2</v>
      </c>
      <c r="O67" s="68">
        <f t="shared" si="6"/>
        <v>37259</v>
      </c>
      <c r="P67" s="68">
        <v>0</v>
      </c>
      <c r="Q67" s="68">
        <f t="shared" si="7"/>
        <v>37259</v>
      </c>
    </row>
    <row r="68" spans="1:17" s="51" customFormat="1">
      <c r="A68" s="49" t="s">
        <v>50</v>
      </c>
      <c r="B68" s="66">
        <v>110425</v>
      </c>
      <c r="C68" s="66">
        <v>29929</v>
      </c>
      <c r="D68" s="66">
        <f t="shared" si="0"/>
        <v>140354</v>
      </c>
      <c r="E68" s="59">
        <f t="shared" si="1"/>
        <v>0.64952542263069968</v>
      </c>
      <c r="F68" s="66">
        <v>26875</v>
      </c>
      <c r="G68" s="66">
        <v>0</v>
      </c>
      <c r="H68" s="66">
        <v>180</v>
      </c>
      <c r="I68" s="66">
        <f t="shared" si="2"/>
        <v>27055</v>
      </c>
      <c r="J68" s="59">
        <f t="shared" si="3"/>
        <v>0.12520420016012068</v>
      </c>
      <c r="K68" s="66">
        <v>2318</v>
      </c>
      <c r="L68" s="66">
        <v>43792</v>
      </c>
      <c r="M68" s="66">
        <v>48678</v>
      </c>
      <c r="N68" s="59">
        <f t="shared" si="5"/>
        <v>0.22527037720917964</v>
      </c>
      <c r="O68" s="66">
        <f t="shared" si="6"/>
        <v>216087</v>
      </c>
      <c r="P68" s="66">
        <v>14307</v>
      </c>
      <c r="Q68" s="66">
        <f t="shared" si="7"/>
        <v>230394</v>
      </c>
    </row>
    <row r="69" spans="1:17" s="45" customFormat="1">
      <c r="A69" s="43"/>
      <c r="B69" s="68"/>
      <c r="C69" s="68"/>
      <c r="D69" s="68"/>
      <c r="E69" s="58"/>
      <c r="F69" s="68"/>
      <c r="G69" s="68"/>
      <c r="H69" s="68"/>
      <c r="I69" s="68"/>
      <c r="J69" s="58"/>
      <c r="K69" s="68"/>
      <c r="L69" s="68"/>
      <c r="M69" s="68"/>
      <c r="N69" s="58"/>
      <c r="O69" s="68"/>
      <c r="P69" s="68"/>
      <c r="Q69" s="68"/>
    </row>
    <row r="70" spans="1:17" s="5" customFormat="1" ht="15">
      <c r="A70" s="34" t="s">
        <v>51</v>
      </c>
      <c r="B70" s="69">
        <f>SUM(B6:B69)</f>
        <v>15930957</v>
      </c>
      <c r="C70" s="69">
        <f>SUM(C6:C69)</f>
        <v>4009524</v>
      </c>
      <c r="D70" s="69">
        <f t="shared" si="0"/>
        <v>19940481</v>
      </c>
      <c r="E70" s="35">
        <f t="shared" si="1"/>
        <v>0.64898437371849838</v>
      </c>
      <c r="F70" s="69">
        <f>SUM(F6:F69)</f>
        <v>3568824</v>
      </c>
      <c r="G70" s="69">
        <f>SUM(G6:G69)</f>
        <v>81997</v>
      </c>
      <c r="H70" s="69">
        <f>SUM(H6:H69)</f>
        <v>376513</v>
      </c>
      <c r="I70" s="69">
        <f t="shared" si="2"/>
        <v>4027334</v>
      </c>
      <c r="J70" s="35">
        <f t="shared" si="3"/>
        <v>0.13107391109297789</v>
      </c>
      <c r="K70" s="69">
        <f>SUM(K6:K69)</f>
        <v>531475</v>
      </c>
      <c r="L70" s="69">
        <f>SUM(L6:L69)</f>
        <v>6226382</v>
      </c>
      <c r="M70" s="69">
        <f t="shared" si="4"/>
        <v>6757857</v>
      </c>
      <c r="N70" s="35">
        <f t="shared" si="5"/>
        <v>0.21994171518852379</v>
      </c>
      <c r="O70" s="69">
        <f t="shared" si="6"/>
        <v>30725672</v>
      </c>
      <c r="P70" s="69">
        <f>SUM(P6:P69)</f>
        <v>3424396</v>
      </c>
      <c r="Q70" s="69">
        <f t="shared" si="7"/>
        <v>34150068</v>
      </c>
    </row>
  </sheetData>
  <phoneticPr fontId="0" type="noConversion"/>
  <printOptions gridLines="1"/>
  <pageMargins left="1" right="0.75" top="0.5" bottom="0.5" header="0.5" footer="0.25"/>
  <pageSetup scale="54" orientation="landscape" horizontalDpi="4294967293" verticalDpi="0" r:id="rId1"/>
  <headerFooter alignWithMargins="0">
    <oddFooter>&amp;C&amp;11Mississippi Public Library Statistics, FY99 and FY00, Expenditures 1999, Page 5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Operations1999</vt:lpstr>
      <vt:lpstr>Circulation1999</vt:lpstr>
      <vt:lpstr>Other Services1999</vt:lpstr>
      <vt:lpstr>Income1999</vt:lpstr>
      <vt:lpstr>Expenditures1999</vt:lpstr>
      <vt:lpstr>Expenditures1999!Print_Area</vt:lpstr>
      <vt:lpstr>Operations1999!Print_Area</vt:lpstr>
      <vt:lpstr>'Other Services1999'!Print_Area</vt:lpstr>
    </vt:vector>
  </TitlesOfParts>
  <Company>MLC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MLC</dc:creator>
  <cp:lastModifiedBy>jnabzdyk</cp:lastModifiedBy>
  <cp:lastPrinted>2002-01-15T16:17:20Z</cp:lastPrinted>
  <dcterms:created xsi:type="dcterms:W3CDTF">2001-03-19T17:24:34Z</dcterms:created>
  <dcterms:modified xsi:type="dcterms:W3CDTF">2015-04-09T19:20:40Z</dcterms:modified>
</cp:coreProperties>
</file>