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unaway\Desktop\"/>
    </mc:Choice>
  </mc:AlternateContent>
  <xr:revisionPtr revIDLastSave="0" documentId="8_{96E3E65C-C50F-4689-856B-F042E9900B51}" xr6:coauthVersionLast="47" xr6:coauthVersionMax="47" xr10:uidLastSave="{00000000-0000-0000-0000-000000000000}"/>
  <bookViews>
    <workbookView xWindow="-120" yWindow="-120" windowWidth="38640" windowHeight="21120" firstSheet="13" activeTab="19" xr2:uid="{00000000-000D-0000-FFFF-FFFF00000000}"/>
  </bookViews>
  <sheets>
    <sheet name="Table Of Contents" sheetId="1" state="hidden" r:id="rId1"/>
    <sheet name="Library Service Population" sheetId="4" r:id="rId2"/>
    <sheet name="Number of Branches " sheetId="5" r:id="rId3"/>
    <sheet name="Staff" sheetId="6" r:id="rId4"/>
    <sheet name="Staff Expenditures" sheetId="23" r:id="rId5"/>
    <sheet name="City and County Funds" sheetId="22" r:id="rId6"/>
    <sheet name="T6" sheetId="7" state="hidden" r:id="rId7"/>
    <sheet name="Operating Revenue" sheetId="8" r:id="rId8"/>
    <sheet name="Per Capita Operating Revenue" sheetId="9" r:id="rId9"/>
    <sheet name="Expenditures" sheetId="10" r:id="rId10"/>
    <sheet name="T11" sheetId="12" state="hidden" r:id="rId11"/>
    <sheet name="Public Service Hours" sheetId="13" r:id="rId12"/>
    <sheet name="Visits and Transactions" sheetId="14" r:id="rId13"/>
    <sheet name="Circulation and ILL" sheetId="15" r:id="rId14"/>
    <sheet name="Synch Prog Attend By Age " sheetId="16" r:id="rId15"/>
    <sheet name="Synch Program In Person Offsite" sheetId="17" r:id="rId16"/>
    <sheet name="Asynch Views" sheetId="18" r:id="rId17"/>
    <sheet name="Comp &amp; Electronic Expenditures" sheetId="19" r:id="rId18"/>
    <sheet name="Print Materials Expenditures" sheetId="20" r:id="rId19"/>
    <sheet name="Audio Visual Materials &amp; Other" sheetId="21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6" l="1"/>
  <c r="I265" i="22" l="1"/>
  <c r="H168" i="22"/>
  <c r="D161" i="22"/>
  <c r="C63" i="23"/>
  <c r="C62" i="23"/>
  <c r="C56" i="23"/>
  <c r="C57" i="23"/>
  <c r="C58" i="23"/>
  <c r="C59" i="23"/>
  <c r="C55" i="23"/>
  <c r="C51" i="23"/>
  <c r="C52" i="23"/>
  <c r="C53" i="23"/>
  <c r="C50" i="23"/>
  <c r="C43" i="23"/>
  <c r="C44" i="23"/>
  <c r="C45" i="23"/>
  <c r="C46" i="23"/>
  <c r="C47" i="23"/>
  <c r="C48" i="23"/>
  <c r="C42" i="23"/>
  <c r="C34" i="23"/>
  <c r="C35" i="23"/>
  <c r="C36" i="23"/>
  <c r="C37" i="23"/>
  <c r="C38" i="23"/>
  <c r="C39" i="23"/>
  <c r="C40" i="23"/>
  <c r="C33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18" i="23"/>
  <c r="C5" i="23"/>
  <c r="C6" i="23"/>
  <c r="C7" i="23"/>
  <c r="C8" i="23"/>
  <c r="C9" i="23"/>
  <c r="C10" i="23"/>
  <c r="C11" i="23"/>
  <c r="C12" i="23"/>
  <c r="C13" i="23"/>
  <c r="C14" i="23"/>
  <c r="C15" i="23"/>
  <c r="C16" i="23"/>
  <c r="C4" i="23"/>
  <c r="C64" i="15"/>
  <c r="C63" i="15"/>
  <c r="C60" i="15"/>
  <c r="C57" i="15"/>
  <c r="C58" i="15"/>
  <c r="C59" i="15"/>
  <c r="C56" i="15"/>
  <c r="C52" i="15"/>
  <c r="C53" i="15"/>
  <c r="C54" i="15"/>
  <c r="C51" i="15"/>
  <c r="C44" i="15"/>
  <c r="C45" i="15"/>
  <c r="C46" i="15"/>
  <c r="C47" i="15"/>
  <c r="C48" i="15"/>
  <c r="C49" i="15"/>
  <c r="C43" i="15"/>
  <c r="C35" i="15"/>
  <c r="C36" i="15"/>
  <c r="C37" i="15"/>
  <c r="C38" i="15"/>
  <c r="C39" i="15"/>
  <c r="C40" i="15"/>
  <c r="C41" i="15"/>
  <c r="C34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19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5" i="15"/>
  <c r="I57" i="10"/>
  <c r="I58" i="10"/>
  <c r="I59" i="10"/>
  <c r="I60" i="10"/>
  <c r="I56" i="10"/>
  <c r="H57" i="10"/>
  <c r="H58" i="10"/>
  <c r="H59" i="10"/>
  <c r="H60" i="10"/>
  <c r="H56" i="10"/>
  <c r="G57" i="10"/>
  <c r="G58" i="10"/>
  <c r="G59" i="10"/>
  <c r="G60" i="10"/>
  <c r="G56" i="10"/>
  <c r="I52" i="10"/>
  <c r="I53" i="10"/>
  <c r="I54" i="10"/>
  <c r="I51" i="10"/>
  <c r="H52" i="10"/>
  <c r="H53" i="10"/>
  <c r="H54" i="10"/>
  <c r="H51" i="10"/>
  <c r="G53" i="10"/>
  <c r="G52" i="10"/>
  <c r="G54" i="10"/>
  <c r="G51" i="10"/>
  <c r="G43" i="10"/>
  <c r="I44" i="10"/>
  <c r="I45" i="10"/>
  <c r="I46" i="10"/>
  <c r="I47" i="10"/>
  <c r="I48" i="10"/>
  <c r="I49" i="10"/>
  <c r="I43" i="10"/>
  <c r="H48" i="10"/>
  <c r="H44" i="10"/>
  <c r="H45" i="10"/>
  <c r="H46" i="10"/>
  <c r="H47" i="10"/>
  <c r="H49" i="10"/>
  <c r="H43" i="10"/>
  <c r="G44" i="10"/>
  <c r="G45" i="10"/>
  <c r="G46" i="10"/>
  <c r="G47" i="10"/>
  <c r="G48" i="10"/>
  <c r="G49" i="10"/>
  <c r="I35" i="10"/>
  <c r="I36" i="10"/>
  <c r="I37" i="10"/>
  <c r="I38" i="10"/>
  <c r="I39" i="10"/>
  <c r="I40" i="10"/>
  <c r="I41" i="10"/>
  <c r="I34" i="10"/>
  <c r="H35" i="10"/>
  <c r="H36" i="10"/>
  <c r="H37" i="10"/>
  <c r="H38" i="10"/>
  <c r="H39" i="10"/>
  <c r="H40" i="10"/>
  <c r="H41" i="10"/>
  <c r="H34" i="10"/>
  <c r="G35" i="10"/>
  <c r="G36" i="10"/>
  <c r="G37" i="10"/>
  <c r="G38" i="10"/>
  <c r="G39" i="10"/>
  <c r="G40" i="10"/>
  <c r="G41" i="10"/>
  <c r="G34" i="10"/>
  <c r="I27" i="10"/>
  <c r="I20" i="10"/>
  <c r="I21" i="10"/>
  <c r="I22" i="10"/>
  <c r="I23" i="10"/>
  <c r="I24" i="10"/>
  <c r="I25" i="10"/>
  <c r="I26" i="10"/>
  <c r="I28" i="10"/>
  <c r="I29" i="10"/>
  <c r="I30" i="10"/>
  <c r="I31" i="10"/>
  <c r="I32" i="10"/>
  <c r="H31" i="10"/>
  <c r="H20" i="10"/>
  <c r="H21" i="10"/>
  <c r="H22" i="10"/>
  <c r="H23" i="10"/>
  <c r="H24" i="10"/>
  <c r="H25" i="10"/>
  <c r="H26" i="10"/>
  <c r="H27" i="10"/>
  <c r="H28" i="10"/>
  <c r="H29" i="10"/>
  <c r="H30" i="10"/>
  <c r="H32" i="10"/>
  <c r="I19" i="10"/>
  <c r="H19" i="10"/>
  <c r="G26" i="10"/>
  <c r="G22" i="10"/>
  <c r="G20" i="10"/>
  <c r="G21" i="10"/>
  <c r="G23" i="10"/>
  <c r="G24" i="10"/>
  <c r="G25" i="10"/>
  <c r="G27" i="10"/>
  <c r="G28" i="10"/>
  <c r="G29" i="10"/>
  <c r="G30" i="10"/>
  <c r="G31" i="10"/>
  <c r="G32" i="10"/>
  <c r="J19" i="10"/>
  <c r="G19" i="10"/>
  <c r="H64" i="10"/>
  <c r="I64" i="10"/>
  <c r="G64" i="10"/>
  <c r="H63" i="10"/>
  <c r="I63" i="10"/>
  <c r="G63" i="10"/>
  <c r="H17" i="10"/>
  <c r="I17" i="10"/>
  <c r="G17" i="10"/>
  <c r="H16" i="10"/>
  <c r="I16" i="10"/>
  <c r="G16" i="10"/>
  <c r="I15" i="10"/>
  <c r="H15" i="10"/>
  <c r="G15" i="10"/>
  <c r="H14" i="10"/>
  <c r="I14" i="10"/>
  <c r="G14" i="10"/>
  <c r="H13" i="10"/>
  <c r="I13" i="10"/>
  <c r="G13" i="10"/>
  <c r="H12" i="10"/>
  <c r="I12" i="10"/>
  <c r="G12" i="10"/>
  <c r="H11" i="10"/>
  <c r="I11" i="10"/>
  <c r="G11" i="10"/>
  <c r="H10" i="10"/>
  <c r="I10" i="10"/>
  <c r="G10" i="10"/>
  <c r="H9" i="10"/>
  <c r="I9" i="10"/>
  <c r="G9" i="10"/>
  <c r="H8" i="10"/>
  <c r="I8" i="10"/>
  <c r="G8" i="10"/>
  <c r="I7" i="10"/>
  <c r="H7" i="10"/>
  <c r="G7" i="10"/>
  <c r="I6" i="10"/>
  <c r="H6" i="10"/>
  <c r="G6" i="10"/>
  <c r="I5" i="10"/>
  <c r="H5" i="10"/>
  <c r="G5" i="10"/>
  <c r="C6" i="17"/>
  <c r="C7" i="17"/>
  <c r="C8" i="17"/>
  <c r="C9" i="17"/>
  <c r="C10" i="17"/>
  <c r="C11" i="17"/>
  <c r="C12" i="17"/>
  <c r="C13" i="17"/>
  <c r="C14" i="17"/>
  <c r="C15" i="17"/>
  <c r="C16" i="17"/>
  <c r="C17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4" i="17"/>
  <c r="C35" i="17"/>
  <c r="C36" i="17"/>
  <c r="C37" i="17"/>
  <c r="C38" i="17"/>
  <c r="C39" i="17"/>
  <c r="C40" i="17"/>
  <c r="C41" i="17"/>
  <c r="C43" i="17"/>
  <c r="C44" i="17"/>
  <c r="C45" i="17"/>
  <c r="C46" i="17"/>
  <c r="C47" i="17"/>
  <c r="C48" i="17"/>
  <c r="C49" i="17"/>
  <c r="C51" i="17"/>
  <c r="C52" i="17"/>
  <c r="C53" i="17"/>
  <c r="C54" i="17"/>
  <c r="C56" i="17"/>
  <c r="C57" i="17"/>
  <c r="C58" i="17"/>
  <c r="C59" i="17"/>
  <c r="C60" i="17"/>
  <c r="C64" i="17"/>
  <c r="C65" i="17"/>
  <c r="C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4" i="17"/>
  <c r="G35" i="17"/>
  <c r="G36" i="17"/>
  <c r="G37" i="17"/>
  <c r="G38" i="17"/>
  <c r="G39" i="17"/>
  <c r="G40" i="17"/>
  <c r="G41" i="17"/>
  <c r="G43" i="17"/>
  <c r="G44" i="17"/>
  <c r="G45" i="17"/>
  <c r="G46" i="17"/>
  <c r="G47" i="17"/>
  <c r="G48" i="17"/>
  <c r="G49" i="17"/>
  <c r="G51" i="17"/>
  <c r="G52" i="17"/>
  <c r="G53" i="17"/>
  <c r="G54" i="17"/>
  <c r="G56" i="17"/>
  <c r="G57" i="17"/>
  <c r="G58" i="17"/>
  <c r="G59" i="17"/>
  <c r="G60" i="17"/>
  <c r="G64" i="17"/>
  <c r="G65" i="17"/>
  <c r="G5" i="17"/>
  <c r="H56" i="9"/>
  <c r="C58" i="9"/>
  <c r="H58" i="9" s="1"/>
  <c r="C53" i="9"/>
  <c r="H53" i="9" s="1"/>
  <c r="C43" i="9"/>
  <c r="H43" i="9" s="1"/>
  <c r="C44" i="9"/>
  <c r="H44" i="9" s="1"/>
  <c r="C45" i="9"/>
  <c r="H45" i="9" s="1"/>
  <c r="C46" i="9"/>
  <c r="H46" i="9" s="1"/>
  <c r="C47" i="9"/>
  <c r="H47" i="9" s="1"/>
  <c r="C48" i="9"/>
  <c r="H48" i="9" s="1"/>
  <c r="C49" i="9"/>
  <c r="H49" i="9" s="1"/>
  <c r="C51" i="9"/>
  <c r="C52" i="9"/>
  <c r="H52" i="9" s="1"/>
  <c r="C54" i="9"/>
  <c r="H54" i="9" s="1"/>
  <c r="C56" i="9"/>
  <c r="C57" i="9"/>
  <c r="H57" i="9" s="1"/>
  <c r="C59" i="9"/>
  <c r="H59" i="9" s="1"/>
  <c r="C60" i="9"/>
  <c r="H60" i="9" s="1"/>
  <c r="C64" i="9"/>
  <c r="H64" i="9" s="1"/>
  <c r="C65" i="9"/>
  <c r="H65" i="9" s="1"/>
  <c r="C36" i="9"/>
  <c r="H36" i="9" s="1"/>
  <c r="C35" i="9"/>
  <c r="H35" i="9" s="1"/>
  <c r="C37" i="9"/>
  <c r="H37" i="9" s="1"/>
  <c r="C38" i="9"/>
  <c r="H38" i="9" s="1"/>
  <c r="C39" i="9"/>
  <c r="H39" i="9" s="1"/>
  <c r="C40" i="9"/>
  <c r="H40" i="9" s="1"/>
  <c r="C41" i="9"/>
  <c r="H41" i="9" s="1"/>
  <c r="C34" i="9"/>
  <c r="H34" i="9" s="1"/>
  <c r="C19" i="9"/>
  <c r="H19" i="9" s="1"/>
  <c r="C20" i="9"/>
  <c r="H20" i="9" s="1"/>
  <c r="C21" i="9"/>
  <c r="H21" i="9" s="1"/>
  <c r="C22" i="9"/>
  <c r="H22" i="9" s="1"/>
  <c r="C23" i="9"/>
  <c r="H23" i="9" s="1"/>
  <c r="C24" i="9"/>
  <c r="H24" i="9" s="1"/>
  <c r="C25" i="9"/>
  <c r="H25" i="9" s="1"/>
  <c r="C26" i="9"/>
  <c r="H26" i="9" s="1"/>
  <c r="C27" i="9"/>
  <c r="H27" i="9" s="1"/>
  <c r="C28" i="9"/>
  <c r="H28" i="9" s="1"/>
  <c r="C29" i="9"/>
  <c r="H29" i="9" s="1"/>
  <c r="C30" i="9"/>
  <c r="H30" i="9" s="1"/>
  <c r="C31" i="9"/>
  <c r="H31" i="9" s="1"/>
  <c r="C32" i="9"/>
  <c r="H32" i="9" s="1"/>
  <c r="C6" i="9"/>
  <c r="H6" i="9" s="1"/>
  <c r="C7" i="9"/>
  <c r="H7" i="9" s="1"/>
  <c r="C8" i="9"/>
  <c r="H8" i="9" s="1"/>
  <c r="C9" i="9"/>
  <c r="H9" i="9" s="1"/>
  <c r="C10" i="9"/>
  <c r="H10" i="9" s="1"/>
  <c r="C11" i="9"/>
  <c r="H11" i="9" s="1"/>
  <c r="C12" i="9"/>
  <c r="H12" i="9" s="1"/>
  <c r="C13" i="9"/>
  <c r="H13" i="9" s="1"/>
  <c r="C14" i="9"/>
  <c r="H14" i="9" s="1"/>
  <c r="C15" i="9"/>
  <c r="H15" i="9" s="1"/>
  <c r="C16" i="9"/>
  <c r="H16" i="9" s="1"/>
  <c r="C17" i="9"/>
  <c r="H17" i="9" s="1"/>
  <c r="C5" i="8"/>
  <c r="C19" i="8"/>
  <c r="C5" i="9"/>
  <c r="L6" i="9"/>
  <c r="L7" i="9"/>
  <c r="L8" i="9"/>
  <c r="L9" i="9"/>
  <c r="L10" i="9"/>
  <c r="L11" i="9"/>
  <c r="L12" i="9"/>
  <c r="L13" i="9"/>
  <c r="L14" i="9"/>
  <c r="L15" i="9"/>
  <c r="L16" i="9"/>
  <c r="L17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4" i="9"/>
  <c r="L35" i="9"/>
  <c r="L36" i="9"/>
  <c r="L37" i="9"/>
  <c r="L38" i="9"/>
  <c r="L39" i="9"/>
  <c r="L40" i="9"/>
  <c r="L41" i="9"/>
  <c r="L43" i="9"/>
  <c r="L44" i="9"/>
  <c r="L45" i="9"/>
  <c r="L46" i="9"/>
  <c r="L47" i="9"/>
  <c r="L48" i="9"/>
  <c r="L49" i="9"/>
  <c r="L51" i="9"/>
  <c r="L52" i="9"/>
  <c r="L53" i="9"/>
  <c r="L54" i="9"/>
  <c r="L56" i="9"/>
  <c r="L57" i="9"/>
  <c r="L58" i="9"/>
  <c r="L59" i="9"/>
  <c r="L60" i="9"/>
  <c r="L64" i="9"/>
  <c r="L65" i="9"/>
  <c r="L5" i="9"/>
  <c r="K6" i="9"/>
  <c r="K7" i="9"/>
  <c r="K8" i="9"/>
  <c r="K9" i="9"/>
  <c r="K10" i="9"/>
  <c r="K11" i="9"/>
  <c r="K12" i="9"/>
  <c r="K13" i="9"/>
  <c r="K14" i="9"/>
  <c r="K15" i="9"/>
  <c r="K16" i="9"/>
  <c r="K17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4" i="9"/>
  <c r="K35" i="9"/>
  <c r="K36" i="9"/>
  <c r="K37" i="9"/>
  <c r="K38" i="9"/>
  <c r="K39" i="9"/>
  <c r="K40" i="9"/>
  <c r="K41" i="9"/>
  <c r="K43" i="9"/>
  <c r="K44" i="9"/>
  <c r="K45" i="9"/>
  <c r="K46" i="9"/>
  <c r="K47" i="9"/>
  <c r="K48" i="9"/>
  <c r="K49" i="9"/>
  <c r="K51" i="9"/>
  <c r="K52" i="9"/>
  <c r="K53" i="9"/>
  <c r="K54" i="9"/>
  <c r="K56" i="9"/>
  <c r="K57" i="9"/>
  <c r="K58" i="9"/>
  <c r="K59" i="9"/>
  <c r="K60" i="9"/>
  <c r="K64" i="9"/>
  <c r="K65" i="9"/>
  <c r="K5" i="9"/>
  <c r="J6" i="9"/>
  <c r="J7" i="9"/>
  <c r="J8" i="9"/>
  <c r="J9" i="9"/>
  <c r="J10" i="9"/>
  <c r="J11" i="9"/>
  <c r="J12" i="9"/>
  <c r="J13" i="9"/>
  <c r="J14" i="9"/>
  <c r="J15" i="9"/>
  <c r="J16" i="9"/>
  <c r="J17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4" i="9"/>
  <c r="J35" i="9"/>
  <c r="J36" i="9"/>
  <c r="J37" i="9"/>
  <c r="J38" i="9"/>
  <c r="J39" i="9"/>
  <c r="J40" i="9"/>
  <c r="J41" i="9"/>
  <c r="J43" i="9"/>
  <c r="J44" i="9"/>
  <c r="J45" i="9"/>
  <c r="J46" i="9"/>
  <c r="J47" i="9"/>
  <c r="J48" i="9"/>
  <c r="J49" i="9"/>
  <c r="J51" i="9"/>
  <c r="J52" i="9"/>
  <c r="J53" i="9"/>
  <c r="J54" i="9"/>
  <c r="J56" i="9"/>
  <c r="J57" i="9"/>
  <c r="J58" i="9"/>
  <c r="J59" i="9"/>
  <c r="J60" i="9"/>
  <c r="J64" i="9"/>
  <c r="J65" i="9"/>
  <c r="J5" i="9"/>
  <c r="I7" i="9"/>
  <c r="I6" i="9"/>
  <c r="I8" i="9"/>
  <c r="I9" i="9"/>
  <c r="I10" i="9"/>
  <c r="I11" i="9"/>
  <c r="I12" i="9"/>
  <c r="I13" i="9"/>
  <c r="I14" i="9"/>
  <c r="I15" i="9"/>
  <c r="I16" i="9"/>
  <c r="I17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4" i="9"/>
  <c r="I35" i="9"/>
  <c r="I36" i="9"/>
  <c r="I37" i="9"/>
  <c r="I38" i="9"/>
  <c r="I39" i="9"/>
  <c r="I40" i="9"/>
  <c r="I41" i="9"/>
  <c r="I43" i="9"/>
  <c r="I44" i="9"/>
  <c r="I45" i="9"/>
  <c r="I46" i="9"/>
  <c r="I47" i="9"/>
  <c r="I48" i="9"/>
  <c r="I49" i="9"/>
  <c r="I51" i="9"/>
  <c r="I52" i="9"/>
  <c r="I53" i="9"/>
  <c r="I54" i="9"/>
  <c r="I56" i="9"/>
  <c r="I57" i="9"/>
  <c r="I58" i="9"/>
  <c r="I59" i="9"/>
  <c r="I60" i="9"/>
  <c r="I64" i="9"/>
  <c r="I65" i="9"/>
  <c r="H51" i="9"/>
  <c r="I5" i="9"/>
  <c r="H5" i="9"/>
  <c r="C64" i="8"/>
  <c r="C63" i="8"/>
  <c r="C60" i="8"/>
  <c r="C59" i="8"/>
  <c r="C58" i="8"/>
  <c r="C57" i="8"/>
  <c r="C56" i="8"/>
  <c r="C54" i="8"/>
  <c r="C53" i="8"/>
  <c r="C52" i="8"/>
  <c r="C51" i="8"/>
  <c r="C49" i="8"/>
  <c r="C48" i="8"/>
  <c r="C47" i="8"/>
  <c r="C46" i="8"/>
  <c r="C45" i="8"/>
  <c r="C44" i="8"/>
  <c r="C43" i="8"/>
  <c r="C41" i="8"/>
  <c r="C40" i="8"/>
  <c r="C39" i="8"/>
  <c r="C38" i="8"/>
  <c r="C37" i="8"/>
  <c r="C36" i="8"/>
  <c r="C35" i="8"/>
  <c r="C34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G33" i="22" l="1"/>
  <c r="D33" i="22"/>
  <c r="H33" i="22" s="1"/>
  <c r="I33" i="22" s="1"/>
  <c r="G263" i="22" l="1"/>
  <c r="D263" i="22"/>
  <c r="H263" i="22" s="1"/>
  <c r="I263" i="22" s="1"/>
  <c r="G261" i="22"/>
  <c r="D261" i="22"/>
  <c r="H261" i="22" s="1"/>
  <c r="I261" i="22" s="1"/>
  <c r="G257" i="22"/>
  <c r="H257" i="22" s="1"/>
  <c r="G255" i="22"/>
  <c r="D255" i="22"/>
  <c r="G250" i="22"/>
  <c r="D250" i="22"/>
  <c r="G248" i="22"/>
  <c r="D248" i="22"/>
  <c r="H248" i="22" s="1"/>
  <c r="G243" i="22"/>
  <c r="D243" i="22"/>
  <c r="G240" i="22"/>
  <c r="D240" i="22"/>
  <c r="G237" i="22"/>
  <c r="D237" i="22"/>
  <c r="G232" i="22"/>
  <c r="D232" i="22"/>
  <c r="G230" i="22"/>
  <c r="D230" i="22"/>
  <c r="G224" i="22"/>
  <c r="D224" i="22"/>
  <c r="G219" i="22"/>
  <c r="D219" i="22"/>
  <c r="G216" i="22"/>
  <c r="D216" i="22"/>
  <c r="G211" i="22"/>
  <c r="D211" i="22"/>
  <c r="G203" i="22"/>
  <c r="H203" i="22" s="1"/>
  <c r="G201" i="22"/>
  <c r="D201" i="22"/>
  <c r="H201" i="22" s="1"/>
  <c r="G197" i="22"/>
  <c r="H197" i="22" s="1"/>
  <c r="G195" i="22"/>
  <c r="H195" i="22" s="1"/>
  <c r="G193" i="22"/>
  <c r="H193" i="22" s="1"/>
  <c r="G191" i="22"/>
  <c r="D191" i="22"/>
  <c r="G189" i="22"/>
  <c r="D189" i="22"/>
  <c r="G184" i="22"/>
  <c r="D184" i="22"/>
  <c r="G181" i="22"/>
  <c r="D181" i="22"/>
  <c r="G177" i="22"/>
  <c r="D177" i="22"/>
  <c r="G173" i="22"/>
  <c r="D173" i="22"/>
  <c r="H173" i="22" s="1"/>
  <c r="I173" i="22" s="1"/>
  <c r="G168" i="22"/>
  <c r="D168" i="22"/>
  <c r="G166" i="22"/>
  <c r="D166" i="22"/>
  <c r="F164" i="22"/>
  <c r="G163" i="22"/>
  <c r="H163" i="22" s="1"/>
  <c r="G161" i="22"/>
  <c r="H161" i="22"/>
  <c r="G158" i="22"/>
  <c r="D158" i="22"/>
  <c r="G156" i="22"/>
  <c r="D156" i="22"/>
  <c r="G154" i="22"/>
  <c r="D154" i="22"/>
  <c r="G151" i="22"/>
  <c r="D151" i="22"/>
  <c r="G149" i="22"/>
  <c r="D149" i="22"/>
  <c r="G147" i="22"/>
  <c r="D147" i="22"/>
  <c r="G145" i="22"/>
  <c r="D145" i="22"/>
  <c r="G143" i="22"/>
  <c r="D143" i="22"/>
  <c r="G140" i="22"/>
  <c r="D140" i="22"/>
  <c r="G138" i="22"/>
  <c r="D138" i="22"/>
  <c r="G136" i="22"/>
  <c r="D136" i="22"/>
  <c r="G134" i="22"/>
  <c r="D134" i="22"/>
  <c r="H134" i="22" s="1"/>
  <c r="G131" i="22"/>
  <c r="D131" i="22"/>
  <c r="G129" i="22"/>
  <c r="D129" i="22"/>
  <c r="G124" i="22"/>
  <c r="D124" i="22"/>
  <c r="G122" i="22"/>
  <c r="D122" i="22"/>
  <c r="G120" i="22"/>
  <c r="D120" i="22"/>
  <c r="G116" i="22"/>
  <c r="H116" i="22" s="1"/>
  <c r="D116" i="22"/>
  <c r="G114" i="22"/>
  <c r="D114" i="22"/>
  <c r="H114" i="22" s="1"/>
  <c r="G112" i="22"/>
  <c r="D112" i="22"/>
  <c r="G110" i="22"/>
  <c r="D110" i="22"/>
  <c r="G107" i="22"/>
  <c r="D107" i="22"/>
  <c r="G105" i="22"/>
  <c r="D105" i="22"/>
  <c r="G103" i="22"/>
  <c r="D103" i="22"/>
  <c r="G101" i="22"/>
  <c r="D101" i="22"/>
  <c r="G97" i="22"/>
  <c r="D97" i="22"/>
  <c r="G94" i="22"/>
  <c r="D94" i="22"/>
  <c r="H94" i="22" s="1"/>
  <c r="I94" i="22" s="1"/>
  <c r="G92" i="22"/>
  <c r="D92" i="22"/>
  <c r="G90" i="22"/>
  <c r="D90" i="22"/>
  <c r="G84" i="22"/>
  <c r="D84" i="22"/>
  <c r="G81" i="22"/>
  <c r="D81" i="22"/>
  <c r="H81" i="22" s="1"/>
  <c r="G79" i="22"/>
  <c r="D79" i="22"/>
  <c r="G77" i="22"/>
  <c r="D77" i="22"/>
  <c r="G75" i="22"/>
  <c r="D75" i="22"/>
  <c r="G71" i="22"/>
  <c r="D71" i="22"/>
  <c r="H71" i="22" s="1"/>
  <c r="G68" i="22"/>
  <c r="D68" i="22"/>
  <c r="H68" i="22" s="1"/>
  <c r="I68" i="22" s="1"/>
  <c r="G66" i="22"/>
  <c r="D66" i="22"/>
  <c r="H66" i="22" s="1"/>
  <c r="I66" i="22" s="1"/>
  <c r="G64" i="22"/>
  <c r="D64" i="22"/>
  <c r="G62" i="22"/>
  <c r="D62" i="22"/>
  <c r="H62" i="22" s="1"/>
  <c r="G59" i="22"/>
  <c r="D59" i="22"/>
  <c r="G54" i="22"/>
  <c r="D54" i="22"/>
  <c r="G52" i="22"/>
  <c r="D52" i="22"/>
  <c r="G47" i="22"/>
  <c r="D47" i="22"/>
  <c r="G45" i="22"/>
  <c r="D45" i="22"/>
  <c r="H45" i="22" s="1"/>
  <c r="I45" i="22" s="1"/>
  <c r="G38" i="22"/>
  <c r="D38" i="22"/>
  <c r="H38" i="22" s="1"/>
  <c r="I38" i="22" s="1"/>
  <c r="G35" i="22"/>
  <c r="D35" i="22"/>
  <c r="G31" i="22"/>
  <c r="D31" i="22"/>
  <c r="H31" i="22" s="1"/>
  <c r="I31" i="22" s="1"/>
  <c r="G28" i="22"/>
  <c r="D28" i="22"/>
  <c r="C28" i="22"/>
  <c r="G26" i="22"/>
  <c r="D26" i="22"/>
  <c r="G24" i="22"/>
  <c r="D24" i="22"/>
  <c r="H24" i="22" s="1"/>
  <c r="I24" i="22" s="1"/>
  <c r="G22" i="22"/>
  <c r="D22" i="22"/>
  <c r="G20" i="22"/>
  <c r="D20" i="22"/>
  <c r="G18" i="22"/>
  <c r="D18" i="22"/>
  <c r="G16" i="22"/>
  <c r="D16" i="22"/>
  <c r="G12" i="22"/>
  <c r="C12" i="22"/>
  <c r="H12" i="22" s="1"/>
  <c r="I12" i="22" s="1"/>
  <c r="G9" i="22"/>
  <c r="D9" i="22"/>
  <c r="H9" i="22" s="1"/>
  <c r="I9" i="22" s="1"/>
  <c r="G5" i="22"/>
  <c r="H5" i="22" s="1"/>
  <c r="D5" i="22"/>
  <c r="F66" i="6"/>
  <c r="E66" i="6"/>
  <c r="D66" i="6"/>
  <c r="B66" i="6"/>
  <c r="H189" i="22" l="1"/>
  <c r="H181" i="22"/>
  <c r="H177" i="22"/>
  <c r="H156" i="22"/>
  <c r="H151" i="22"/>
  <c r="H131" i="22"/>
  <c r="H140" i="22"/>
  <c r="I140" i="22" s="1"/>
  <c r="H77" i="22"/>
  <c r="I77" i="22" s="1"/>
  <c r="H52" i="22"/>
  <c r="H154" i="22"/>
  <c r="I154" i="22" s="1"/>
  <c r="H120" i="22"/>
  <c r="I120" i="22" s="1"/>
  <c r="H166" i="22"/>
  <c r="H224" i="22"/>
  <c r="H211" i="22"/>
  <c r="I248" i="22"/>
  <c r="H103" i="22"/>
  <c r="H105" i="22"/>
  <c r="H107" i="22"/>
  <c r="H92" i="22"/>
  <c r="I92" i="22" s="1"/>
  <c r="H22" i="22"/>
  <c r="I22" i="22" s="1"/>
  <c r="H26" i="22"/>
  <c r="H138" i="22"/>
  <c r="H184" i="22"/>
  <c r="H219" i="22"/>
  <c r="H124" i="22"/>
  <c r="I124" i="22" s="1"/>
  <c r="H35" i="22"/>
  <c r="I35" i="22" s="1"/>
  <c r="H64" i="22"/>
  <c r="I64" i="22" s="1"/>
  <c r="H84" i="22"/>
  <c r="I84" i="22" s="1"/>
  <c r="H129" i="22"/>
  <c r="H20" i="22"/>
  <c r="I20" i="22" s="1"/>
  <c r="H90" i="22"/>
  <c r="I90" i="22" s="1"/>
  <c r="H158" i="22"/>
  <c r="H216" i="22"/>
  <c r="H147" i="22"/>
  <c r="H112" i="22"/>
  <c r="H54" i="22"/>
  <c r="H149" i="22"/>
  <c r="H191" i="22"/>
  <c r="H28" i="22"/>
  <c r="H59" i="22"/>
  <c r="I62" i="22" s="1"/>
  <c r="H79" i="22"/>
  <c r="I79" i="22" s="1"/>
  <c r="H136" i="22"/>
  <c r="H145" i="22"/>
  <c r="I145" i="22" s="1"/>
  <c r="H143" i="22"/>
  <c r="I143" i="22" s="1"/>
  <c r="H237" i="22"/>
  <c r="H243" i="22"/>
  <c r="H240" i="22"/>
  <c r="H232" i="22"/>
  <c r="H230" i="22"/>
  <c r="H250" i="22"/>
  <c r="I250" i="22" s="1"/>
  <c r="H255" i="22"/>
  <c r="I257" i="22" s="1"/>
  <c r="H122" i="22"/>
  <c r="I122" i="22" s="1"/>
  <c r="H110" i="22"/>
  <c r="I110" i="22" s="1"/>
  <c r="H101" i="22"/>
  <c r="I101" i="22" s="1"/>
  <c r="H97" i="22"/>
  <c r="I97" i="22" s="1"/>
  <c r="H75" i="22"/>
  <c r="I75" i="22" s="1"/>
  <c r="H47" i="22"/>
  <c r="I47" i="22" s="1"/>
  <c r="H18" i="22"/>
  <c r="I18" i="22" s="1"/>
  <c r="H16" i="22"/>
  <c r="I16" i="22" s="1"/>
  <c r="I116" i="22"/>
  <c r="I203" i="22"/>
  <c r="I5" i="22"/>
  <c r="I191" i="22" l="1"/>
  <c r="I163" i="22"/>
  <c r="I138" i="22"/>
  <c r="I54" i="22"/>
  <c r="I28" i="22"/>
  <c r="I168" i="22"/>
  <c r="I107" i="22"/>
  <c r="I224" i="22"/>
  <c r="I151" i="22"/>
  <c r="I243" i="22"/>
</calcChain>
</file>

<file path=xl/sharedStrings.xml><?xml version="1.0" encoding="utf-8"?>
<sst xmlns="http://schemas.openxmlformats.org/spreadsheetml/2006/main" count="1979" uniqueCount="597">
  <si>
    <t>Table Of Contents</t>
  </si>
  <si>
    <t>T1</t>
  </si>
  <si>
    <t>State Summary: Two - year Percent Change and Net Change</t>
  </si>
  <si>
    <t>T2</t>
  </si>
  <si>
    <t>State Summary: Two - year Response Rates and Differences</t>
  </si>
  <si>
    <t>T3</t>
  </si>
  <si>
    <t>Population Served by State</t>
  </si>
  <si>
    <t>T4</t>
  </si>
  <si>
    <t>Number and Type of Outlets</t>
  </si>
  <si>
    <t>T5</t>
  </si>
  <si>
    <t>Number and Type of Employees</t>
  </si>
  <si>
    <t>T6</t>
  </si>
  <si>
    <t>Population of LSA and Total Paid Employees</t>
  </si>
  <si>
    <t>T7</t>
  </si>
  <si>
    <t>Amount and Percent of Operating Revenue, by Source</t>
  </si>
  <si>
    <t>T8</t>
  </si>
  <si>
    <t>Revenue and Per Capita Operating Revenue, by Source</t>
  </si>
  <si>
    <t>T9</t>
  </si>
  <si>
    <t>Expenditures and Percent of Expenditures, by Type</t>
  </si>
  <si>
    <t>T10</t>
  </si>
  <si>
    <t>Staff Expenditures</t>
  </si>
  <si>
    <t>T11</t>
  </si>
  <si>
    <t>Capital Expenditures and Revenue</t>
  </si>
  <si>
    <t>T12</t>
  </si>
  <si>
    <t>Public Service Hours</t>
  </si>
  <si>
    <t>T13</t>
  </si>
  <si>
    <t>Annual Library Visits, Reference Transactions and Registered Users</t>
  </si>
  <si>
    <t>T14</t>
  </si>
  <si>
    <t>Circulation and Loan Transactions</t>
  </si>
  <si>
    <t>T15a</t>
  </si>
  <si>
    <t>Synchronous Program Sessions and Attendance, by Target Age</t>
  </si>
  <si>
    <t>T15b</t>
  </si>
  <si>
    <t>Synchronous Program Sessions and Attendance, by Format</t>
  </si>
  <si>
    <t>T15c</t>
  </si>
  <si>
    <t>Asynchronous Program Presentations and Views</t>
  </si>
  <si>
    <t>T16</t>
  </si>
  <si>
    <t>Electronic Materials, General Public Computers, Uses and Electronic Materials Expenditures</t>
  </si>
  <si>
    <t>T17</t>
  </si>
  <si>
    <t>Print Materials and Expenditures</t>
  </si>
  <si>
    <t>T18</t>
  </si>
  <si>
    <t>Audio and Video Materials and Other Materials Expenditures</t>
  </si>
  <si>
    <t>Data as of 5/28/2024 09:47:09 AM EST</t>
  </si>
  <si>
    <t>Number of Centrals</t>
  </si>
  <si>
    <t>Number of Branches</t>
  </si>
  <si>
    <t>Number of Bookmobiles</t>
  </si>
  <si>
    <t>Total Librarians</t>
  </si>
  <si>
    <t>All Other Paid Staff</t>
  </si>
  <si>
    <t>Total Paid Employees</t>
  </si>
  <si>
    <t>Local Government Revenue</t>
  </si>
  <si>
    <t>State Government Revenue</t>
  </si>
  <si>
    <t>Federal Government Revenue</t>
  </si>
  <si>
    <t>Other Operating Revenue</t>
  </si>
  <si>
    <t>Total Operating Revenue</t>
  </si>
  <si>
    <t>Employee Benefits Expenditures</t>
  </si>
  <si>
    <t>Total Staff Expenditures</t>
  </si>
  <si>
    <t>Print Materials Expenditures</t>
  </si>
  <si>
    <t>Electronic Materials Expenditures</t>
  </si>
  <si>
    <t>Other Materials Expenditures</t>
  </si>
  <si>
    <t>Total Collection Expenditures</t>
  </si>
  <si>
    <t>Other Operating Expenditures</t>
  </si>
  <si>
    <t>Total Operating Expenditures</t>
  </si>
  <si>
    <t>Local Gvt Capital Revenue</t>
  </si>
  <si>
    <t>State Gvt Capital Revenue</t>
  </si>
  <si>
    <t>Federal Gvt Capital Revenue</t>
  </si>
  <si>
    <t>Other Capital Revenue</t>
  </si>
  <si>
    <t>Total Capital Revenue</t>
  </si>
  <si>
    <t>Total Capital Expenditures</t>
  </si>
  <si>
    <t>Print Materials</t>
  </si>
  <si>
    <t>Electronic Books</t>
  </si>
  <si>
    <t>State Electronic Collections</t>
  </si>
  <si>
    <t>Total Electronic Collections</t>
  </si>
  <si>
    <t>Public Service Hours Per Year</t>
  </si>
  <si>
    <t>Library Visits</t>
  </si>
  <si>
    <t>Reference Transactions</t>
  </si>
  <si>
    <t>Registered Users</t>
  </si>
  <si>
    <t>Total Circulation</t>
  </si>
  <si>
    <t>Circulation of Children's Materials</t>
  </si>
  <si>
    <t>Use of Electronic Materials</t>
  </si>
  <si>
    <t>Physical Item Circulation</t>
  </si>
  <si>
    <t>Loans Provided To</t>
  </si>
  <si>
    <t>Loans Received From</t>
  </si>
  <si>
    <t>Total Asynchronous Program Presentations</t>
  </si>
  <si>
    <t>Uses of Public Internet Computers Per Year</t>
  </si>
  <si>
    <t>Wireless Sessions</t>
  </si>
  <si>
    <t>Library Name</t>
  </si>
  <si>
    <t>Total Population of Legal Service Area</t>
  </si>
  <si>
    <t>BENTON COUNTY LIBRARY</t>
  </si>
  <si>
    <t>BLACKMUR MEMORIAL LIBRARY</t>
  </si>
  <si>
    <t>BOLIVAR COUNTY LIBRARY</t>
  </si>
  <si>
    <t>CARNEGIE PUBLIC LIBRARY</t>
  </si>
  <si>
    <t>CARROLL COUNTY PUBLIC LIBRARY SYSTEM</t>
  </si>
  <si>
    <t>CENTRAL MISSISSIPPI REGIONAL LIBRARY</t>
  </si>
  <si>
    <t>CHOCTAW COUNTY LIBRARY SYSTEM</t>
  </si>
  <si>
    <t>COLUMBUS-LOWNDES PUBLIC LIBRARY</t>
  </si>
  <si>
    <t>COPIAH-JEFFERSON REGIONAL LIBRARY</t>
  </si>
  <si>
    <t>COVINGTON COUNTY LIBRARY SYSTEM</t>
  </si>
  <si>
    <t>DIXIE REGIONAL LIBRARY SYSTEM</t>
  </si>
  <si>
    <t>EAST MISSISSIPPI REGIONAL LIBRARY</t>
  </si>
  <si>
    <t>ELIZABETH JONES LIBRARY</t>
  </si>
  <si>
    <t>FIRST REGIONAL LIBRARY</t>
  </si>
  <si>
    <t>GREENWOOD-LEFLORE PUBLIC LIBRARY</t>
  </si>
  <si>
    <t>HANCOCK COUNTY LIBRARY</t>
  </si>
  <si>
    <t>HARRIETTE PERSON MEMORIAL LIBRARY</t>
  </si>
  <si>
    <t>HARRISON COUNTY LIBRARY SYSTEM</t>
  </si>
  <si>
    <t>HUMPHREYS COUNTY LIBRARY SYSTEM</t>
  </si>
  <si>
    <t>JACKSON/HINDS LIBRARY SYSTEM</t>
  </si>
  <si>
    <t>JACKSON-GEORGE REGIONAL LIBRARY SYSTEM</t>
  </si>
  <si>
    <t>JUDGE ARMSTRONG LIBRARY</t>
  </si>
  <si>
    <t>KEMPER-NEWTON REGIONAL LIBRARY</t>
  </si>
  <si>
    <t>LAMAR COUNTY LIBRARY SYSTEM</t>
  </si>
  <si>
    <t>LAUREL-JONES COUNTY LIBRARY SYSTEM, INC.</t>
  </si>
  <si>
    <t>LEE-ITAWAMBA LIBRARY SYSTEM</t>
  </si>
  <si>
    <t>LINCOLN-LAWRENCE-FRANKLIN REGIONAL LIBRARY</t>
  </si>
  <si>
    <t>LONG BEACH PUBLIC LIBRARY</t>
  </si>
  <si>
    <t>MADISON COUNTY LIBRARY SYSTEM</t>
  </si>
  <si>
    <t>MARKS-QUITMAN COUNTY LIBRARY</t>
  </si>
  <si>
    <t>MARSHALL COUNTY LIBRARY</t>
  </si>
  <si>
    <t>MERIDIAN-LAUDERDALE COUNTY PUBLIC LIBRARY</t>
  </si>
  <si>
    <t>MID-MISSISSIPPI REGIONAL LIBRARY</t>
  </si>
  <si>
    <t>NESHOBA COUNTY PUBLIC LIBRARY</t>
  </si>
  <si>
    <t>NORTHEAST REGIONAL LIBRARY</t>
  </si>
  <si>
    <t>NOXUBEE COUNTY LIBRARY</t>
  </si>
  <si>
    <t>PEARL RIVER COUNTY LIBRARY SYSTEM</t>
  </si>
  <si>
    <t>PIKE-AMITE-WALTHALL LIBRARY SYSTEM</t>
  </si>
  <si>
    <t>PINE FOREST REGIONAL LIBRARY</t>
  </si>
  <si>
    <t>SHARKEY-ISSAQUENA COUNTY LIBRARY</t>
  </si>
  <si>
    <t>SOUTH MISSISSIPPI REGIONAL LIBRARY</t>
  </si>
  <si>
    <t>STARKVILLE-OKTIBBEHA COUNTY PUBLIC LIBRARY SYSTEM</t>
  </si>
  <si>
    <t>SUNFLOWER COUNTY LIBRARY</t>
  </si>
  <si>
    <t>TALLAHATCHIE COUNTY LIBRARY</t>
  </si>
  <si>
    <t>THE LIBRARY OF HATTIESBURG, PETAL &amp; FORREST C</t>
  </si>
  <si>
    <t>TOMBIGBEE REGIONAL LIBRARY</t>
  </si>
  <si>
    <t>UNION COUNTY LIBRARY SYSTEM</t>
  </si>
  <si>
    <t>WARREN COUNTY-VICKSBURG PUBLIC LIBRARY</t>
  </si>
  <si>
    <t>WASHINGTON COUNTY LIBRARY</t>
  </si>
  <si>
    <t>WAYNESBORO-WAYNE COUNTY LIBRARY SYSTEM</t>
  </si>
  <si>
    <t>WILKINSON COUNTY LIBRARY SYSTEM</t>
  </si>
  <si>
    <t>YALOBUSHA COUNTY LIBRARY</t>
  </si>
  <si>
    <t>YAZOO LIBRARY ASSOCIATION</t>
  </si>
  <si>
    <t>Number of Books-by-Mail</t>
  </si>
  <si>
    <t>Total Number of Outlets</t>
  </si>
  <si>
    <t xml:space="preserve">ALA-MLS </t>
  </si>
  <si>
    <t>Percent of Total Librarians with ALA-MLS Degrees</t>
  </si>
  <si>
    <t>Table 6: Public Libraries in Mississippi by Total Paid Employees 2023</t>
  </si>
  <si>
    <t>Dollars</t>
  </si>
  <si>
    <t>Percent Distribution</t>
  </si>
  <si>
    <t>Per Capita</t>
  </si>
  <si>
    <t>Salaries and Wages Expenditures</t>
  </si>
  <si>
    <t>Total Staff Expenditures Per Capita</t>
  </si>
  <si>
    <t>Table 11: Capital Expenditures and Revenues of Public Libraries in Mississippi by Category 2023</t>
  </si>
  <si>
    <t>Number</t>
  </si>
  <si>
    <t xml:space="preserve">Reference Transactions </t>
  </si>
  <si>
    <t>Other Physical Item Circulation</t>
  </si>
  <si>
    <t>Loans Provided From</t>
  </si>
  <si>
    <t>Per 1,000 People</t>
  </si>
  <si>
    <t>Total Synchronous Programs</t>
  </si>
  <si>
    <t>Children's Programs Age 0-5</t>
  </si>
  <si>
    <t>Children's Programs Age 6-11</t>
  </si>
  <si>
    <t>Young Adult Programs Age 12-18</t>
  </si>
  <si>
    <t>Adult Programs Age 19+</t>
  </si>
  <si>
    <t>General Interest Programs</t>
  </si>
  <si>
    <t>Total Synchronous Program Attendance</t>
  </si>
  <si>
    <t>Children's Program Attendance Age 0-5</t>
  </si>
  <si>
    <t>Children's Program Attendance Age 6-11</t>
  </si>
  <si>
    <t>Young Adult Program Attendance Age 12-18</t>
  </si>
  <si>
    <t>Adult Program Attendance Age 19+</t>
  </si>
  <si>
    <t>General Interest Program Attendance</t>
  </si>
  <si>
    <t>Children's Programs Total</t>
  </si>
  <si>
    <t>Children's Program Attendance Total</t>
  </si>
  <si>
    <t>In-Person Onsite Programs</t>
  </si>
  <si>
    <t>In-Person Offsite Programs</t>
  </si>
  <si>
    <t>Virtual Programs</t>
  </si>
  <si>
    <t>In-Person Onsite Program Attendance</t>
  </si>
  <si>
    <t>In-Person Offsite Program Attendance</t>
  </si>
  <si>
    <t>Virtual Program Attendance</t>
  </si>
  <si>
    <t>Total Views of Asynchronous Presentations</t>
  </si>
  <si>
    <t>Local/Other Electronic Collections</t>
  </si>
  <si>
    <t>Other Circulating Physical Items</t>
  </si>
  <si>
    <t>Total Physical Items in Collection</t>
  </si>
  <si>
    <t>Audio Physical Units</t>
  </si>
  <si>
    <t>Audio Downloadable Units</t>
  </si>
  <si>
    <t>Video Physical Units</t>
  </si>
  <si>
    <t>Group I  Under 20,000 Population</t>
  </si>
  <si>
    <t>Group II - 20,001 to 40,000</t>
  </si>
  <si>
    <t>Group III - 40,001 to 60,000</t>
  </si>
  <si>
    <t>Group IV - 60,001 to 80,000</t>
  </si>
  <si>
    <t>Group V - 80,001 to 125,000</t>
  </si>
  <si>
    <t>Group VI - 125,000+</t>
  </si>
  <si>
    <t>Independent</t>
  </si>
  <si>
    <t>Population Size</t>
  </si>
  <si>
    <t>Population Data</t>
  </si>
  <si>
    <t>35,001 to 45,000</t>
  </si>
  <si>
    <t>25,001 to 35,000</t>
  </si>
  <si>
    <t>15,000 to 25,000</t>
  </si>
  <si>
    <t>45,001 to 55,000</t>
  </si>
  <si>
    <t>65,001 to 75,000</t>
  </si>
  <si>
    <t>55,001 to 65,000</t>
  </si>
  <si>
    <t>75,001 to 85,000</t>
  </si>
  <si>
    <t>Director's Salary Range</t>
  </si>
  <si>
    <t>Group I Under 20,000 Population</t>
  </si>
  <si>
    <t xml:space="preserve">Population </t>
  </si>
  <si>
    <t>Totals</t>
  </si>
  <si>
    <t>Library System</t>
  </si>
  <si>
    <t>Town/City</t>
  </si>
  <si>
    <t>Millage</t>
  </si>
  <si>
    <t>Revenue</t>
  </si>
  <si>
    <t>County</t>
  </si>
  <si>
    <t>Totals city + county</t>
  </si>
  <si>
    <t>System Total</t>
  </si>
  <si>
    <t>Ashland</t>
  </si>
  <si>
    <t>Benton</t>
  </si>
  <si>
    <t>Hickory Flat</t>
  </si>
  <si>
    <t>City Total</t>
  </si>
  <si>
    <t>County Total</t>
  </si>
  <si>
    <t>Carrollton</t>
  </si>
  <si>
    <t>Carroll</t>
  </si>
  <si>
    <t>North Carrollton</t>
  </si>
  <si>
    <t>Vaiden</t>
  </si>
  <si>
    <t>Ackerman</t>
  </si>
  <si>
    <t>Choctaw</t>
  </si>
  <si>
    <t>Weir</t>
  </si>
  <si>
    <t>Collins</t>
  </si>
  <si>
    <t>Covington</t>
  </si>
  <si>
    <t>Seminary</t>
  </si>
  <si>
    <t>N/A</t>
  </si>
  <si>
    <t>Mt Olive</t>
  </si>
  <si>
    <t>Port Gibson</t>
  </si>
  <si>
    <t>Claiborne</t>
  </si>
  <si>
    <t>Belzoni</t>
  </si>
  <si>
    <t>Humphreys</t>
  </si>
  <si>
    <t>Marks</t>
  </si>
  <si>
    <t>Quitman</t>
  </si>
  <si>
    <t>Macon</t>
  </si>
  <si>
    <t>Noxubee</t>
  </si>
  <si>
    <t>Rolling Fork</t>
  </si>
  <si>
    <t>Sharkey</t>
  </si>
  <si>
    <t>Issaquena</t>
  </si>
  <si>
    <t>Tutwiler</t>
  </si>
  <si>
    <t>Tallahatchie</t>
  </si>
  <si>
    <t>Charleston</t>
  </si>
  <si>
    <t>Woodville</t>
  </si>
  <si>
    <t>Wilkinson</t>
  </si>
  <si>
    <t>Coffeeville</t>
  </si>
  <si>
    <t>Yalobusha</t>
  </si>
  <si>
    <t>Oakland</t>
  </si>
  <si>
    <t>Cleveland</t>
  </si>
  <si>
    <t>Bolivar</t>
  </si>
  <si>
    <t>Boyle</t>
  </si>
  <si>
    <t>Rosedale</t>
  </si>
  <si>
    <t>Shelby</t>
  </si>
  <si>
    <t>Merigold</t>
  </si>
  <si>
    <t>Clarksdale</t>
  </si>
  <si>
    <t>Coahoma</t>
  </si>
  <si>
    <t>Crystal Springs</t>
  </si>
  <si>
    <t>Copiah</t>
  </si>
  <si>
    <t>Georgetown</t>
  </si>
  <si>
    <t>Hazlehurst</t>
  </si>
  <si>
    <t>Wesson</t>
  </si>
  <si>
    <t>Fayette</t>
  </si>
  <si>
    <t>Jefferson</t>
  </si>
  <si>
    <t>Enterprise</t>
  </si>
  <si>
    <t>Clarke</t>
  </si>
  <si>
    <t>Pachuta</t>
  </si>
  <si>
    <t>Stonewall</t>
  </si>
  <si>
    <t>Bay Springs</t>
  </si>
  <si>
    <t>Jasper</t>
  </si>
  <si>
    <t>Heidelberg</t>
  </si>
  <si>
    <t>Grenada</t>
  </si>
  <si>
    <t>GREENWOOD</t>
  </si>
  <si>
    <t>LEFLORE</t>
  </si>
  <si>
    <t>Natchez</t>
  </si>
  <si>
    <t>Adams</t>
  </si>
  <si>
    <t>De Kalb</t>
  </si>
  <si>
    <t>Kemper</t>
  </si>
  <si>
    <t>Scooba</t>
  </si>
  <si>
    <t>Decatur</t>
  </si>
  <si>
    <t>Newton</t>
  </si>
  <si>
    <t>Union</t>
  </si>
  <si>
    <t>Holly Springs</t>
  </si>
  <si>
    <t>Marshall</t>
  </si>
  <si>
    <t>Philadelphia</t>
  </si>
  <si>
    <t>Neshoba</t>
  </si>
  <si>
    <t>Columbia</t>
  </si>
  <si>
    <t>Marion</t>
  </si>
  <si>
    <t>Prentiss</t>
  </si>
  <si>
    <t>Jefferson Davis</t>
  </si>
  <si>
    <t>Bassfield</t>
  </si>
  <si>
    <t>City of Drew</t>
  </si>
  <si>
    <t>Sunflower</t>
  </si>
  <si>
    <t>City of Indianola</t>
  </si>
  <si>
    <t>Town of Inverness</t>
  </si>
  <si>
    <t>Town of Moorhead</t>
  </si>
  <si>
    <t>City of Ruleville</t>
  </si>
  <si>
    <t>New Albany</t>
  </si>
  <si>
    <t>City of Waynesboro</t>
  </si>
  <si>
    <t>Wayne</t>
  </si>
  <si>
    <t>Yazoo City</t>
  </si>
  <si>
    <t>Columbus</t>
  </si>
  <si>
    <t>Lowndes</t>
  </si>
  <si>
    <t>Bay St. Louis, MS</t>
  </si>
  <si>
    <t>Hancock County</t>
  </si>
  <si>
    <t>Waveland, MS</t>
  </si>
  <si>
    <t>Diamondhead, MS</t>
  </si>
  <si>
    <t>Meadville</t>
  </si>
  <si>
    <t>Franklin</t>
  </si>
  <si>
    <t>Monticello</t>
  </si>
  <si>
    <t>Lawrence</t>
  </si>
  <si>
    <t>Brookhaven</t>
  </si>
  <si>
    <t>Lincoln</t>
  </si>
  <si>
    <t>Picayune</t>
  </si>
  <si>
    <t>Pearl River County</t>
  </si>
  <si>
    <t>Poplarville</t>
  </si>
  <si>
    <t>Greene</t>
  </si>
  <si>
    <t>Stone</t>
  </si>
  <si>
    <t>Richton</t>
  </si>
  <si>
    <t>Perry</t>
  </si>
  <si>
    <t>Total City(ies)</t>
  </si>
  <si>
    <t>Starkville</t>
  </si>
  <si>
    <t>Oktibbeha</t>
  </si>
  <si>
    <t>Maben</t>
  </si>
  <si>
    <t>Sturgis</t>
  </si>
  <si>
    <t>Oktibbeha Co. Law</t>
  </si>
  <si>
    <t>Vicksburg</t>
  </si>
  <si>
    <t>Warren</t>
  </si>
  <si>
    <t>Greenville</t>
  </si>
  <si>
    <t>Washington</t>
  </si>
  <si>
    <t>Bruce</t>
  </si>
  <si>
    <t>Calhoun</t>
  </si>
  <si>
    <t>Calhoun City</t>
  </si>
  <si>
    <t>Vardaman</t>
  </si>
  <si>
    <t>Houlka</t>
  </si>
  <si>
    <t>Chickasaw</t>
  </si>
  <si>
    <t>Pontotoc</t>
  </si>
  <si>
    <t>Sherman</t>
  </si>
  <si>
    <t>Lee</t>
  </si>
  <si>
    <t>Lamar County</t>
  </si>
  <si>
    <t>City of Ellisville</t>
  </si>
  <si>
    <t>Jones</t>
  </si>
  <si>
    <t>City of Laurel</t>
  </si>
  <si>
    <t>Meridian</t>
  </si>
  <si>
    <t>Lauderdale</t>
  </si>
  <si>
    <t>Gloster</t>
  </si>
  <si>
    <t>Amite</t>
  </si>
  <si>
    <t>McComb</t>
  </si>
  <si>
    <t>Pike</t>
  </si>
  <si>
    <t>Tylertown</t>
  </si>
  <si>
    <t>Walthall</t>
  </si>
  <si>
    <t>Hattiesburg</t>
  </si>
  <si>
    <t>Forrest Country</t>
  </si>
  <si>
    <t>Petal</t>
  </si>
  <si>
    <t>TOMBIGBEE REGIONAL LIBRARY***</t>
  </si>
  <si>
    <t>WEST POINT</t>
  </si>
  <si>
    <t>CLAY</t>
  </si>
  <si>
    <t>NETTLETON</t>
  </si>
  <si>
    <t>MONROE</t>
  </si>
  <si>
    <t>EUPORA</t>
  </si>
  <si>
    <t>WEBSTER</t>
  </si>
  <si>
    <t>MATHISTON</t>
  </si>
  <si>
    <t>LEE</t>
  </si>
  <si>
    <t>Tupelo</t>
  </si>
  <si>
    <t>Fulton</t>
  </si>
  <si>
    <t>Itawamba</t>
  </si>
  <si>
    <t>Canton</t>
  </si>
  <si>
    <t>Madison</t>
  </si>
  <si>
    <t>Ridgeland</t>
  </si>
  <si>
    <t xml:space="preserve"> </t>
  </si>
  <si>
    <t>Flora</t>
  </si>
  <si>
    <t>Durant</t>
  </si>
  <si>
    <t>Attala</t>
  </si>
  <si>
    <t>Goodman</t>
  </si>
  <si>
    <t>Kosciusko</t>
  </si>
  <si>
    <t>Total city $</t>
  </si>
  <si>
    <t>Lexington</t>
  </si>
  <si>
    <t>Holmes</t>
  </si>
  <si>
    <t>Tchula</t>
  </si>
  <si>
    <t>West</t>
  </si>
  <si>
    <t>Carthage</t>
  </si>
  <si>
    <t>Leake</t>
  </si>
  <si>
    <t>Walnut Grove</t>
  </si>
  <si>
    <t>Duck Hill</t>
  </si>
  <si>
    <t>Montgomery</t>
  </si>
  <si>
    <t>Kilmichael</t>
  </si>
  <si>
    <t>Pickens</t>
  </si>
  <si>
    <t>Winona</t>
  </si>
  <si>
    <t>Louisville</t>
  </si>
  <si>
    <t>Winston</t>
  </si>
  <si>
    <t>Alcorn</t>
  </si>
  <si>
    <t>Tippah</t>
  </si>
  <si>
    <t>Tishomingo</t>
  </si>
  <si>
    <t>Belmont</t>
  </si>
  <si>
    <t>Burnsville</t>
  </si>
  <si>
    <t>Pearl</t>
  </si>
  <si>
    <t>Rankin</t>
  </si>
  <si>
    <t>Brandon</t>
  </si>
  <si>
    <t>Florence</t>
  </si>
  <si>
    <t>Pelahatchie</t>
  </si>
  <si>
    <t>Puckett</t>
  </si>
  <si>
    <t>Richland</t>
  </si>
  <si>
    <t>Forest</t>
  </si>
  <si>
    <t>Scott</t>
  </si>
  <si>
    <t>Morton</t>
  </si>
  <si>
    <t>Sebastopol</t>
  </si>
  <si>
    <t>Lake</t>
  </si>
  <si>
    <t>Magee</t>
  </si>
  <si>
    <t>Simpson</t>
  </si>
  <si>
    <t>Mendenhall</t>
  </si>
  <si>
    <t>Mize</t>
  </si>
  <si>
    <t>Smith</t>
  </si>
  <si>
    <t>Polkville</t>
  </si>
  <si>
    <t>Raleigh</t>
  </si>
  <si>
    <t>Taylorsville</t>
  </si>
  <si>
    <t>Hernando</t>
  </si>
  <si>
    <t>Desoto</t>
  </si>
  <si>
    <t>Horn Lake</t>
  </si>
  <si>
    <t>Olive Branch</t>
  </si>
  <si>
    <t>Southaven</t>
  </si>
  <si>
    <t>Walls</t>
  </si>
  <si>
    <t>Oxford</t>
  </si>
  <si>
    <t>Lafayette</t>
  </si>
  <si>
    <t>Batesville</t>
  </si>
  <si>
    <t>Panola</t>
  </si>
  <si>
    <t>Como</t>
  </si>
  <si>
    <t>Crenshaw</t>
  </si>
  <si>
    <t>Sardis</t>
  </si>
  <si>
    <t>Coldwater</t>
  </si>
  <si>
    <t>Tate</t>
  </si>
  <si>
    <t>Senatobia</t>
  </si>
  <si>
    <t>Robinsonville</t>
  </si>
  <si>
    <t>Tunica</t>
  </si>
  <si>
    <t>Gulfport</t>
  </si>
  <si>
    <t>Harrison</t>
  </si>
  <si>
    <t>Biloxi</t>
  </si>
  <si>
    <t>D'Iberville</t>
  </si>
  <si>
    <t>Pass Christian</t>
  </si>
  <si>
    <t>Jackson</t>
  </si>
  <si>
    <t>Hinds</t>
  </si>
  <si>
    <t>Gautier</t>
  </si>
  <si>
    <t>Jackson County</t>
  </si>
  <si>
    <t>Pascagoula</t>
  </si>
  <si>
    <t>Moss Point</t>
  </si>
  <si>
    <t>Ocean Springs</t>
  </si>
  <si>
    <t>George county</t>
  </si>
  <si>
    <t>Water Valley</t>
  </si>
  <si>
    <t>Long Beach</t>
  </si>
  <si>
    <t xml:space="preserve">*** The cities of Amory and Aberdeen provide </t>
  </si>
  <si>
    <t xml:space="preserve">funding to the libraries in their cities.  The amounts </t>
  </si>
  <si>
    <t>of these funding levels was not available for this</t>
  </si>
  <si>
    <t>report.</t>
  </si>
  <si>
    <t>State Government Income</t>
  </si>
  <si>
    <t>Federal Government Income</t>
  </si>
  <si>
    <t>Other Operating Income</t>
  </si>
  <si>
    <t>Population</t>
  </si>
  <si>
    <t>Group 1: Under 20,000 Population</t>
  </si>
  <si>
    <t>Group II: 20,001 to 40,000</t>
  </si>
  <si>
    <t>Group III: 40,001 to 60,000</t>
  </si>
  <si>
    <t>Group IV: 60,001 to 80,000</t>
  </si>
  <si>
    <t>Group V: 80,001 to 125,000</t>
  </si>
  <si>
    <t>Group VI: 125,000+</t>
  </si>
  <si>
    <t>Number of Public Internet Computers in System</t>
  </si>
  <si>
    <t xml:space="preserve">Independent Public Libraries </t>
  </si>
  <si>
    <t>Independent Public Libraries</t>
  </si>
  <si>
    <t>Independent Public Library</t>
  </si>
  <si>
    <t xml:space="preserve">Independent Public Library </t>
  </si>
  <si>
    <t>Public Libraries in Mississippi by Population of Legal Service Area: Census Data 2023</t>
  </si>
  <si>
    <t>CARROLL COUNTY LIBRARY SYSTEM</t>
  </si>
  <si>
    <t xml:space="preserve"> Public Libraries in Mississippi, Branches and Bookmobiles, October 1 2023 to September 30 2024</t>
  </si>
  <si>
    <t>Public Libraries and Percentage Distribution of Operating Revenue in Mississippi by Source of Revenue, October 1 2023 to September 30 2024</t>
  </si>
  <si>
    <t>Synchronous On Site and Off Site Program Attendance for Public Libraries in Mississippi, October 1 2023 to September 30, 2024</t>
  </si>
  <si>
    <t>Circulation and Interlibrary Loans of Public Libraries, October 1 2023 to September 30, 2024</t>
  </si>
  <si>
    <t xml:space="preserve"> Annual Library Visits, Reference Transactions and Registered Users of Public Libraries in Mississippi, October 1 2023 to September 30, 2024</t>
  </si>
  <si>
    <t xml:space="preserve"> Public Libraries in Mississippi by Total Public Service Hours Per Year, October 1 2023 to September 30, 2024</t>
  </si>
  <si>
    <t>Synchronous Program Sessions and Program Attendance by Target Age of Public Libraries in Mississippi, October 1 2023 to September 30, 2024</t>
  </si>
  <si>
    <t xml:space="preserve">  Electronic Materials, General Public Computers, Uses of Electronic Resources and Electronic Materials Expenditures of Public Libraries in Mississippi, October 1 2023 to September 30 2024</t>
  </si>
  <si>
    <t>Public Libraries Operating Revenue Per Capita, October 1 2023 to September 30 2024</t>
  </si>
  <si>
    <t>Asynchronous Program Presentations and Number of Views of Public Libraries in Mississippi, October 1 2023 to September 30 2024</t>
  </si>
  <si>
    <t>Print Materials and Expenditures of Public Libraries in Mississippi, October 1 2023 to September 30 2024</t>
  </si>
  <si>
    <t>Amount and Percent of Expenditures of Public Libraries in Mississippi by Category of Expenditures, October 1 2023 to September 30 2024</t>
  </si>
  <si>
    <t>Audio and Video Materials and Other Materials Expenditures of Public Libraries in Mississippi, October 1 2023 to September 30 2024</t>
  </si>
  <si>
    <t>Staff Expenditures of Public Libraries in Mississippi by Category, October 1 2023 to September 30 2024</t>
  </si>
  <si>
    <t>TOTAL</t>
  </si>
  <si>
    <t xml:space="preserve"> Public Libraries' Total Paid Employees, October 1 2023 to September 30 2024- Count based on averages with other data points in survey</t>
  </si>
  <si>
    <t>Population of Service Area</t>
  </si>
  <si>
    <t>NA</t>
  </si>
  <si>
    <t>13,612</t>
  </si>
  <si>
    <t>68,322</t>
  </si>
  <si>
    <t>37,815</t>
  </si>
  <si>
    <t>18,084</t>
  </si>
  <si>
    <t>16,692</t>
  </si>
  <si>
    <t>93,325</t>
  </si>
  <si>
    <t>23,734</t>
  </si>
  <si>
    <t>87,835</t>
  </si>
  <si>
    <t>143,069</t>
  </si>
  <si>
    <t>78,344</t>
  </si>
  <si>
    <t>58,943</t>
  </si>
  <si>
    <t>161,967</t>
  </si>
  <si>
    <t>342,394</t>
  </si>
  <si>
    <t>203,156</t>
  </si>
  <si>
    <t>58,227</t>
  </si>
  <si>
    <t>117,095</t>
  </si>
  <si>
    <t>7,089</t>
  </si>
  <si>
    <t>11,055</t>
  </si>
  <si>
    <t>1,085</t>
  </si>
  <si>
    <t>1,338</t>
  </si>
  <si>
    <t>3,142</t>
  </si>
  <si>
    <t>3,071</t>
  </si>
  <si>
    <t>14,702</t>
  </si>
  <si>
    <t>1,412</t>
  </si>
  <si>
    <t>4,419</t>
  </si>
  <si>
    <t>6,817</t>
  </si>
  <si>
    <t>4,007</t>
  </si>
  <si>
    <t>1,100</t>
  </si>
  <si>
    <t>1,468</t>
  </si>
  <si>
    <t>1,184</t>
  </si>
  <si>
    <t>2,649</t>
  </si>
  <si>
    <t>1,866</t>
  </si>
  <si>
    <t>1,652</t>
  </si>
  <si>
    <t>2,490</t>
  </si>
  <si>
    <t>2,003</t>
  </si>
  <si>
    <t>3,268</t>
  </si>
  <si>
    <t>2,331</t>
  </si>
  <si>
    <t>1,054</t>
  </si>
  <si>
    <t>2,952</t>
  </si>
  <si>
    <t>2,569</t>
  </si>
  <si>
    <t>2,163</t>
  </si>
  <si>
    <t>6,015</t>
  </si>
  <si>
    <t>2,564</t>
  </si>
  <si>
    <t>2,558</t>
  </si>
  <si>
    <t>2,104</t>
  </si>
  <si>
    <t>1,172</t>
  </si>
  <si>
    <t>12,874</t>
  </si>
  <si>
    <t>2,861</t>
  </si>
  <si>
    <t>1,150</t>
  </si>
  <si>
    <t>1,517</t>
  </si>
  <si>
    <t>3,101</t>
  </si>
  <si>
    <t>1,050</t>
  </si>
  <si>
    <t>3,735</t>
  </si>
  <si>
    <t>2,591</t>
  </si>
  <si>
    <t>1,185</t>
  </si>
  <si>
    <t>3,720</t>
  </si>
  <si>
    <t>6,426</t>
  </si>
  <si>
    <t>4,624</t>
  </si>
  <si>
    <t>8,422</t>
  </si>
  <si>
    <t>1,457</t>
  </si>
  <si>
    <t>48,604</t>
  </si>
  <si>
    <t>24,625</t>
  </si>
  <si>
    <t>14,613</t>
  </si>
  <si>
    <t>6,301</t>
  </si>
  <si>
    <t>5,789</t>
  </si>
  <si>
    <t>2,656</t>
  </si>
  <si>
    <t>1,379</t>
  </si>
  <si>
    <t>1,190</t>
  </si>
  <si>
    <t>1,964</t>
  </si>
  <si>
    <t>2,290</t>
  </si>
  <si>
    <t>2,475</t>
  </si>
  <si>
    <t>46,559</t>
  </si>
  <si>
    <t>6,317</t>
  </si>
  <si>
    <t>6,655</t>
  </si>
  <si>
    <t>4,662</t>
  </si>
  <si>
    <t>28,641</t>
  </si>
  <si>
    <t>1,943</t>
  </si>
  <si>
    <t>2,593</t>
  </si>
  <si>
    <t>1,322</t>
  </si>
  <si>
    <t>10,585</t>
  </si>
  <si>
    <t>5,875</t>
  </si>
  <si>
    <t>2,583</t>
  </si>
  <si>
    <t>2,166</t>
  </si>
  <si>
    <t>2,876</t>
  </si>
  <si>
    <t>3,482</t>
  </si>
  <si>
    <t>3,109</t>
  </si>
  <si>
    <t>10,203</t>
  </si>
  <si>
    <t>13,627</t>
  </si>
  <si>
    <t>1,548</t>
  </si>
  <si>
    <t>32,000</t>
  </si>
  <si>
    <t>25,116</t>
  </si>
  <si>
    <t>10,151</t>
  </si>
  <si>
    <t>15,018</t>
  </si>
  <si>
    <t>2,858</t>
  </si>
  <si>
    <t>9,964</t>
  </si>
  <si>
    <t>1,444</t>
  </si>
  <si>
    <t>2,686</t>
  </si>
  <si>
    <t>2,346</t>
  </si>
  <si>
    <t>5,475</t>
  </si>
  <si>
    <t>4,074</t>
  </si>
  <si>
    <t>28,968</t>
  </si>
  <si>
    <t>20,077</t>
  </si>
  <si>
    <t>34,605</t>
  </si>
  <si>
    <t>31,241</t>
  </si>
  <si>
    <t>21,065</t>
  </si>
  <si>
    <t>26,378</t>
  </si>
  <si>
    <t>28,746</t>
  </si>
  <si>
    <t>29,603</t>
  </si>
  <si>
    <t>34,123</t>
  </si>
  <si>
    <t>28,789</t>
  </si>
  <si>
    <t>35,193</t>
  </si>
  <si>
    <t>24,468</t>
  </si>
  <si>
    <t>28,284</t>
  </si>
  <si>
    <t>25,796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</si>
</sst>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.00"/>
    <numFmt numFmtId="165" formatCode="&quot;$&quot;#,##0"/>
    <numFmt numFmtId="166" formatCode="&quot;$&quot;0"/>
    <numFmt numFmtId="167" formatCode="\$#,##0"/>
    <numFmt numFmtId="168" formatCode="_(* #,##0_);_(* \(#,##0\);_(* &quot;-&quot;??_);_(@_)"/>
    <numFmt numFmtId="169" formatCode="_(&quot;$&quot;* #,##0_);_(&quot;$&quot;* \(#,##0\);_(&quot;$&quot;* &quot;-&quot;??_);_(@_)"/>
    <numFmt numFmtId="170" formatCode="&quot;$&quot;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9" fillId="3" borderId="0" applyNumberFormat="0" applyBorder="0" applyAlignment="0" applyProtection="0"/>
    <xf numFmtId="0" fontId="11" fillId="4" borderId="0" applyNumberFormat="0" applyBorder="0" applyAlignment="0" applyProtection="0"/>
    <xf numFmtId="43" fontId="13" fillId="0" borderId="0" applyFont="0" applyFill="0" applyBorder="0" applyAlignment="0" applyProtection="0"/>
  </cellStyleXfs>
  <cellXfs count="277">
    <xf numFmtId="0" fontId="0" fillId="0" borderId="0" xfId="0"/>
    <xf numFmtId="0" fontId="5" fillId="0" borderId="3" xfId="0" applyFont="1" applyBorder="1"/>
    <xf numFmtId="0" fontId="5" fillId="0" borderId="6" xfId="0" applyFont="1" applyBorder="1"/>
    <xf numFmtId="0" fontId="0" fillId="0" borderId="3" xfId="0" applyBorder="1"/>
    <xf numFmtId="3" fontId="0" fillId="0" borderId="3" xfId="0" applyNumberFormat="1" applyBorder="1"/>
    <xf numFmtId="10" fontId="0" fillId="0" borderId="3" xfId="0" applyNumberFormat="1" applyBorder="1"/>
    <xf numFmtId="3" fontId="0" fillId="0" borderId="6" xfId="0" applyNumberFormat="1" applyBorder="1"/>
    <xf numFmtId="0" fontId="0" fillId="0" borderId="1" xfId="0" applyBorder="1"/>
    <xf numFmtId="3" fontId="0" fillId="0" borderId="1" xfId="0" applyNumberFormat="1" applyBorder="1"/>
    <xf numFmtId="3" fontId="0" fillId="0" borderId="7" xfId="0" applyNumberFormat="1" applyBorder="1"/>
    <xf numFmtId="10" fontId="0" fillId="0" borderId="6" xfId="0" applyNumberFormat="1" applyBorder="1"/>
    <xf numFmtId="2" fontId="0" fillId="0" borderId="3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0" xfId="0" applyBorder="1"/>
    <xf numFmtId="164" fontId="0" fillId="0" borderId="3" xfId="0" applyNumberFormat="1" applyBorder="1"/>
    <xf numFmtId="164" fontId="0" fillId="0" borderId="6" xfId="0" applyNumberFormat="1" applyBorder="1"/>
    <xf numFmtId="164" fontId="0" fillId="0" borderId="1" xfId="0" applyNumberFormat="1" applyBorder="1"/>
    <xf numFmtId="164" fontId="0" fillId="0" borderId="7" xfId="0" applyNumberFormat="1" applyBorder="1"/>
    <xf numFmtId="0" fontId="5" fillId="0" borderId="3" xfId="0" applyFont="1" applyBorder="1"/>
    <xf numFmtId="0" fontId="5" fillId="0" borderId="3" xfId="0" applyFont="1" applyBorder="1"/>
    <xf numFmtId="1" fontId="5" fillId="0" borderId="3" xfId="0" applyNumberFormat="1" applyFont="1" applyBorder="1"/>
    <xf numFmtId="1" fontId="0" fillId="0" borderId="0" xfId="0" applyNumberFormat="1"/>
    <xf numFmtId="1" fontId="5" fillId="0" borderId="11" xfId="0" applyNumberFormat="1" applyFont="1" applyFill="1" applyBorder="1"/>
    <xf numFmtId="0" fontId="5" fillId="0" borderId="0" xfId="0" applyFont="1"/>
    <xf numFmtId="3" fontId="5" fillId="0" borderId="0" xfId="0" applyNumberFormat="1" applyFont="1"/>
    <xf numFmtId="1" fontId="5" fillId="0" borderId="0" xfId="0" applyNumberFormat="1" applyFont="1"/>
    <xf numFmtId="0" fontId="5" fillId="0" borderId="3" xfId="0" applyFont="1" applyBorder="1"/>
    <xf numFmtId="0" fontId="0" fillId="0" borderId="11" xfId="0" applyBorder="1"/>
    <xf numFmtId="3" fontId="0" fillId="0" borderId="0" xfId="0" applyNumberFormat="1" applyBorder="1"/>
    <xf numFmtId="10" fontId="0" fillId="0" borderId="0" xfId="0" applyNumberFormat="1" applyBorder="1"/>
    <xf numFmtId="0" fontId="8" fillId="0" borderId="0" xfId="0" applyFont="1" applyFill="1"/>
    <xf numFmtId="0" fontId="0" fillId="0" borderId="0" xfId="0" applyFill="1"/>
    <xf numFmtId="3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170" fontId="5" fillId="0" borderId="3" xfId="0" applyNumberFormat="1" applyFont="1" applyBorder="1"/>
    <xf numFmtId="170" fontId="0" fillId="0" borderId="3" xfId="0" applyNumberFormat="1" applyBorder="1"/>
    <xf numFmtId="170" fontId="0" fillId="0" borderId="0" xfId="0" applyNumberFormat="1"/>
    <xf numFmtId="170" fontId="0" fillId="0" borderId="0" xfId="0" applyNumberFormat="1" applyBorder="1"/>
    <xf numFmtId="0" fontId="5" fillId="0" borderId="3" xfId="0" applyFont="1" applyBorder="1"/>
    <xf numFmtId="0" fontId="6" fillId="2" borderId="0" xfId="0" applyFont="1" applyFill="1"/>
    <xf numFmtId="0" fontId="5" fillId="2" borderId="3" xfId="0" applyFont="1" applyFill="1" applyBorder="1"/>
    <xf numFmtId="0" fontId="7" fillId="2" borderId="0" xfId="0" applyFont="1" applyFill="1"/>
    <xf numFmtId="0" fontId="5" fillId="2" borderId="11" xfId="0" applyFont="1" applyFill="1" applyBorder="1"/>
    <xf numFmtId="0" fontId="5" fillId="2" borderId="0" xfId="0" applyFont="1" applyFill="1"/>
    <xf numFmtId="0" fontId="5" fillId="0" borderId="3" xfId="0" applyFont="1" applyBorder="1"/>
    <xf numFmtId="0" fontId="3" fillId="2" borderId="0" xfId="0" applyFont="1" applyFill="1"/>
    <xf numFmtId="3" fontId="0" fillId="0" borderId="11" xfId="0" applyNumberFormat="1" applyBorder="1"/>
    <xf numFmtId="0" fontId="5" fillId="0" borderId="4" xfId="0" applyFont="1" applyBorder="1"/>
    <xf numFmtId="170" fontId="0" fillId="0" borderId="11" xfId="0" applyNumberFormat="1" applyBorder="1"/>
    <xf numFmtId="0" fontId="4" fillId="0" borderId="33" xfId="1" applyBorder="1"/>
    <xf numFmtId="170" fontId="5" fillId="0" borderId="33" xfId="0" applyNumberFormat="1" applyFont="1" applyBorder="1"/>
    <xf numFmtId="0" fontId="9" fillId="3" borderId="33" xfId="2" applyBorder="1"/>
    <xf numFmtId="2" fontId="0" fillId="0" borderId="4" xfId="0" applyNumberFormat="1" applyBorder="1"/>
    <xf numFmtId="3" fontId="0" fillId="0" borderId="34" xfId="0" applyNumberFormat="1" applyBorder="1"/>
    <xf numFmtId="2" fontId="0" fillId="0" borderId="11" xfId="0" applyNumberFormat="1" applyBorder="1"/>
    <xf numFmtId="2" fontId="0" fillId="0" borderId="34" xfId="0" applyNumberFormat="1" applyBorder="1"/>
    <xf numFmtId="0" fontId="4" fillId="0" borderId="0" xfId="1" applyBorder="1"/>
    <xf numFmtId="2" fontId="0" fillId="0" borderId="0" xfId="0" applyNumberFormat="1" applyBorder="1"/>
    <xf numFmtId="2" fontId="0" fillId="0" borderId="8" xfId="0" applyNumberFormat="1" applyBorder="1"/>
    <xf numFmtId="0" fontId="0" fillId="0" borderId="19" xfId="0" applyBorder="1"/>
    <xf numFmtId="3" fontId="0" fillId="0" borderId="33" xfId="0" applyNumberFormat="1" applyBorder="1"/>
    <xf numFmtId="0" fontId="0" fillId="0" borderId="33" xfId="0" applyBorder="1"/>
    <xf numFmtId="0" fontId="2" fillId="0" borderId="33" xfId="2" applyFont="1" applyFill="1" applyBorder="1"/>
    <xf numFmtId="0" fontId="5" fillId="0" borderId="3" xfId="0" applyFont="1" applyBorder="1"/>
    <xf numFmtId="1" fontId="10" fillId="0" borderId="11" xfId="2" applyNumberFormat="1" applyFont="1" applyFill="1" applyBorder="1"/>
    <xf numFmtId="0" fontId="5" fillId="0" borderId="5" xfId="0" applyFont="1" applyBorder="1"/>
    <xf numFmtId="0" fontId="5" fillId="0" borderId="4" xfId="0" applyFont="1" applyBorder="1"/>
    <xf numFmtId="0" fontId="4" fillId="0" borderId="0" xfId="1"/>
    <xf numFmtId="0" fontId="5" fillId="2" borderId="33" xfId="0" applyFont="1" applyFill="1" applyBorder="1"/>
    <xf numFmtId="0" fontId="0" fillId="0" borderId="33" xfId="0" applyNumberFormat="1" applyBorder="1"/>
    <xf numFmtId="1" fontId="10" fillId="5" borderId="33" xfId="2" applyNumberFormat="1" applyFont="1" applyFill="1" applyBorder="1" applyAlignment="1">
      <alignment horizontal="right"/>
    </xf>
    <xf numFmtId="10" fontId="0" fillId="0" borderId="5" xfId="0" applyNumberFormat="1" applyBorder="1"/>
    <xf numFmtId="3" fontId="10" fillId="5" borderId="33" xfId="2" applyNumberFormat="1" applyFont="1" applyFill="1" applyBorder="1"/>
    <xf numFmtId="1" fontId="10" fillId="5" borderId="33" xfId="2" applyNumberFormat="1" applyFont="1" applyFill="1" applyBorder="1"/>
    <xf numFmtId="1" fontId="0" fillId="0" borderId="11" xfId="0" applyNumberFormat="1" applyBorder="1"/>
    <xf numFmtId="10" fontId="0" fillId="0" borderId="2" xfId="0" applyNumberFormat="1" applyBorder="1"/>
    <xf numFmtId="10" fontId="9" fillId="3" borderId="5" xfId="2" applyNumberFormat="1" applyBorder="1"/>
    <xf numFmtId="0" fontId="10" fillId="5" borderId="33" xfId="2" applyFont="1" applyFill="1" applyBorder="1"/>
    <xf numFmtId="2" fontId="0" fillId="0" borderId="5" xfId="0" applyNumberFormat="1" applyBorder="1"/>
    <xf numFmtId="2" fontId="0" fillId="0" borderId="2" xfId="0" applyNumberFormat="1" applyBorder="1"/>
    <xf numFmtId="170" fontId="7" fillId="0" borderId="33" xfId="2" applyNumberFormat="1" applyFont="1" applyFill="1" applyBorder="1"/>
    <xf numFmtId="170" fontId="10" fillId="0" borderId="33" xfId="2" applyNumberFormat="1" applyFont="1" applyFill="1" applyBorder="1"/>
    <xf numFmtId="170" fontId="10" fillId="0" borderId="0" xfId="2" applyNumberFormat="1" applyFont="1" applyFill="1" applyBorder="1"/>
    <xf numFmtId="170" fontId="10" fillId="0" borderId="36" xfId="2" applyNumberFormat="1" applyFont="1" applyFill="1" applyBorder="1"/>
    <xf numFmtId="0" fontId="0" fillId="0" borderId="20" xfId="0" applyBorder="1"/>
    <xf numFmtId="0" fontId="10" fillId="0" borderId="0" xfId="2" applyFont="1" applyFill="1"/>
    <xf numFmtId="165" fontId="10" fillId="0" borderId="0" xfId="2" applyNumberFormat="1" applyFont="1" applyFill="1"/>
    <xf numFmtId="0" fontId="10" fillId="0" borderId="12" xfId="2" applyFont="1" applyFill="1" applyBorder="1"/>
    <xf numFmtId="0" fontId="10" fillId="0" borderId="13" xfId="2" applyFont="1" applyFill="1" applyBorder="1"/>
    <xf numFmtId="1" fontId="10" fillId="0" borderId="13" xfId="2" applyNumberFormat="1" applyFont="1" applyFill="1" applyBorder="1"/>
    <xf numFmtId="166" fontId="10" fillId="0" borderId="13" xfId="2" applyNumberFormat="1" applyFont="1" applyFill="1" applyBorder="1"/>
    <xf numFmtId="165" fontId="10" fillId="0" borderId="13" xfId="2" applyNumberFormat="1" applyFont="1" applyFill="1" applyBorder="1"/>
    <xf numFmtId="165" fontId="10" fillId="0" borderId="14" xfId="2" applyNumberFormat="1" applyFont="1" applyFill="1" applyBorder="1"/>
    <xf numFmtId="0" fontId="10" fillId="0" borderId="9" xfId="2" applyFont="1" applyFill="1" applyBorder="1"/>
    <xf numFmtId="1" fontId="10" fillId="0" borderId="0" xfId="2" applyNumberFormat="1" applyFont="1" applyFill="1"/>
    <xf numFmtId="166" fontId="10" fillId="0" borderId="0" xfId="2" applyNumberFormat="1" applyFont="1" applyFill="1"/>
    <xf numFmtId="165" fontId="10" fillId="0" borderId="0" xfId="2" applyNumberFormat="1" applyFont="1" applyFill="1" applyBorder="1"/>
    <xf numFmtId="165" fontId="10" fillId="0" borderId="15" xfId="2" applyNumberFormat="1" applyFont="1" applyFill="1" applyBorder="1"/>
    <xf numFmtId="0" fontId="10" fillId="0" borderId="16" xfId="2" applyFont="1" applyFill="1" applyBorder="1"/>
    <xf numFmtId="0" fontId="10" fillId="0" borderId="17" xfId="2" applyFont="1" applyFill="1" applyBorder="1"/>
    <xf numFmtId="1" fontId="10" fillId="0" borderId="17" xfId="2" applyNumberFormat="1" applyFont="1" applyFill="1" applyBorder="1"/>
    <xf numFmtId="166" fontId="10" fillId="0" borderId="17" xfId="2" applyNumberFormat="1" applyFont="1" applyFill="1" applyBorder="1"/>
    <xf numFmtId="165" fontId="10" fillId="0" borderId="17" xfId="2" applyNumberFormat="1" applyFont="1" applyFill="1" applyBorder="1"/>
    <xf numFmtId="165" fontId="10" fillId="0" borderId="18" xfId="2" applyNumberFormat="1" applyFont="1" applyFill="1" applyBorder="1"/>
    <xf numFmtId="167" fontId="10" fillId="0" borderId="0" xfId="2" applyNumberFormat="1" applyFont="1" applyFill="1"/>
    <xf numFmtId="170" fontId="10" fillId="0" borderId="0" xfId="2" applyNumberFormat="1" applyFont="1" applyFill="1"/>
    <xf numFmtId="167" fontId="10" fillId="0" borderId="13" xfId="2" applyNumberFormat="1" applyFont="1" applyFill="1" applyBorder="1"/>
    <xf numFmtId="167" fontId="10" fillId="0" borderId="17" xfId="2" applyNumberFormat="1" applyFont="1" applyFill="1" applyBorder="1"/>
    <xf numFmtId="44" fontId="10" fillId="0" borderId="0" xfId="2" applyNumberFormat="1" applyFont="1" applyFill="1"/>
    <xf numFmtId="168" fontId="10" fillId="0" borderId="0" xfId="2" applyNumberFormat="1" applyFont="1" applyFill="1" applyBorder="1"/>
    <xf numFmtId="0" fontId="10" fillId="0" borderId="0" xfId="2" applyFont="1" applyFill="1" applyBorder="1"/>
    <xf numFmtId="167" fontId="10" fillId="0" borderId="10" xfId="2" applyNumberFormat="1" applyFont="1" applyFill="1" applyBorder="1"/>
    <xf numFmtId="0" fontId="10" fillId="0" borderId="10" xfId="2" applyFont="1" applyFill="1" applyBorder="1"/>
    <xf numFmtId="1" fontId="10" fillId="0" borderId="10" xfId="2" applyNumberFormat="1" applyFont="1" applyFill="1" applyBorder="1"/>
    <xf numFmtId="165" fontId="10" fillId="0" borderId="10" xfId="2" applyNumberFormat="1" applyFont="1" applyFill="1" applyBorder="1"/>
    <xf numFmtId="167" fontId="10" fillId="0" borderId="21" xfId="2" applyNumberFormat="1" applyFont="1" applyFill="1" applyBorder="1"/>
    <xf numFmtId="0" fontId="10" fillId="0" borderId="21" xfId="2" applyFont="1" applyFill="1" applyBorder="1"/>
    <xf numFmtId="1" fontId="10" fillId="0" borderId="21" xfId="2" applyNumberFormat="1" applyFont="1" applyFill="1" applyBorder="1"/>
    <xf numFmtId="165" fontId="10" fillId="0" borderId="21" xfId="2" applyNumberFormat="1" applyFont="1" applyFill="1" applyBorder="1"/>
    <xf numFmtId="0" fontId="10" fillId="0" borderId="19" xfId="2" applyFont="1" applyFill="1" applyBorder="1"/>
    <xf numFmtId="1" fontId="10" fillId="0" borderId="19" xfId="2" applyNumberFormat="1" applyFont="1" applyFill="1" applyBorder="1"/>
    <xf numFmtId="1" fontId="10" fillId="0" borderId="0" xfId="2" applyNumberFormat="1" applyFont="1" applyFill="1" applyBorder="1"/>
    <xf numFmtId="167" fontId="10" fillId="0" borderId="0" xfId="2" applyNumberFormat="1" applyFont="1" applyFill="1" applyBorder="1"/>
    <xf numFmtId="49" fontId="10" fillId="0" borderId="13" xfId="2" applyNumberFormat="1" applyFont="1" applyFill="1" applyBorder="1" applyAlignment="1">
      <alignment horizontal="right"/>
    </xf>
    <xf numFmtId="49" fontId="10" fillId="0" borderId="0" xfId="2" applyNumberFormat="1" applyFont="1" applyFill="1" applyAlignment="1">
      <alignment horizontal="right"/>
    </xf>
    <xf numFmtId="0" fontId="10" fillId="0" borderId="24" xfId="2" applyFont="1" applyFill="1" applyBorder="1"/>
    <xf numFmtId="1" fontId="10" fillId="0" borderId="24" xfId="2" applyNumberFormat="1" applyFont="1" applyFill="1" applyBorder="1"/>
    <xf numFmtId="44" fontId="10" fillId="0" borderId="24" xfId="2" applyNumberFormat="1" applyFont="1" applyFill="1" applyBorder="1"/>
    <xf numFmtId="167" fontId="10" fillId="0" borderId="24" xfId="2" applyNumberFormat="1" applyFont="1" applyFill="1" applyBorder="1"/>
    <xf numFmtId="165" fontId="10" fillId="0" borderId="24" xfId="2" applyNumberFormat="1" applyFont="1" applyFill="1" applyBorder="1"/>
    <xf numFmtId="165" fontId="10" fillId="0" borderId="25" xfId="2" applyNumberFormat="1" applyFont="1" applyFill="1" applyBorder="1"/>
    <xf numFmtId="165" fontId="10" fillId="0" borderId="30" xfId="2" applyNumberFormat="1" applyFont="1" applyFill="1" applyBorder="1"/>
    <xf numFmtId="0" fontId="10" fillId="0" borderId="22" xfId="2" applyFont="1" applyFill="1" applyBorder="1"/>
    <xf numFmtId="1" fontId="10" fillId="0" borderId="22" xfId="2" applyNumberFormat="1" applyFont="1" applyFill="1" applyBorder="1"/>
    <xf numFmtId="165" fontId="10" fillId="0" borderId="22" xfId="2" applyNumberFormat="1" applyFont="1" applyFill="1" applyBorder="1"/>
    <xf numFmtId="165" fontId="10" fillId="0" borderId="27" xfId="2" applyNumberFormat="1" applyFont="1" applyFill="1" applyBorder="1"/>
    <xf numFmtId="165" fontId="10" fillId="0" borderId="19" xfId="2" applyNumberFormat="1" applyFont="1" applyFill="1" applyBorder="1"/>
    <xf numFmtId="2" fontId="10" fillId="0" borderId="13" xfId="2" applyNumberFormat="1" applyFont="1" applyFill="1" applyBorder="1"/>
    <xf numFmtId="167" fontId="10" fillId="0" borderId="19" xfId="2" applyNumberFormat="1" applyFont="1" applyFill="1" applyBorder="1"/>
    <xf numFmtId="0" fontId="10" fillId="0" borderId="23" xfId="2" applyFont="1" applyFill="1" applyBorder="1"/>
    <xf numFmtId="0" fontId="10" fillId="0" borderId="26" xfId="2" applyFont="1" applyFill="1" applyBorder="1"/>
    <xf numFmtId="167" fontId="10" fillId="0" borderId="22" xfId="2" applyNumberFormat="1" applyFont="1" applyFill="1" applyBorder="1"/>
    <xf numFmtId="0" fontId="10" fillId="0" borderId="29" xfId="2" applyFont="1" applyFill="1" applyBorder="1"/>
    <xf numFmtId="2" fontId="10" fillId="0" borderId="0" xfId="2" applyNumberFormat="1" applyFont="1" applyFill="1"/>
    <xf numFmtId="0" fontId="10" fillId="0" borderId="31" xfId="2" applyFont="1" applyFill="1" applyBorder="1"/>
    <xf numFmtId="0" fontId="10" fillId="0" borderId="28" xfId="2" applyFont="1" applyFill="1" applyBorder="1"/>
    <xf numFmtId="1" fontId="10" fillId="0" borderId="32" xfId="2" applyNumberFormat="1" applyFont="1" applyFill="1" applyBorder="1"/>
    <xf numFmtId="49" fontId="10" fillId="0" borderId="24" xfId="2" applyNumberFormat="1" applyFont="1" applyFill="1" applyBorder="1" applyAlignment="1">
      <alignment horizontal="right"/>
    </xf>
    <xf numFmtId="165" fontId="10" fillId="0" borderId="31" xfId="2" applyNumberFormat="1" applyFont="1" applyFill="1" applyBorder="1"/>
    <xf numFmtId="167" fontId="10" fillId="0" borderId="28" xfId="2" applyNumberFormat="1" applyFont="1" applyFill="1" applyBorder="1"/>
    <xf numFmtId="167" fontId="10" fillId="0" borderId="32" xfId="2" applyNumberFormat="1" applyFont="1" applyFill="1" applyBorder="1"/>
    <xf numFmtId="0" fontId="10" fillId="0" borderId="20" xfId="2" applyFont="1" applyFill="1" applyBorder="1"/>
    <xf numFmtId="1" fontId="10" fillId="0" borderId="20" xfId="2" applyNumberFormat="1" applyFont="1" applyFill="1" applyBorder="1"/>
    <xf numFmtId="165" fontId="10" fillId="0" borderId="20" xfId="2" applyNumberFormat="1" applyFont="1" applyFill="1" applyBorder="1"/>
    <xf numFmtId="169" fontId="10" fillId="0" borderId="13" xfId="2" applyNumberFormat="1" applyFont="1" applyFill="1" applyBorder="1"/>
    <xf numFmtId="0" fontId="7" fillId="0" borderId="0" xfId="2" applyFont="1" applyFill="1"/>
    <xf numFmtId="0" fontId="12" fillId="0" borderId="0" xfId="2" applyFont="1" applyFill="1"/>
    <xf numFmtId="165" fontId="12" fillId="0" borderId="0" xfId="2" applyNumberFormat="1" applyFont="1" applyFill="1"/>
    <xf numFmtId="0" fontId="10" fillId="0" borderId="3" xfId="2" applyFont="1" applyFill="1" applyBorder="1"/>
    <xf numFmtId="3" fontId="10" fillId="0" borderId="3" xfId="2" applyNumberFormat="1" applyFont="1" applyFill="1" applyBorder="1"/>
    <xf numFmtId="170" fontId="10" fillId="0" borderId="33" xfId="2" applyNumberFormat="1" applyFont="1" applyFill="1" applyBorder="1" applyAlignment="1">
      <alignment horizontal="right"/>
    </xf>
    <xf numFmtId="170" fontId="10" fillId="0" borderId="4" xfId="2" applyNumberFormat="1" applyFont="1" applyFill="1" applyBorder="1"/>
    <xf numFmtId="10" fontId="10" fillId="0" borderId="4" xfId="2" applyNumberFormat="1" applyFont="1" applyFill="1" applyBorder="1"/>
    <xf numFmtId="10" fontId="10" fillId="0" borderId="3" xfId="2" applyNumberFormat="1" applyFont="1" applyFill="1" applyBorder="1"/>
    <xf numFmtId="10" fontId="10" fillId="0" borderId="6" xfId="2" applyNumberFormat="1" applyFont="1" applyFill="1" applyBorder="1"/>
    <xf numFmtId="3" fontId="10" fillId="0" borderId="6" xfId="2" applyNumberFormat="1" applyFont="1" applyFill="1" applyBorder="1"/>
    <xf numFmtId="170" fontId="10" fillId="0" borderId="3" xfId="2" applyNumberFormat="1" applyFont="1" applyFill="1" applyBorder="1"/>
    <xf numFmtId="0" fontId="10" fillId="0" borderId="1" xfId="2" applyFont="1" applyFill="1" applyBorder="1"/>
    <xf numFmtId="3" fontId="10" fillId="0" borderId="7" xfId="2" applyNumberFormat="1" applyFont="1" applyFill="1" applyBorder="1"/>
    <xf numFmtId="170" fontId="10" fillId="0" borderId="1" xfId="2" applyNumberFormat="1" applyFont="1" applyFill="1" applyBorder="1"/>
    <xf numFmtId="10" fontId="10" fillId="0" borderId="1" xfId="2" applyNumberFormat="1" applyFont="1" applyFill="1" applyBorder="1"/>
    <xf numFmtId="10" fontId="10" fillId="0" borderId="7" xfId="2" applyNumberFormat="1" applyFont="1" applyFill="1" applyBorder="1"/>
    <xf numFmtId="0" fontId="10" fillId="0" borderId="33" xfId="2" applyFont="1" applyFill="1" applyBorder="1"/>
    <xf numFmtId="3" fontId="10" fillId="0" borderId="33" xfId="2" applyNumberFormat="1" applyFont="1" applyFill="1" applyBorder="1"/>
    <xf numFmtId="10" fontId="10" fillId="0" borderId="33" xfId="2" applyNumberFormat="1" applyFont="1" applyFill="1" applyBorder="1"/>
    <xf numFmtId="170" fontId="10" fillId="0" borderId="37" xfId="2" applyNumberFormat="1" applyFont="1" applyFill="1" applyBorder="1"/>
    <xf numFmtId="10" fontId="0" fillId="0" borderId="4" xfId="0" applyNumberFormat="1" applyBorder="1"/>
    <xf numFmtId="10" fontId="10" fillId="0" borderId="8" xfId="2" applyNumberFormat="1" applyFont="1" applyFill="1" applyBorder="1"/>
    <xf numFmtId="170" fontId="0" fillId="0" borderId="33" xfId="0" applyNumberFormat="1" applyBorder="1"/>
    <xf numFmtId="170" fontId="9" fillId="0" borderId="11" xfId="2" applyNumberFormat="1" applyFill="1" applyBorder="1"/>
    <xf numFmtId="170" fontId="9" fillId="0" borderId="34" xfId="2" applyNumberFormat="1" applyFill="1" applyBorder="1"/>
    <xf numFmtId="0" fontId="5" fillId="0" borderId="0" xfId="0" applyFont="1" applyBorder="1"/>
    <xf numFmtId="0" fontId="5" fillId="0" borderId="11" xfId="0" applyFont="1" applyBorder="1"/>
    <xf numFmtId="170" fontId="10" fillId="0" borderId="33" xfId="0" applyNumberFormat="1" applyFont="1" applyFill="1" applyBorder="1"/>
    <xf numFmtId="3" fontId="10" fillId="0" borderId="33" xfId="0" applyNumberFormat="1" applyFont="1" applyFill="1" applyBorder="1"/>
    <xf numFmtId="0" fontId="10" fillId="0" borderId="33" xfId="0" applyFont="1" applyFill="1" applyBorder="1"/>
    <xf numFmtId="0" fontId="7" fillId="0" borderId="39" xfId="2" applyFont="1" applyFill="1" applyBorder="1"/>
    <xf numFmtId="170" fontId="5" fillId="0" borderId="39" xfId="0" applyNumberFormat="1" applyFont="1" applyBorder="1"/>
    <xf numFmtId="170" fontId="7" fillId="0" borderId="11" xfId="2" applyNumberFormat="1" applyFont="1" applyFill="1" applyBorder="1"/>
    <xf numFmtId="170" fontId="7" fillId="0" borderId="34" xfId="2" applyNumberFormat="1" applyFont="1" applyFill="1" applyBorder="1"/>
    <xf numFmtId="10" fontId="10" fillId="0" borderId="33" xfId="0" applyNumberFormat="1" applyFont="1" applyFill="1" applyBorder="1"/>
    <xf numFmtId="0" fontId="7" fillId="0" borderId="33" xfId="2" applyFont="1" applyFill="1" applyBorder="1"/>
    <xf numFmtId="2" fontId="0" fillId="0" borderId="40" xfId="0" applyNumberFormat="1" applyBorder="1"/>
    <xf numFmtId="3" fontId="0" fillId="0" borderId="4" xfId="0" applyNumberFormat="1" applyBorder="1"/>
    <xf numFmtId="0" fontId="0" fillId="0" borderId="0" xfId="0" applyFill="1" applyBorder="1"/>
    <xf numFmtId="3" fontId="10" fillId="0" borderId="1" xfId="2" applyNumberFormat="1" applyFont="1" applyFill="1" applyBorder="1"/>
    <xf numFmtId="3" fontId="0" fillId="0" borderId="37" xfId="0" applyNumberFormat="1" applyBorder="1"/>
    <xf numFmtId="0" fontId="10" fillId="0" borderId="33" xfId="2" applyNumberFormat="1" applyFont="1" applyFill="1" applyBorder="1"/>
    <xf numFmtId="0" fontId="10" fillId="0" borderId="6" xfId="2" applyFont="1" applyFill="1" applyBorder="1"/>
    <xf numFmtId="0" fontId="10" fillId="0" borderId="3" xfId="2" applyNumberFormat="1" applyFont="1" applyFill="1" applyBorder="1"/>
    <xf numFmtId="0" fontId="10" fillId="0" borderId="1" xfId="2" applyNumberFormat="1" applyFont="1" applyFill="1" applyBorder="1"/>
    <xf numFmtId="0" fontId="7" fillId="0" borderId="3" xfId="0" applyFont="1" applyFill="1" applyBorder="1"/>
    <xf numFmtId="3" fontId="10" fillId="0" borderId="3" xfId="0" applyNumberFormat="1" applyFont="1" applyFill="1" applyBorder="1"/>
    <xf numFmtId="0" fontId="10" fillId="0" borderId="0" xfId="0" applyFont="1" applyFill="1"/>
    <xf numFmtId="170" fontId="7" fillId="0" borderId="3" xfId="2" applyNumberFormat="1" applyFont="1" applyFill="1" applyBorder="1"/>
    <xf numFmtId="3" fontId="0" fillId="0" borderId="8" xfId="0" applyNumberFormat="1" applyBorder="1"/>
    <xf numFmtId="0" fontId="7" fillId="0" borderId="3" xfId="2" applyFont="1" applyFill="1" applyBorder="1"/>
    <xf numFmtId="0" fontId="5" fillId="0" borderId="3" xfId="0" applyFont="1" applyBorder="1"/>
    <xf numFmtId="0" fontId="5" fillId="0" borderId="4" xfId="0" applyFont="1" applyBorder="1"/>
    <xf numFmtId="3" fontId="4" fillId="0" borderId="33" xfId="1" applyNumberFormat="1" applyBorder="1"/>
    <xf numFmtId="3" fontId="10" fillId="0" borderId="0" xfId="2" applyNumberFormat="1" applyFont="1" applyFill="1"/>
    <xf numFmtId="0" fontId="9" fillId="0" borderId="0" xfId="2" applyFill="1"/>
    <xf numFmtId="0" fontId="10" fillId="0" borderId="11" xfId="2" applyNumberFormat="1" applyFont="1" applyFill="1" applyBorder="1"/>
    <xf numFmtId="3" fontId="10" fillId="0" borderId="11" xfId="2" applyNumberFormat="1" applyFont="1" applyFill="1" applyBorder="1"/>
    <xf numFmtId="3" fontId="10" fillId="0" borderId="35" xfId="2" applyNumberFormat="1" applyFont="1" applyFill="1" applyBorder="1"/>
    <xf numFmtId="3" fontId="10" fillId="0" borderId="20" xfId="2" applyNumberFormat="1" applyFont="1" applyFill="1" applyBorder="1"/>
    <xf numFmtId="3" fontId="10" fillId="0" borderId="0" xfId="2" applyNumberFormat="1" applyFont="1" applyFill="1" applyBorder="1"/>
    <xf numFmtId="49" fontId="10" fillId="0" borderId="3" xfId="2" applyNumberFormat="1" applyFont="1" applyFill="1" applyBorder="1"/>
    <xf numFmtId="168" fontId="10" fillId="0" borderId="3" xfId="4" applyNumberFormat="1" applyFont="1" applyFill="1" applyBorder="1"/>
    <xf numFmtId="168" fontId="10" fillId="0" borderId="1" xfId="4" applyNumberFormat="1" applyFont="1" applyFill="1" applyBorder="1"/>
    <xf numFmtId="168" fontId="10" fillId="0" borderId="33" xfId="4" applyNumberFormat="1" applyFont="1" applyFill="1" applyBorder="1"/>
    <xf numFmtId="0" fontId="0" fillId="0" borderId="37" xfId="0" applyFill="1" applyBorder="1"/>
    <xf numFmtId="0" fontId="10" fillId="0" borderId="0" xfId="0" applyFont="1" applyFill="1" applyBorder="1"/>
    <xf numFmtId="0" fontId="5" fillId="0" borderId="40" xfId="0" applyFont="1" applyBorder="1" applyAlignment="1">
      <alignment horizontal="center"/>
    </xf>
    <xf numFmtId="168" fontId="10" fillId="0" borderId="33" xfId="4" applyNumberFormat="1" applyFont="1" applyFill="1" applyBorder="1" applyAlignment="1">
      <alignment horizontal="right"/>
    </xf>
    <xf numFmtId="168" fontId="10" fillId="0" borderId="42" xfId="4" applyNumberFormat="1" applyFont="1" applyFill="1" applyBorder="1"/>
    <xf numFmtId="168" fontId="10" fillId="0" borderId="38" xfId="4" applyNumberFormat="1" applyFont="1" applyFill="1" applyBorder="1"/>
    <xf numFmtId="3" fontId="10" fillId="0" borderId="35" xfId="0" applyNumberFormat="1" applyFont="1" applyFill="1" applyBorder="1"/>
    <xf numFmtId="3" fontId="10" fillId="0" borderId="44" xfId="2" applyNumberFormat="1" applyFont="1" applyFill="1" applyBorder="1"/>
    <xf numFmtId="3" fontId="10" fillId="0" borderId="43" xfId="2" applyNumberFormat="1" applyFont="1" applyFill="1" applyBorder="1"/>
    <xf numFmtId="0" fontId="10" fillId="0" borderId="0" xfId="2" applyNumberFormat="1" applyFont="1" applyFill="1"/>
    <xf numFmtId="0" fontId="10" fillId="0" borderId="44" xfId="2" applyNumberFormat="1" applyFont="1" applyFill="1" applyBorder="1"/>
    <xf numFmtId="3" fontId="10" fillId="0" borderId="19" xfId="2" applyNumberFormat="1" applyFont="1" applyFill="1" applyBorder="1"/>
    <xf numFmtId="3" fontId="10" fillId="0" borderId="37" xfId="2" applyNumberFormat="1" applyFont="1" applyFill="1" applyBorder="1"/>
    <xf numFmtId="0" fontId="10" fillId="0" borderId="0" xfId="3" applyFont="1" applyFill="1"/>
    <xf numFmtId="170" fontId="10" fillId="0" borderId="0" xfId="3" applyNumberFormat="1" applyFont="1" applyFill="1"/>
    <xf numFmtId="0" fontId="10" fillId="0" borderId="33" xfId="3" applyFont="1" applyFill="1" applyBorder="1"/>
    <xf numFmtId="3" fontId="10" fillId="0" borderId="33" xfId="3" applyNumberFormat="1" applyFont="1" applyFill="1" applyBorder="1"/>
    <xf numFmtId="3" fontId="10" fillId="0" borderId="33" xfId="3" applyNumberFormat="1" applyFont="1" applyFill="1" applyBorder="1" applyAlignment="1">
      <alignment horizontal="right"/>
    </xf>
    <xf numFmtId="170" fontId="10" fillId="0" borderId="33" xfId="3" applyNumberFormat="1" applyFont="1" applyFill="1" applyBorder="1"/>
    <xf numFmtId="49" fontId="10" fillId="0" borderId="33" xfId="4" applyNumberFormat="1" applyFont="1" applyFill="1" applyBorder="1" applyAlignment="1">
      <alignment horizontal="right"/>
    </xf>
    <xf numFmtId="3" fontId="10" fillId="0" borderId="33" xfId="4" applyNumberFormat="1" applyFont="1" applyFill="1" applyBorder="1"/>
    <xf numFmtId="0" fontId="10" fillId="0" borderId="33" xfId="2" applyFont="1" applyFill="1" applyBorder="1" applyAlignment="1">
      <alignment horizontal="right"/>
    </xf>
    <xf numFmtId="49" fontId="10" fillId="0" borderId="3" xfId="4" applyNumberFormat="1" applyFont="1" applyFill="1" applyBorder="1" applyAlignment="1">
      <alignment horizontal="right"/>
    </xf>
    <xf numFmtId="49" fontId="10" fillId="0" borderId="1" xfId="4" applyNumberFormat="1" applyFont="1" applyFill="1" applyBorder="1" applyAlignment="1">
      <alignment horizontal="right"/>
    </xf>
    <xf numFmtId="0" fontId="10" fillId="0" borderId="35" xfId="2" applyNumberFormat="1" applyFont="1" applyFill="1" applyBorder="1"/>
    <xf numFmtId="49" fontId="10" fillId="0" borderId="44" xfId="4" applyNumberFormat="1" applyFont="1" applyFill="1" applyBorder="1" applyAlignment="1">
      <alignment horizontal="right"/>
    </xf>
    <xf numFmtId="49" fontId="10" fillId="0" borderId="0" xfId="4" applyNumberFormat="1" applyFont="1" applyFill="1" applyAlignment="1">
      <alignment horizontal="right"/>
    </xf>
    <xf numFmtId="3" fontId="10" fillId="0" borderId="3" xfId="2" applyNumberFormat="1" applyFont="1" applyFill="1" applyBorder="1" applyAlignment="1">
      <alignment horizontal="right"/>
    </xf>
    <xf numFmtId="49" fontId="10" fillId="0" borderId="33" xfId="2" applyNumberFormat="1" applyFont="1" applyFill="1" applyBorder="1" applyAlignment="1">
      <alignment horizontal="right"/>
    </xf>
    <xf numFmtId="49" fontId="1" fillId="0" borderId="33" xfId="4" applyNumberFormat="1" applyFont="1" applyBorder="1" applyAlignment="1">
      <alignment horizontal="right"/>
    </xf>
    <xf numFmtId="0" fontId="10" fillId="0" borderId="37" xfId="2" applyFont="1" applyFill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1" xfId="0" applyFont="1" applyBorder="1"/>
    <xf numFmtId="170" fontId="5" fillId="0" borderId="3" xfId="0" applyNumberFormat="1" applyFont="1" applyBorder="1" applyAlignment="1">
      <alignment horizontal="center"/>
    </xf>
    <xf numFmtId="170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/>
    <xf numFmtId="0" fontId="7" fillId="0" borderId="0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44" xfId="0" applyFont="1" applyBorder="1"/>
    <xf numFmtId="0" fontId="5" fillId="0" borderId="41" xfId="0" applyFont="1" applyBorder="1"/>
    <xf numFmtId="0" fontId="5" fillId="0" borderId="45" xfId="0" applyFont="1" applyBorder="1"/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5" fillId="0" borderId="2" xfId="0" applyFont="1" applyBorder="1"/>
  </cellXfs>
  <cellStyles count="5">
    <cellStyle name="Bad" xfId="3" builtinId="27"/>
    <cellStyle name="Comma" xfId="4" builtinId="3"/>
    <cellStyle name="Good" xfId="2" builtinId="26"/>
    <cellStyle name="Normal" xfId="0" builtinId="0"/>
    <cellStyle name="Normal 4" xfId="1" xr:uid="{8D2BB639-A75E-47A9-B1F8-EA9A314950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zoomScaleNormal="100" workbookViewId="0">
      <selection activeCell="P42" sqref="P42"/>
    </sheetView>
  </sheetViews>
  <sheetFormatPr defaultRowHeight="15" x14ac:dyDescent="0.25"/>
  <cols>
    <col min="1" max="1" width="5.28515625" customWidth="1"/>
    <col min="2" max="2" width="81.42578125" customWidth="1"/>
  </cols>
  <sheetData>
    <row r="1" spans="1:2" x14ac:dyDescent="0.25">
      <c r="A1" s="254" t="s">
        <v>0</v>
      </c>
      <c r="B1" s="255"/>
    </row>
    <row r="2" spans="1:2" x14ac:dyDescent="0.25">
      <c r="A2" t="s">
        <v>1</v>
      </c>
      <c r="B2" t="s">
        <v>2</v>
      </c>
    </row>
    <row r="3" spans="1:2" x14ac:dyDescent="0.25">
      <c r="A3" t="s">
        <v>3</v>
      </c>
      <c r="B3" t="s">
        <v>4</v>
      </c>
    </row>
    <row r="4" spans="1:2" x14ac:dyDescent="0.25">
      <c r="A4" t="s">
        <v>5</v>
      </c>
      <c r="B4" t="s">
        <v>6</v>
      </c>
    </row>
    <row r="5" spans="1:2" x14ac:dyDescent="0.25">
      <c r="A5" t="s">
        <v>7</v>
      </c>
      <c r="B5" t="s">
        <v>8</v>
      </c>
    </row>
    <row r="6" spans="1:2" x14ac:dyDescent="0.25">
      <c r="A6" t="s">
        <v>9</v>
      </c>
      <c r="B6" t="s">
        <v>10</v>
      </c>
    </row>
    <row r="7" spans="1:2" x14ac:dyDescent="0.25">
      <c r="A7" t="s">
        <v>11</v>
      </c>
      <c r="B7" t="s">
        <v>12</v>
      </c>
    </row>
    <row r="8" spans="1:2" x14ac:dyDescent="0.25">
      <c r="A8" t="s">
        <v>13</v>
      </c>
      <c r="B8" t="s">
        <v>14</v>
      </c>
    </row>
    <row r="9" spans="1:2" x14ac:dyDescent="0.25">
      <c r="A9" t="s">
        <v>15</v>
      </c>
      <c r="B9" t="s">
        <v>16</v>
      </c>
    </row>
    <row r="10" spans="1:2" x14ac:dyDescent="0.25">
      <c r="A10" t="s">
        <v>17</v>
      </c>
      <c r="B10" t="s">
        <v>18</v>
      </c>
    </row>
    <row r="11" spans="1:2" x14ac:dyDescent="0.25">
      <c r="A11" t="s">
        <v>19</v>
      </c>
      <c r="B11" t="s">
        <v>20</v>
      </c>
    </row>
    <row r="12" spans="1:2" x14ac:dyDescent="0.25">
      <c r="A12" t="s">
        <v>21</v>
      </c>
      <c r="B12" t="s">
        <v>22</v>
      </c>
    </row>
    <row r="13" spans="1:2" x14ac:dyDescent="0.25">
      <c r="A13" t="s">
        <v>23</v>
      </c>
      <c r="B13" t="s">
        <v>24</v>
      </c>
    </row>
    <row r="14" spans="1:2" x14ac:dyDescent="0.25">
      <c r="A14" t="s">
        <v>25</v>
      </c>
      <c r="B14" t="s">
        <v>26</v>
      </c>
    </row>
    <row r="15" spans="1:2" x14ac:dyDescent="0.25">
      <c r="A15" t="s">
        <v>27</v>
      </c>
      <c r="B15" t="s">
        <v>28</v>
      </c>
    </row>
    <row r="16" spans="1:2" x14ac:dyDescent="0.25">
      <c r="A16" t="s">
        <v>29</v>
      </c>
      <c r="B16" t="s">
        <v>30</v>
      </c>
    </row>
    <row r="17" spans="1:2" x14ac:dyDescent="0.25">
      <c r="A17" t="s">
        <v>31</v>
      </c>
      <c r="B17" t="s">
        <v>32</v>
      </c>
    </row>
    <row r="18" spans="1:2" x14ac:dyDescent="0.25">
      <c r="A18" t="s">
        <v>33</v>
      </c>
      <c r="B18" t="s">
        <v>34</v>
      </c>
    </row>
    <row r="19" spans="1:2" x14ac:dyDescent="0.25">
      <c r="A19" t="s">
        <v>35</v>
      </c>
      <c r="B19" t="s">
        <v>36</v>
      </c>
    </row>
    <row r="20" spans="1:2" x14ac:dyDescent="0.25">
      <c r="A20" t="s">
        <v>37</v>
      </c>
      <c r="B20" t="s">
        <v>38</v>
      </c>
    </row>
    <row r="21" spans="1:2" x14ac:dyDescent="0.25">
      <c r="A21" t="s">
        <v>39</v>
      </c>
      <c r="B21" t="s">
        <v>40</v>
      </c>
    </row>
    <row r="22" spans="1:2" x14ac:dyDescent="0.25">
      <c r="B22" t="s">
        <v>41</v>
      </c>
    </row>
  </sheetData>
  <mergeCells count="1">
    <mergeCell ref="A1:B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4"/>
  <sheetViews>
    <sheetView zoomScaleNormal="100" workbookViewId="0">
      <selection activeCell="P17" sqref="P17"/>
    </sheetView>
  </sheetViews>
  <sheetFormatPr defaultRowHeight="15" x14ac:dyDescent="0.25"/>
  <cols>
    <col min="1" max="1" width="50.85546875" customWidth="1"/>
    <col min="2" max="2" width="50.85546875" hidden="1" customWidth="1"/>
    <col min="3" max="3" width="26.85546875" style="112" customWidth="1"/>
    <col min="4" max="4" width="22" style="112" customWidth="1"/>
    <col min="5" max="5" width="27" style="224" customWidth="1"/>
    <col min="6" max="6" width="27.7109375" style="84" customWidth="1"/>
    <col min="7" max="7" width="22" style="224" customWidth="1"/>
    <col min="8" max="8" width="27" style="224" customWidth="1"/>
    <col min="9" max="9" width="27.7109375" style="224" customWidth="1"/>
    <col min="10" max="10" width="26.85546875" hidden="1" customWidth="1"/>
  </cols>
  <sheetData>
    <row r="1" spans="1:10" x14ac:dyDescent="0.25">
      <c r="A1" s="265" t="s">
        <v>476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0" x14ac:dyDescent="0.25">
      <c r="A2" s="15"/>
      <c r="B2" s="15"/>
      <c r="C2" s="266" t="s">
        <v>144</v>
      </c>
      <c r="D2" s="266"/>
      <c r="E2" s="266"/>
      <c r="F2" s="266"/>
      <c r="G2" s="267" t="s">
        <v>145</v>
      </c>
      <c r="H2" s="267"/>
      <c r="I2" s="267"/>
      <c r="J2" s="225" t="s">
        <v>146</v>
      </c>
    </row>
    <row r="3" spans="1:10" x14ac:dyDescent="0.25">
      <c r="A3" s="1" t="s">
        <v>84</v>
      </c>
      <c r="B3" s="40"/>
      <c r="C3" s="193" t="s">
        <v>60</v>
      </c>
      <c r="D3" s="193" t="s">
        <v>54</v>
      </c>
      <c r="E3" s="193" t="s">
        <v>58</v>
      </c>
      <c r="F3" s="82" t="s">
        <v>59</v>
      </c>
      <c r="G3" s="193" t="s">
        <v>54</v>
      </c>
      <c r="H3" s="193" t="s">
        <v>58</v>
      </c>
      <c r="I3" s="193" t="s">
        <v>59</v>
      </c>
      <c r="J3" s="67" t="s">
        <v>60</v>
      </c>
    </row>
    <row r="4" spans="1:10" x14ac:dyDescent="0.25">
      <c r="A4" s="42" t="s">
        <v>452</v>
      </c>
      <c r="B4" s="40"/>
      <c r="C4" s="174"/>
      <c r="D4" s="174"/>
      <c r="E4" s="174"/>
      <c r="F4" s="83"/>
      <c r="G4" s="174"/>
      <c r="H4" s="174"/>
      <c r="I4" s="174"/>
      <c r="J4" s="67"/>
    </row>
    <row r="5" spans="1:10" x14ac:dyDescent="0.25">
      <c r="A5" s="3" t="s">
        <v>86</v>
      </c>
      <c r="B5" s="4">
        <v>7438</v>
      </c>
      <c r="C5" s="83">
        <v>107644</v>
      </c>
      <c r="D5" s="83">
        <v>79622</v>
      </c>
      <c r="E5" s="83">
        <v>11384</v>
      </c>
      <c r="F5" s="83">
        <v>16638</v>
      </c>
      <c r="G5" s="176">
        <f>D5/$C$5</f>
        <v>0.7396789416967039</v>
      </c>
      <c r="H5" s="176">
        <f>E5/$C$5</f>
        <v>0.10575601055330534</v>
      </c>
      <c r="I5" s="176">
        <f>F5/$C$5</f>
        <v>0.15456504774999072</v>
      </c>
      <c r="J5" s="80">
        <v>13.84</v>
      </c>
    </row>
    <row r="6" spans="1:10" x14ac:dyDescent="0.25">
      <c r="A6" s="3" t="s">
        <v>90</v>
      </c>
      <c r="B6" s="4">
        <v>9535</v>
      </c>
      <c r="C6" s="83">
        <v>86120</v>
      </c>
      <c r="D6" s="83">
        <v>67961</v>
      </c>
      <c r="E6" s="83">
        <v>11624</v>
      </c>
      <c r="F6" s="83">
        <v>6535</v>
      </c>
      <c r="G6" s="176">
        <f>D6/$C$6</f>
        <v>0.78914305620065028</v>
      </c>
      <c r="H6" s="176">
        <f>E6/$C$6</f>
        <v>0.13497445424988389</v>
      </c>
      <c r="I6" s="176">
        <f>F6/$C$6</f>
        <v>7.5882489549465859E-2</v>
      </c>
      <c r="J6" s="80">
        <v>8.7799999999999994</v>
      </c>
    </row>
    <row r="7" spans="1:10" x14ac:dyDescent="0.25">
      <c r="A7" s="3" t="s">
        <v>92</v>
      </c>
      <c r="B7" s="4">
        <v>8088</v>
      </c>
      <c r="C7" s="83">
        <v>185080</v>
      </c>
      <c r="D7" s="83">
        <v>127426</v>
      </c>
      <c r="E7" s="83">
        <v>21178</v>
      </c>
      <c r="F7" s="83">
        <v>36476</v>
      </c>
      <c r="G7" s="176">
        <f>D7/$C$7</f>
        <v>0.68849146315106979</v>
      </c>
      <c r="H7" s="176">
        <f>E7/$C$7</f>
        <v>0.11442619407823644</v>
      </c>
      <c r="I7" s="176">
        <f>F7/$C$7</f>
        <v>0.19708234277069375</v>
      </c>
      <c r="J7" s="80">
        <v>20.93</v>
      </c>
    </row>
    <row r="8" spans="1:10" x14ac:dyDescent="0.25">
      <c r="A8" s="3" t="s">
        <v>95</v>
      </c>
      <c r="B8" s="4">
        <v>18059</v>
      </c>
      <c r="C8" s="83">
        <v>356330</v>
      </c>
      <c r="D8" s="83">
        <v>236014</v>
      </c>
      <c r="E8" s="83">
        <v>30124</v>
      </c>
      <c r="F8" s="83">
        <v>90192</v>
      </c>
      <c r="G8" s="176">
        <f>D8/$C$8</f>
        <v>0.6623467010916847</v>
      </c>
      <c r="H8" s="176">
        <f t="shared" ref="H8:I8" si="0">E8/$C$8</f>
        <v>8.4539612157269947E-2</v>
      </c>
      <c r="I8" s="176">
        <f t="shared" si="0"/>
        <v>0.2531136867510454</v>
      </c>
      <c r="J8" s="80">
        <v>15.92</v>
      </c>
    </row>
    <row r="9" spans="1:10" x14ac:dyDescent="0.25">
      <c r="A9" s="3" t="s">
        <v>102</v>
      </c>
      <c r="B9" s="4">
        <v>8617</v>
      </c>
      <c r="C9" s="83">
        <v>131903</v>
      </c>
      <c r="D9" s="83">
        <v>81468</v>
      </c>
      <c r="E9" s="83">
        <v>11873</v>
      </c>
      <c r="F9" s="83">
        <v>38562</v>
      </c>
      <c r="G9" s="176">
        <f>D9/$C$9</f>
        <v>0.61763568683047387</v>
      </c>
      <c r="H9" s="176">
        <f t="shared" ref="H9:I9" si="1">E9/$C$9</f>
        <v>9.0013115698657345E-2</v>
      </c>
      <c r="I9" s="176">
        <f t="shared" si="1"/>
        <v>0.29235119747086874</v>
      </c>
      <c r="J9" s="80">
        <v>15.08</v>
      </c>
    </row>
    <row r="10" spans="1:10" x14ac:dyDescent="0.25">
      <c r="A10" s="3" t="s">
        <v>104</v>
      </c>
      <c r="B10" s="4">
        <v>7216</v>
      </c>
      <c r="C10" s="83">
        <v>122960</v>
      </c>
      <c r="D10" s="83">
        <v>93148</v>
      </c>
      <c r="E10" s="83">
        <v>10885</v>
      </c>
      <c r="F10" s="83">
        <v>18927</v>
      </c>
      <c r="G10" s="176">
        <f>D10/$C$10</f>
        <v>0.75754716981132075</v>
      </c>
      <c r="H10" s="176">
        <f>E10/$C$10</f>
        <v>8.8524723487312953E-2</v>
      </c>
      <c r="I10" s="176">
        <f t="shared" ref="I10" si="2">F10/$C$10</f>
        <v>0.15392810670136631</v>
      </c>
      <c r="J10" s="80">
        <v>15.15</v>
      </c>
    </row>
    <row r="11" spans="1:10" x14ac:dyDescent="0.25">
      <c r="A11" s="3" t="s">
        <v>115</v>
      </c>
      <c r="B11" s="4">
        <v>5546</v>
      </c>
      <c r="C11" s="83">
        <v>145219</v>
      </c>
      <c r="D11" s="83">
        <v>107057</v>
      </c>
      <c r="E11" s="83">
        <v>19771</v>
      </c>
      <c r="F11" s="83">
        <v>18391</v>
      </c>
      <c r="G11" s="176">
        <f>D11/$C$11</f>
        <v>0.73721069557013885</v>
      </c>
      <c r="H11" s="176">
        <f t="shared" ref="H11:I11" si="3">E11/$C$11</f>
        <v>0.13614609658515758</v>
      </c>
      <c r="I11" s="176">
        <f t="shared" si="3"/>
        <v>0.12664320784470351</v>
      </c>
      <c r="J11" s="80">
        <v>25.87</v>
      </c>
    </row>
    <row r="12" spans="1:10" x14ac:dyDescent="0.25">
      <c r="A12" s="3" t="s">
        <v>121</v>
      </c>
      <c r="B12" s="4">
        <v>9914</v>
      </c>
      <c r="C12" s="83">
        <v>99345</v>
      </c>
      <c r="D12" s="83">
        <v>95519</v>
      </c>
      <c r="E12" s="83">
        <v>3826</v>
      </c>
      <c r="F12" s="83">
        <v>0</v>
      </c>
      <c r="G12" s="176">
        <f>D12/$C$12</f>
        <v>0.96148774472796816</v>
      </c>
      <c r="H12" s="176">
        <f t="shared" ref="H12:I12" si="4">E12/$C$12</f>
        <v>3.8512255272031809E-2</v>
      </c>
      <c r="I12" s="176">
        <f t="shared" si="4"/>
        <v>0</v>
      </c>
      <c r="J12" s="80">
        <v>13.13</v>
      </c>
    </row>
    <row r="13" spans="1:10" x14ac:dyDescent="0.25">
      <c r="A13" s="3" t="s">
        <v>125</v>
      </c>
      <c r="B13" s="4">
        <v>4592</v>
      </c>
      <c r="C13" s="83">
        <v>155266</v>
      </c>
      <c r="D13" s="83">
        <v>131288</v>
      </c>
      <c r="E13" s="83">
        <v>3316</v>
      </c>
      <c r="F13" s="83">
        <v>20662</v>
      </c>
      <c r="G13" s="176">
        <f>D13/$C$13</f>
        <v>0.84556825061507346</v>
      </c>
      <c r="H13" s="176">
        <f t="shared" ref="H13:I13" si="5">E13/$C$13</f>
        <v>2.1356897195780145E-2</v>
      </c>
      <c r="I13" s="176">
        <f t="shared" si="5"/>
        <v>0.13307485218914636</v>
      </c>
      <c r="J13" s="80">
        <v>36.4</v>
      </c>
    </row>
    <row r="14" spans="1:10" x14ac:dyDescent="0.25">
      <c r="A14" s="3" t="s">
        <v>129</v>
      </c>
      <c r="B14" s="4">
        <v>11837</v>
      </c>
      <c r="C14" s="83">
        <v>160020</v>
      </c>
      <c r="D14" s="83">
        <v>126348</v>
      </c>
      <c r="E14" s="83">
        <v>12036</v>
      </c>
      <c r="F14" s="83">
        <v>21636</v>
      </c>
      <c r="G14" s="176">
        <f>D14/$C$14</f>
        <v>0.78957630296212977</v>
      </c>
      <c r="H14" s="176">
        <f>E14/$C$14</f>
        <v>7.521559805024372E-2</v>
      </c>
      <c r="I14" s="176">
        <f t="shared" ref="I14" si="6">F14/$C$14</f>
        <v>0.13520809898762653</v>
      </c>
      <c r="J14" s="80">
        <v>12.77</v>
      </c>
    </row>
    <row r="15" spans="1:10" x14ac:dyDescent="0.25">
      <c r="A15" s="3" t="s">
        <v>135</v>
      </c>
      <c r="B15" s="4">
        <v>19703</v>
      </c>
      <c r="C15" s="83">
        <v>384407</v>
      </c>
      <c r="D15" s="83">
        <v>281326</v>
      </c>
      <c r="E15" s="83">
        <v>9002</v>
      </c>
      <c r="F15" s="83">
        <v>94079</v>
      </c>
      <c r="G15" s="176">
        <f>D15/$C$15</f>
        <v>0.73184411314049957</v>
      </c>
      <c r="H15" s="176">
        <f>E15/$C$15</f>
        <v>2.3417887811616335E-2</v>
      </c>
      <c r="I15" s="176">
        <f>F15/$C$15</f>
        <v>0.24473799904788415</v>
      </c>
      <c r="J15" s="80">
        <v>19.57</v>
      </c>
    </row>
    <row r="16" spans="1:10" x14ac:dyDescent="0.25">
      <c r="A16" s="3" t="s">
        <v>136</v>
      </c>
      <c r="B16" s="4">
        <v>8053</v>
      </c>
      <c r="C16" s="83">
        <v>170353</v>
      </c>
      <c r="D16" s="83">
        <v>126758</v>
      </c>
      <c r="E16" s="83">
        <v>10122</v>
      </c>
      <c r="F16" s="83">
        <v>33473</v>
      </c>
      <c r="G16" s="176">
        <f>D16/$C$16</f>
        <v>0.74409021267603148</v>
      </c>
      <c r="H16" s="176">
        <f t="shared" ref="H16:I16" si="7">E16/$C$16</f>
        <v>5.9417797162362861E-2</v>
      </c>
      <c r="I16" s="176">
        <f t="shared" si="7"/>
        <v>0.1964919901616056</v>
      </c>
      <c r="J16" s="80">
        <v>19.97</v>
      </c>
    </row>
    <row r="17" spans="1:10" x14ac:dyDescent="0.25">
      <c r="A17" s="3" t="s">
        <v>137</v>
      </c>
      <c r="B17" s="4">
        <v>12386</v>
      </c>
      <c r="C17" s="83">
        <v>118351</v>
      </c>
      <c r="D17" s="83">
        <v>82636</v>
      </c>
      <c r="E17" s="83">
        <v>16189</v>
      </c>
      <c r="F17" s="83">
        <v>19526</v>
      </c>
      <c r="G17" s="176">
        <f>D17/$C17</f>
        <v>0.69822815185338527</v>
      </c>
      <c r="H17" s="176">
        <f t="shared" ref="H17:I17" si="8">E17/$C17</f>
        <v>0.1367880288294987</v>
      </c>
      <c r="I17" s="176">
        <f t="shared" si="8"/>
        <v>0.16498381931711603</v>
      </c>
      <c r="J17" s="80">
        <v>8.89</v>
      </c>
    </row>
    <row r="18" spans="1:10" x14ac:dyDescent="0.25">
      <c r="A18" s="42" t="s">
        <v>453</v>
      </c>
      <c r="B18" s="4"/>
      <c r="C18" s="175"/>
      <c r="D18" s="175"/>
      <c r="E18" s="186"/>
      <c r="F18" s="83"/>
      <c r="G18" s="192"/>
      <c r="H18" s="192"/>
      <c r="I18" s="192"/>
      <c r="J18" s="80"/>
    </row>
    <row r="19" spans="1:10" x14ac:dyDescent="0.25">
      <c r="A19" s="3" t="s">
        <v>88</v>
      </c>
      <c r="B19" s="4">
        <v>28968</v>
      </c>
      <c r="C19" s="83">
        <v>650312</v>
      </c>
      <c r="D19" s="83">
        <v>502365</v>
      </c>
      <c r="E19" s="83">
        <v>40748</v>
      </c>
      <c r="F19" s="83">
        <v>107199</v>
      </c>
      <c r="G19" s="176">
        <f>D19/C19</f>
        <v>0.77249843152210018</v>
      </c>
      <c r="H19" s="176">
        <f>E19/C19</f>
        <v>6.2659154375130713E-2</v>
      </c>
      <c r="I19" s="176">
        <f>F19/C19</f>
        <v>0.16484241410276912</v>
      </c>
      <c r="J19" s="178">
        <f t="shared" ref="J19" si="9">G19/F19</f>
        <v>7.2062093071959642E-6</v>
      </c>
    </row>
    <row r="20" spans="1:10" x14ac:dyDescent="0.25">
      <c r="A20" s="3" t="s">
        <v>89</v>
      </c>
      <c r="B20" s="4">
        <v>20077</v>
      </c>
      <c r="C20" s="83">
        <v>395288</v>
      </c>
      <c r="D20" s="83">
        <v>222794</v>
      </c>
      <c r="E20" s="83">
        <v>25019</v>
      </c>
      <c r="F20" s="83">
        <v>147475</v>
      </c>
      <c r="G20" s="176">
        <f t="shared" ref="G20:G32" si="10">D20/C20</f>
        <v>0.56362449656958979</v>
      </c>
      <c r="H20" s="176">
        <f t="shared" ref="H20:H32" si="11">E20/C20</f>
        <v>6.329309263119548E-2</v>
      </c>
      <c r="I20" s="176">
        <f t="shared" ref="I20:I32" si="12">F20/C20</f>
        <v>0.37308241079921473</v>
      </c>
      <c r="J20" s="80">
        <v>22.1</v>
      </c>
    </row>
    <row r="21" spans="1:10" x14ac:dyDescent="0.25">
      <c r="A21" s="3" t="s">
        <v>94</v>
      </c>
      <c r="B21" s="4">
        <v>34605</v>
      </c>
      <c r="C21" s="83">
        <v>320867</v>
      </c>
      <c r="D21" s="83">
        <v>181211</v>
      </c>
      <c r="E21" s="83">
        <v>6743</v>
      </c>
      <c r="F21" s="83">
        <v>132913</v>
      </c>
      <c r="G21" s="176">
        <f t="shared" si="10"/>
        <v>0.5647542439702431</v>
      </c>
      <c r="H21" s="176">
        <f t="shared" si="11"/>
        <v>2.1014937653295603E-2</v>
      </c>
      <c r="I21" s="176">
        <f t="shared" si="12"/>
        <v>0.41423081837646125</v>
      </c>
      <c r="J21" s="80">
        <v>9.3800000000000008</v>
      </c>
    </row>
    <row r="22" spans="1:10" x14ac:dyDescent="0.25">
      <c r="A22" s="3" t="s">
        <v>97</v>
      </c>
      <c r="B22" s="4">
        <v>31241</v>
      </c>
      <c r="C22" s="83">
        <v>451018</v>
      </c>
      <c r="D22" s="83">
        <v>320487</v>
      </c>
      <c r="E22" s="83">
        <v>28871</v>
      </c>
      <c r="F22" s="83">
        <v>101660</v>
      </c>
      <c r="G22" s="176">
        <f>D22/C22</f>
        <v>0.71058583027728384</v>
      </c>
      <c r="H22" s="176">
        <f t="shared" si="11"/>
        <v>6.4012966223077575E-2</v>
      </c>
      <c r="I22" s="176">
        <f t="shared" si="12"/>
        <v>0.2254012034996386</v>
      </c>
      <c r="J22" s="80">
        <v>12.67</v>
      </c>
    </row>
    <row r="23" spans="1:10" x14ac:dyDescent="0.25">
      <c r="A23" s="3" t="s">
        <v>98</v>
      </c>
      <c r="B23" s="4">
        <v>21065</v>
      </c>
      <c r="C23" s="83">
        <v>341635</v>
      </c>
      <c r="D23" s="83">
        <v>241444</v>
      </c>
      <c r="E23" s="83">
        <v>14694</v>
      </c>
      <c r="F23" s="83">
        <v>85497</v>
      </c>
      <c r="G23" s="176">
        <f t="shared" si="10"/>
        <v>0.70673086773896121</v>
      </c>
      <c r="H23" s="176">
        <f t="shared" si="11"/>
        <v>4.3010815636571192E-2</v>
      </c>
      <c r="I23" s="176">
        <f t="shared" si="12"/>
        <v>0.25025831662446762</v>
      </c>
      <c r="J23" s="80">
        <v>15.37</v>
      </c>
    </row>
    <row r="24" spans="1:10" x14ac:dyDescent="0.25">
      <c r="A24" s="3" t="s">
        <v>100</v>
      </c>
      <c r="B24" s="4">
        <v>26378</v>
      </c>
      <c r="C24" s="83">
        <v>405583</v>
      </c>
      <c r="D24" s="83">
        <v>302578</v>
      </c>
      <c r="E24" s="83">
        <v>29088</v>
      </c>
      <c r="F24" s="83">
        <v>73917</v>
      </c>
      <c r="G24" s="176">
        <f t="shared" si="10"/>
        <v>0.74603225480357904</v>
      </c>
      <c r="H24" s="176">
        <f t="shared" si="11"/>
        <v>7.1718982304485146E-2</v>
      </c>
      <c r="I24" s="176">
        <f t="shared" si="12"/>
        <v>0.18224876289193581</v>
      </c>
      <c r="J24" s="80">
        <v>17.100000000000001</v>
      </c>
    </row>
    <row r="25" spans="1:10" x14ac:dyDescent="0.25">
      <c r="A25" s="3" t="s">
        <v>107</v>
      </c>
      <c r="B25" s="4">
        <v>28746</v>
      </c>
      <c r="C25" s="83">
        <v>413965</v>
      </c>
      <c r="D25" s="83">
        <v>282199</v>
      </c>
      <c r="E25" s="83">
        <v>27922</v>
      </c>
      <c r="F25" s="83">
        <v>103844</v>
      </c>
      <c r="G25" s="176">
        <f t="shared" si="10"/>
        <v>0.68169772806879814</v>
      </c>
      <c r="H25" s="176">
        <f t="shared" si="11"/>
        <v>6.745014675153696E-2</v>
      </c>
      <c r="I25" s="176">
        <f t="shared" si="12"/>
        <v>0.25085212517966493</v>
      </c>
      <c r="J25" s="80">
        <v>14.43</v>
      </c>
    </row>
    <row r="26" spans="1:10" x14ac:dyDescent="0.25">
      <c r="A26" s="3" t="s">
        <v>108</v>
      </c>
      <c r="B26" s="4">
        <v>29603</v>
      </c>
      <c r="C26" s="83">
        <v>293007</v>
      </c>
      <c r="D26" s="83">
        <v>230791</v>
      </c>
      <c r="E26" s="83">
        <v>18062</v>
      </c>
      <c r="F26" s="83">
        <v>44154</v>
      </c>
      <c r="G26" s="176">
        <f>D26/C26</f>
        <v>0.78766377595074522</v>
      </c>
      <c r="H26" s="176">
        <f t="shared" si="11"/>
        <v>6.1643578481060182E-2</v>
      </c>
      <c r="I26" s="176">
        <f t="shared" si="12"/>
        <v>0.15069264556819462</v>
      </c>
      <c r="J26" s="80">
        <v>8.64</v>
      </c>
    </row>
    <row r="27" spans="1:10" x14ac:dyDescent="0.25">
      <c r="A27" s="3" t="s">
        <v>116</v>
      </c>
      <c r="B27" s="4">
        <v>34123</v>
      </c>
      <c r="C27" s="83">
        <v>261739</v>
      </c>
      <c r="D27" s="83">
        <v>162809</v>
      </c>
      <c r="E27" s="83">
        <v>16805</v>
      </c>
      <c r="F27" s="83">
        <v>82125</v>
      </c>
      <c r="G27" s="176">
        <f t="shared" si="10"/>
        <v>0.6220280508445436</v>
      </c>
      <c r="H27" s="176">
        <f t="shared" si="11"/>
        <v>6.4205181497598754E-2</v>
      </c>
      <c r="I27" s="176">
        <f>F27/C27</f>
        <v>0.31376676765785766</v>
      </c>
      <c r="J27" s="80">
        <v>9.51</v>
      </c>
    </row>
    <row r="28" spans="1:10" x14ac:dyDescent="0.25">
      <c r="A28" s="3" t="s">
        <v>119</v>
      </c>
      <c r="B28" s="4">
        <v>28789</v>
      </c>
      <c r="C28" s="83">
        <v>231848</v>
      </c>
      <c r="D28" s="83">
        <v>195731</v>
      </c>
      <c r="E28" s="83">
        <v>29717</v>
      </c>
      <c r="F28" s="83">
        <v>6400</v>
      </c>
      <c r="G28" s="176">
        <f t="shared" si="10"/>
        <v>0.84422121389876126</v>
      </c>
      <c r="H28" s="176">
        <f t="shared" si="11"/>
        <v>0.12817449363376004</v>
      </c>
      <c r="I28" s="176">
        <f t="shared" si="12"/>
        <v>2.7604292467478694E-2</v>
      </c>
      <c r="J28" s="80">
        <v>7.2</v>
      </c>
    </row>
    <row r="29" spans="1:10" x14ac:dyDescent="0.25">
      <c r="A29" s="3" t="s">
        <v>126</v>
      </c>
      <c r="B29" s="4">
        <v>35193</v>
      </c>
      <c r="C29" s="83">
        <v>535936</v>
      </c>
      <c r="D29" s="83">
        <v>400868</v>
      </c>
      <c r="E29" s="83">
        <v>28889</v>
      </c>
      <c r="F29" s="83">
        <v>106179</v>
      </c>
      <c r="G29" s="176">
        <f t="shared" si="10"/>
        <v>0.7479773704322904</v>
      </c>
      <c r="H29" s="176">
        <f t="shared" si="11"/>
        <v>5.3903824337234299E-2</v>
      </c>
      <c r="I29" s="176">
        <f t="shared" si="12"/>
        <v>0.19811880523047529</v>
      </c>
      <c r="J29" s="80">
        <v>14.37</v>
      </c>
    </row>
    <row r="30" spans="1:10" x14ac:dyDescent="0.25">
      <c r="A30" s="3" t="s">
        <v>128</v>
      </c>
      <c r="B30" s="4">
        <v>24468</v>
      </c>
      <c r="C30" s="83">
        <v>662064</v>
      </c>
      <c r="D30" s="83">
        <v>444504</v>
      </c>
      <c r="E30" s="83">
        <v>18818</v>
      </c>
      <c r="F30" s="83">
        <v>198742</v>
      </c>
      <c r="G30" s="176">
        <f t="shared" si="10"/>
        <v>0.67139128543464077</v>
      </c>
      <c r="H30" s="176">
        <f t="shared" si="11"/>
        <v>2.842323400758839E-2</v>
      </c>
      <c r="I30" s="176">
        <f t="shared" si="12"/>
        <v>0.30018548055777083</v>
      </c>
      <c r="J30" s="80">
        <v>25.67</v>
      </c>
    </row>
    <row r="31" spans="1:10" x14ac:dyDescent="0.25">
      <c r="A31" s="3" t="s">
        <v>132</v>
      </c>
      <c r="B31" s="4">
        <v>28284</v>
      </c>
      <c r="C31" s="83">
        <v>313648</v>
      </c>
      <c r="D31" s="83">
        <v>178127</v>
      </c>
      <c r="E31" s="83">
        <v>46623</v>
      </c>
      <c r="F31" s="83">
        <v>88898</v>
      </c>
      <c r="G31" s="176">
        <f t="shared" si="10"/>
        <v>0.56792008876192424</v>
      </c>
      <c r="H31" s="176">
        <f>E31/C31</f>
        <v>0.14864752843952456</v>
      </c>
      <c r="I31" s="176">
        <f t="shared" si="12"/>
        <v>0.28343238279855126</v>
      </c>
      <c r="J31" s="80">
        <v>9.7200000000000006</v>
      </c>
    </row>
    <row r="32" spans="1:10" x14ac:dyDescent="0.25">
      <c r="A32" s="3" t="s">
        <v>138</v>
      </c>
      <c r="B32" s="4">
        <v>25796</v>
      </c>
      <c r="C32" s="83">
        <v>290504</v>
      </c>
      <c r="D32" s="83">
        <v>183825</v>
      </c>
      <c r="E32" s="83">
        <v>24808</v>
      </c>
      <c r="F32" s="83">
        <v>81871</v>
      </c>
      <c r="G32" s="176">
        <f t="shared" si="10"/>
        <v>0.63277958306942417</v>
      </c>
      <c r="H32" s="176">
        <f t="shared" si="11"/>
        <v>8.5396414507201271E-2</v>
      </c>
      <c r="I32" s="176">
        <f t="shared" si="12"/>
        <v>0.28182400242337458</v>
      </c>
      <c r="J32" s="80">
        <v>11.61</v>
      </c>
    </row>
    <row r="33" spans="1:10" x14ac:dyDescent="0.25">
      <c r="A33" s="41" t="s">
        <v>184</v>
      </c>
      <c r="B33" s="4"/>
      <c r="C33" s="175"/>
      <c r="D33" s="175"/>
      <c r="E33" s="186"/>
      <c r="F33" s="83"/>
      <c r="G33" s="176"/>
      <c r="H33" s="176"/>
      <c r="I33" s="176"/>
      <c r="J33" s="80"/>
    </row>
    <row r="34" spans="1:10" x14ac:dyDescent="0.25">
      <c r="A34" s="3" t="s">
        <v>93</v>
      </c>
      <c r="B34" s="4">
        <v>57283</v>
      </c>
      <c r="C34" s="83">
        <v>797234</v>
      </c>
      <c r="D34" s="83">
        <v>585472</v>
      </c>
      <c r="E34" s="83">
        <v>25262</v>
      </c>
      <c r="F34" s="83">
        <v>186500</v>
      </c>
      <c r="G34" s="176">
        <f>D34/C34</f>
        <v>0.73437911579285375</v>
      </c>
      <c r="H34" s="176">
        <f>E34/C34</f>
        <v>3.1687058003045533E-2</v>
      </c>
      <c r="I34" s="176">
        <f>F34/C34</f>
        <v>0.23393382620410066</v>
      </c>
      <c r="J34" s="80">
        <v>14.91</v>
      </c>
    </row>
    <row r="35" spans="1:10" x14ac:dyDescent="0.25">
      <c r="A35" s="3" t="s">
        <v>101</v>
      </c>
      <c r="B35" s="4">
        <v>46159</v>
      </c>
      <c r="C35" s="83">
        <v>2232489</v>
      </c>
      <c r="D35" s="83">
        <v>1303621</v>
      </c>
      <c r="E35" s="83">
        <v>182221</v>
      </c>
      <c r="F35" s="83">
        <v>746647</v>
      </c>
      <c r="G35" s="176">
        <f t="shared" ref="G35:G41" si="13">D35/C35</f>
        <v>0.58393165655015544</v>
      </c>
      <c r="H35" s="176">
        <f t="shared" ref="H35:H41" si="14">E35/C35</f>
        <v>8.1622350658838633E-2</v>
      </c>
      <c r="I35" s="176">
        <f t="shared" ref="I35:I41" si="15">F35/C35</f>
        <v>0.3344459927910059</v>
      </c>
      <c r="J35" s="80">
        <v>47.73</v>
      </c>
    </row>
    <row r="36" spans="1:10" x14ac:dyDescent="0.25">
      <c r="A36" s="3" t="s">
        <v>112</v>
      </c>
      <c r="B36" s="4">
        <v>54053</v>
      </c>
      <c r="C36" s="83">
        <v>834527</v>
      </c>
      <c r="D36" s="83">
        <v>618152</v>
      </c>
      <c r="E36" s="83">
        <v>44292</v>
      </c>
      <c r="F36" s="83">
        <v>172083</v>
      </c>
      <c r="G36" s="176">
        <f t="shared" si="13"/>
        <v>0.74072139067998999</v>
      </c>
      <c r="H36" s="176">
        <f t="shared" si="14"/>
        <v>5.3074376263440248E-2</v>
      </c>
      <c r="I36" s="176">
        <f t="shared" si="15"/>
        <v>0.20620423305656976</v>
      </c>
      <c r="J36" s="80">
        <v>15.15</v>
      </c>
    </row>
    <row r="37" spans="1:10" x14ac:dyDescent="0.25">
      <c r="A37" s="3" t="s">
        <v>122</v>
      </c>
      <c r="B37" s="4">
        <v>57978</v>
      </c>
      <c r="C37" s="83">
        <v>964562</v>
      </c>
      <c r="D37" s="83">
        <v>612100</v>
      </c>
      <c r="E37" s="83">
        <v>46174</v>
      </c>
      <c r="F37" s="83">
        <v>306288</v>
      </c>
      <c r="G37" s="176">
        <f t="shared" si="13"/>
        <v>0.63458854899944228</v>
      </c>
      <c r="H37" s="176">
        <f t="shared" si="14"/>
        <v>4.7870432382780992E-2</v>
      </c>
      <c r="I37" s="176">
        <f t="shared" si="15"/>
        <v>0.31754101861777678</v>
      </c>
      <c r="J37" s="80">
        <v>15.79</v>
      </c>
    </row>
    <row r="38" spans="1:10" x14ac:dyDescent="0.25">
      <c r="A38" s="3" t="s">
        <v>124</v>
      </c>
      <c r="B38" s="4">
        <v>43672</v>
      </c>
      <c r="C38" s="83">
        <v>279006</v>
      </c>
      <c r="D38" s="83">
        <v>196841</v>
      </c>
      <c r="E38" s="83">
        <v>4058</v>
      </c>
      <c r="F38" s="83">
        <v>78107</v>
      </c>
      <c r="G38" s="176">
        <f t="shared" si="13"/>
        <v>0.70550812527329165</v>
      </c>
      <c r="H38" s="176">
        <f t="shared" si="14"/>
        <v>1.4544490082650552E-2</v>
      </c>
      <c r="I38" s="176">
        <f t="shared" si="15"/>
        <v>0.27994738464405783</v>
      </c>
      <c r="J38" s="80">
        <v>6.03</v>
      </c>
    </row>
    <row r="39" spans="1:10" x14ac:dyDescent="0.25">
      <c r="A39" s="3" t="s">
        <v>127</v>
      </c>
      <c r="B39" s="4">
        <v>51203</v>
      </c>
      <c r="C39" s="83">
        <v>763988</v>
      </c>
      <c r="D39" s="83">
        <v>519644</v>
      </c>
      <c r="E39" s="83">
        <v>58453</v>
      </c>
      <c r="F39" s="83">
        <v>185891</v>
      </c>
      <c r="G39" s="176">
        <f t="shared" si="13"/>
        <v>0.68017298701026718</v>
      </c>
      <c r="H39" s="176">
        <f t="shared" si="14"/>
        <v>7.6510364037131476E-2</v>
      </c>
      <c r="I39" s="176">
        <f t="shared" si="15"/>
        <v>0.24331664895260136</v>
      </c>
      <c r="J39" s="80">
        <v>15.09</v>
      </c>
    </row>
    <row r="40" spans="1:10" x14ac:dyDescent="0.25">
      <c r="A40" s="3" t="s">
        <v>133</v>
      </c>
      <c r="B40" s="4">
        <v>42298</v>
      </c>
      <c r="C40" s="83">
        <v>823782</v>
      </c>
      <c r="D40" s="83">
        <v>541312</v>
      </c>
      <c r="E40" s="83">
        <v>103554</v>
      </c>
      <c r="F40" s="83">
        <v>178916</v>
      </c>
      <c r="G40" s="176">
        <f t="shared" si="13"/>
        <v>0.65710588480933063</v>
      </c>
      <c r="H40" s="176">
        <f t="shared" si="14"/>
        <v>0.12570558715776747</v>
      </c>
      <c r="I40" s="176">
        <f t="shared" si="15"/>
        <v>0.2171885280329019</v>
      </c>
      <c r="J40" s="80">
        <v>22.82</v>
      </c>
    </row>
    <row r="41" spans="1:10" x14ac:dyDescent="0.25">
      <c r="A41" s="3" t="s">
        <v>134</v>
      </c>
      <c r="B41" s="4">
        <v>41946</v>
      </c>
      <c r="C41" s="83">
        <v>785278</v>
      </c>
      <c r="D41" s="83">
        <v>581765</v>
      </c>
      <c r="E41" s="83">
        <v>46366</v>
      </c>
      <c r="F41" s="83">
        <v>157147</v>
      </c>
      <c r="G41" s="176">
        <f t="shared" si="13"/>
        <v>0.74083954981547939</v>
      </c>
      <c r="H41" s="176">
        <f t="shared" si="14"/>
        <v>5.9044058282544526E-2</v>
      </c>
      <c r="I41" s="176">
        <f t="shared" si="15"/>
        <v>0.20011639190197611</v>
      </c>
      <c r="J41" s="80">
        <v>19.829999999999998</v>
      </c>
    </row>
    <row r="42" spans="1:10" x14ac:dyDescent="0.25">
      <c r="A42" s="41" t="s">
        <v>185</v>
      </c>
      <c r="B42" s="4"/>
      <c r="C42" s="175"/>
      <c r="D42" s="175"/>
      <c r="E42" s="175"/>
      <c r="F42" s="83"/>
      <c r="G42" s="192"/>
      <c r="H42" s="192"/>
      <c r="I42" s="192"/>
      <c r="J42" s="80"/>
    </row>
    <row r="43" spans="1:10" x14ac:dyDescent="0.25">
      <c r="A43" s="3" t="s">
        <v>96</v>
      </c>
      <c r="B43" s="4">
        <v>61086</v>
      </c>
      <c r="C43" s="83">
        <v>673785</v>
      </c>
      <c r="D43" s="83">
        <v>524294</v>
      </c>
      <c r="E43" s="83">
        <v>47311</v>
      </c>
      <c r="F43" s="83">
        <v>102180</v>
      </c>
      <c r="G43" s="176">
        <f>D43/C43</f>
        <v>0.77813249033445386</v>
      </c>
      <c r="H43" s="176">
        <f>E43/C43</f>
        <v>7.0216760539341186E-2</v>
      </c>
      <c r="I43" s="176">
        <f>F43/C43</f>
        <v>0.15165074912620494</v>
      </c>
      <c r="J43" s="80">
        <v>11.26</v>
      </c>
    </row>
    <row r="44" spans="1:10" x14ac:dyDescent="0.25">
      <c r="A44" s="3" t="s">
        <v>109</v>
      </c>
      <c r="B44" s="4">
        <v>66217</v>
      </c>
      <c r="C44" s="83">
        <v>973159</v>
      </c>
      <c r="D44" s="83">
        <v>763189</v>
      </c>
      <c r="E44" s="83">
        <v>56973</v>
      </c>
      <c r="F44" s="83">
        <v>152997</v>
      </c>
      <c r="G44" s="176">
        <f t="shared" ref="G44:G49" si="16">D44/C44</f>
        <v>0.78423875235187668</v>
      </c>
      <c r="H44" s="176">
        <f t="shared" ref="H44:H49" si="17">E44/C44</f>
        <v>5.8544389971217449E-2</v>
      </c>
      <c r="I44" s="176">
        <f t="shared" ref="I44:I49" si="18">F44/C44</f>
        <v>0.15721685767690582</v>
      </c>
      <c r="J44" s="80">
        <v>14.47</v>
      </c>
    </row>
    <row r="45" spans="1:10" x14ac:dyDescent="0.25">
      <c r="A45" s="3" t="s">
        <v>110</v>
      </c>
      <c r="B45" s="4">
        <v>66250</v>
      </c>
      <c r="C45" s="83">
        <v>1094149</v>
      </c>
      <c r="D45" s="83">
        <v>629665</v>
      </c>
      <c r="E45" s="83">
        <v>50406</v>
      </c>
      <c r="F45" s="83">
        <v>414078</v>
      </c>
      <c r="G45" s="176">
        <f t="shared" si="16"/>
        <v>0.57548377780357152</v>
      </c>
      <c r="H45" s="176">
        <f t="shared" si="17"/>
        <v>4.6068679859872834E-2</v>
      </c>
      <c r="I45" s="176">
        <f t="shared" si="18"/>
        <v>0.37844754233655564</v>
      </c>
      <c r="J45" s="80">
        <v>13.25</v>
      </c>
    </row>
    <row r="46" spans="1:10" x14ac:dyDescent="0.25">
      <c r="A46" s="3" t="s">
        <v>117</v>
      </c>
      <c r="B46" s="4">
        <v>70527</v>
      </c>
      <c r="C46" s="83">
        <v>1199949</v>
      </c>
      <c r="D46" s="83">
        <v>728707</v>
      </c>
      <c r="E46" s="83">
        <v>86314</v>
      </c>
      <c r="F46" s="83">
        <v>384928</v>
      </c>
      <c r="G46" s="176">
        <f t="shared" si="16"/>
        <v>0.60728164280315244</v>
      </c>
      <c r="H46" s="176">
        <f t="shared" si="17"/>
        <v>7.1931390417426078E-2</v>
      </c>
      <c r="I46" s="176">
        <f t="shared" si="18"/>
        <v>0.32078696677942148</v>
      </c>
      <c r="J46" s="80">
        <v>15.79</v>
      </c>
    </row>
    <row r="47" spans="1:10" x14ac:dyDescent="0.25">
      <c r="A47" s="3" t="s">
        <v>123</v>
      </c>
      <c r="B47" s="4">
        <v>65699</v>
      </c>
      <c r="C47" s="83">
        <v>858402</v>
      </c>
      <c r="D47" s="83">
        <v>597128</v>
      </c>
      <c r="E47" s="83">
        <v>56159</v>
      </c>
      <c r="F47" s="83">
        <v>205115</v>
      </c>
      <c r="G47" s="176">
        <f t="shared" si="16"/>
        <v>0.69562745659958858</v>
      </c>
      <c r="H47" s="176">
        <f t="shared" si="17"/>
        <v>6.542272734686079E-2</v>
      </c>
      <c r="I47" s="176">
        <f t="shared" si="18"/>
        <v>0.23894981605355067</v>
      </c>
      <c r="J47" s="80">
        <v>13.7</v>
      </c>
    </row>
    <row r="48" spans="1:10" x14ac:dyDescent="0.25">
      <c r="A48" s="3" t="s">
        <v>130</v>
      </c>
      <c r="B48" s="4">
        <v>78208</v>
      </c>
      <c r="C48" s="83">
        <v>2346450</v>
      </c>
      <c r="D48" s="83">
        <v>970274</v>
      </c>
      <c r="E48" s="83">
        <v>255028</v>
      </c>
      <c r="F48" s="83">
        <v>1121148</v>
      </c>
      <c r="G48" s="176">
        <f t="shared" si="16"/>
        <v>0.41350721302392979</v>
      </c>
      <c r="H48" s="176">
        <f>E48/C48</f>
        <v>0.10868673954271346</v>
      </c>
      <c r="I48" s="176">
        <f t="shared" si="18"/>
        <v>0.47780604743335675</v>
      </c>
      <c r="J48" s="80">
        <v>26.99</v>
      </c>
    </row>
    <row r="49" spans="1:10" x14ac:dyDescent="0.25">
      <c r="A49" s="3" t="s">
        <v>131</v>
      </c>
      <c r="B49" s="4">
        <v>61803</v>
      </c>
      <c r="C49" s="83">
        <v>462325</v>
      </c>
      <c r="D49" s="83">
        <v>391960</v>
      </c>
      <c r="E49" s="83">
        <v>6015</v>
      </c>
      <c r="F49" s="83">
        <v>64350</v>
      </c>
      <c r="G49" s="176">
        <f t="shared" si="16"/>
        <v>0.84780187097820792</v>
      </c>
      <c r="H49" s="176">
        <f t="shared" si="17"/>
        <v>1.3010328232304115E-2</v>
      </c>
      <c r="I49" s="176">
        <f t="shared" si="18"/>
        <v>0.13918780078948792</v>
      </c>
      <c r="J49" s="80">
        <v>7.46</v>
      </c>
    </row>
    <row r="50" spans="1:10" x14ac:dyDescent="0.25">
      <c r="A50" s="42" t="s">
        <v>456</v>
      </c>
      <c r="B50" s="4"/>
      <c r="C50" s="175"/>
      <c r="D50" s="175"/>
      <c r="E50" s="175"/>
      <c r="F50" s="83"/>
      <c r="G50" s="176"/>
      <c r="H50" s="176"/>
      <c r="I50" s="176"/>
      <c r="J50" s="80"/>
    </row>
    <row r="51" spans="1:10" x14ac:dyDescent="0.25">
      <c r="A51" s="3" t="s">
        <v>111</v>
      </c>
      <c r="B51" s="4">
        <v>106892</v>
      </c>
      <c r="C51" s="83">
        <v>1606310</v>
      </c>
      <c r="D51" s="83">
        <v>1107162</v>
      </c>
      <c r="E51" s="83">
        <v>205086</v>
      </c>
      <c r="F51" s="83">
        <v>294062</v>
      </c>
      <c r="G51" s="176">
        <f>D51/C51</f>
        <v>0.6892579888066438</v>
      </c>
      <c r="H51" s="176">
        <f>E51/C51</f>
        <v>0.12767523080849899</v>
      </c>
      <c r="I51" s="176">
        <f>F51/C51</f>
        <v>0.18306678038485721</v>
      </c>
      <c r="J51" s="80">
        <v>15.25</v>
      </c>
    </row>
    <row r="52" spans="1:10" x14ac:dyDescent="0.25">
      <c r="A52" s="3" t="s">
        <v>114</v>
      </c>
      <c r="B52" s="4">
        <v>112511</v>
      </c>
      <c r="C52" s="83">
        <v>2474012</v>
      </c>
      <c r="D52" s="83">
        <v>1682074</v>
      </c>
      <c r="E52" s="83">
        <v>247279</v>
      </c>
      <c r="F52" s="83">
        <v>544659</v>
      </c>
      <c r="G52" s="176">
        <f t="shared" ref="G52:G54" si="19">D52/C52</f>
        <v>0.67989726808115725</v>
      </c>
      <c r="H52" s="176">
        <f t="shared" ref="H52:H54" si="20">E52/C52</f>
        <v>9.9950606545158235E-2</v>
      </c>
      <c r="I52" s="176">
        <f t="shared" ref="I52:I54" si="21">F52/C52</f>
        <v>0.22015212537368453</v>
      </c>
      <c r="J52" s="80">
        <v>21.76</v>
      </c>
    </row>
    <row r="53" spans="1:10" x14ac:dyDescent="0.25">
      <c r="A53" s="3" t="s">
        <v>118</v>
      </c>
      <c r="B53" s="4">
        <v>81410</v>
      </c>
      <c r="C53" s="83">
        <v>2175769</v>
      </c>
      <c r="D53" s="83">
        <v>1514017</v>
      </c>
      <c r="E53" s="83">
        <v>296459</v>
      </c>
      <c r="F53" s="83">
        <v>365293</v>
      </c>
      <c r="G53" s="176">
        <f>D53/C53</f>
        <v>0.6958537418264531</v>
      </c>
      <c r="H53" s="176">
        <f t="shared" si="20"/>
        <v>0.13625481381525337</v>
      </c>
      <c r="I53" s="176">
        <f t="shared" si="21"/>
        <v>0.16789144435829356</v>
      </c>
      <c r="J53" s="80">
        <v>26.66</v>
      </c>
    </row>
    <row r="54" spans="1:10" x14ac:dyDescent="0.25">
      <c r="A54" s="3" t="s">
        <v>120</v>
      </c>
      <c r="B54" s="4">
        <v>99064</v>
      </c>
      <c r="C54" s="83">
        <v>878633</v>
      </c>
      <c r="D54" s="83">
        <v>678703</v>
      </c>
      <c r="E54" s="83">
        <v>64432</v>
      </c>
      <c r="F54" s="83">
        <v>135498</v>
      </c>
      <c r="G54" s="176">
        <f t="shared" si="19"/>
        <v>0.77245334513955199</v>
      </c>
      <c r="H54" s="176">
        <f t="shared" si="20"/>
        <v>7.3332096563639204E-2</v>
      </c>
      <c r="I54" s="176">
        <f t="shared" si="21"/>
        <v>0.1542145582968088</v>
      </c>
      <c r="J54" s="80">
        <v>8.31</v>
      </c>
    </row>
    <row r="55" spans="1:10" x14ac:dyDescent="0.25">
      <c r="A55" s="42" t="s">
        <v>457</v>
      </c>
      <c r="B55" s="4"/>
      <c r="C55" s="175"/>
      <c r="D55" s="175"/>
      <c r="E55" s="175"/>
      <c r="F55" s="83"/>
      <c r="G55" s="192"/>
      <c r="H55" s="192"/>
      <c r="I55" s="192"/>
      <c r="J55" s="80"/>
    </row>
    <row r="56" spans="1:10" x14ac:dyDescent="0.25">
      <c r="A56" s="3" t="s">
        <v>91</v>
      </c>
      <c r="B56" s="4">
        <v>227738</v>
      </c>
      <c r="C56" s="83">
        <v>2397593</v>
      </c>
      <c r="D56" s="83">
        <v>1774252</v>
      </c>
      <c r="E56" s="83">
        <v>292477</v>
      </c>
      <c r="F56" s="83">
        <v>330864</v>
      </c>
      <c r="G56" s="176">
        <f>D56/C56</f>
        <v>0.74001383887924266</v>
      </c>
      <c r="H56" s="176">
        <f>E56/C56</f>
        <v>0.12198776022452518</v>
      </c>
      <c r="I56" s="176">
        <f>F56/C56</f>
        <v>0.13799840089623219</v>
      </c>
      <c r="J56" s="80">
        <v>10.27</v>
      </c>
    </row>
    <row r="57" spans="1:10" x14ac:dyDescent="0.25">
      <c r="A57" s="3" t="s">
        <v>99</v>
      </c>
      <c r="B57" s="4">
        <v>321878</v>
      </c>
      <c r="C57" s="83">
        <v>5436582</v>
      </c>
      <c r="D57" s="83">
        <v>4261364</v>
      </c>
      <c r="E57" s="83">
        <v>271008</v>
      </c>
      <c r="F57" s="83">
        <v>904210</v>
      </c>
      <c r="G57" s="176">
        <f t="shared" ref="G57:G60" si="22">D57/C57</f>
        <v>0.78383145880996552</v>
      </c>
      <c r="H57" s="176">
        <f t="shared" ref="H57:H60" si="23">E57/C57</f>
        <v>4.9848967605013589E-2</v>
      </c>
      <c r="I57" s="176">
        <f t="shared" ref="I57:I60" si="24">F57/C57</f>
        <v>0.16631957358502089</v>
      </c>
      <c r="J57" s="80">
        <v>17.77</v>
      </c>
    </row>
    <row r="58" spans="1:10" x14ac:dyDescent="0.25">
      <c r="A58" s="3" t="s">
        <v>103</v>
      </c>
      <c r="B58" s="4">
        <v>210612</v>
      </c>
      <c r="C58" s="83">
        <v>3322508</v>
      </c>
      <c r="D58" s="83">
        <v>2523927</v>
      </c>
      <c r="E58" s="83">
        <v>218902</v>
      </c>
      <c r="F58" s="83">
        <v>579679</v>
      </c>
      <c r="G58" s="176">
        <f t="shared" si="22"/>
        <v>0.75964512350308866</v>
      </c>
      <c r="H58" s="176">
        <f t="shared" si="23"/>
        <v>6.5884566718876228E-2</v>
      </c>
      <c r="I58" s="176">
        <f t="shared" si="24"/>
        <v>0.17447030977803515</v>
      </c>
      <c r="J58" s="80">
        <v>15.35</v>
      </c>
    </row>
    <row r="59" spans="1:10" x14ac:dyDescent="0.25">
      <c r="A59" s="3" t="s">
        <v>105</v>
      </c>
      <c r="B59" s="4">
        <v>214870</v>
      </c>
      <c r="C59" s="83">
        <v>3999224</v>
      </c>
      <c r="D59" s="83">
        <v>2424793</v>
      </c>
      <c r="E59" s="83">
        <v>190270</v>
      </c>
      <c r="F59" s="83">
        <v>1384161</v>
      </c>
      <c r="G59" s="176">
        <f t="shared" si="22"/>
        <v>0.60631587527980424</v>
      </c>
      <c r="H59" s="176">
        <f t="shared" si="23"/>
        <v>4.7576729885597809E-2</v>
      </c>
      <c r="I59" s="176">
        <f t="shared" si="24"/>
        <v>0.3461073948345979</v>
      </c>
      <c r="J59" s="80">
        <v>15.81</v>
      </c>
    </row>
    <row r="60" spans="1:10" x14ac:dyDescent="0.25">
      <c r="A60" s="7" t="s">
        <v>106</v>
      </c>
      <c r="B60" s="8">
        <v>172008</v>
      </c>
      <c r="C60" s="83">
        <v>4613367</v>
      </c>
      <c r="D60" s="83">
        <v>3278867</v>
      </c>
      <c r="E60" s="83">
        <v>439500</v>
      </c>
      <c r="F60" s="83">
        <v>895000</v>
      </c>
      <c r="G60" s="176">
        <f t="shared" si="22"/>
        <v>0.71073187977457675</v>
      </c>
      <c r="H60" s="176">
        <f t="shared" si="23"/>
        <v>9.526664581421769E-2</v>
      </c>
      <c r="I60" s="176">
        <f t="shared" si="24"/>
        <v>0.19400147441120552</v>
      </c>
      <c r="J60" s="81">
        <v>26.21</v>
      </c>
    </row>
    <row r="61" spans="1:10" x14ac:dyDescent="0.25">
      <c r="C61" s="174"/>
      <c r="D61" s="174"/>
      <c r="E61" s="174"/>
      <c r="F61" s="83"/>
      <c r="G61" s="174"/>
      <c r="H61" s="174"/>
      <c r="I61" s="174"/>
    </row>
    <row r="62" spans="1:10" s="196" customFormat="1" x14ac:dyDescent="0.25">
      <c r="A62" s="70" t="s">
        <v>459</v>
      </c>
      <c r="B62" s="223"/>
      <c r="C62" s="174"/>
      <c r="D62" s="174"/>
      <c r="E62" s="174"/>
      <c r="F62" s="83"/>
      <c r="G62" s="187"/>
      <c r="H62" s="187"/>
      <c r="I62" s="187"/>
    </row>
    <row r="63" spans="1:10" x14ac:dyDescent="0.25">
      <c r="A63" s="29" t="s">
        <v>113</v>
      </c>
      <c r="B63" s="48">
        <v>17101</v>
      </c>
      <c r="C63" s="83">
        <v>326252</v>
      </c>
      <c r="D63" s="83">
        <v>267894</v>
      </c>
      <c r="E63" s="175">
        <v>11872</v>
      </c>
      <c r="F63" s="83">
        <v>46486</v>
      </c>
      <c r="G63" s="176">
        <f>D63/$C$63</f>
        <v>0.82112600076014863</v>
      </c>
      <c r="H63" s="176">
        <f t="shared" ref="H63:I63" si="25">E63/$C$63</f>
        <v>3.6389048956021727E-2</v>
      </c>
      <c r="I63" s="176">
        <f t="shared" si="25"/>
        <v>0.14248495028382968</v>
      </c>
      <c r="J63" s="194">
        <v>20.28</v>
      </c>
    </row>
    <row r="64" spans="1:10" x14ac:dyDescent="0.25">
      <c r="A64" s="63" t="s">
        <v>87</v>
      </c>
      <c r="B64" s="195">
        <v>3380</v>
      </c>
      <c r="C64" s="83">
        <v>94890</v>
      </c>
      <c r="D64" s="83">
        <v>77935</v>
      </c>
      <c r="E64" s="175">
        <v>7610</v>
      </c>
      <c r="F64" s="83">
        <v>9345</v>
      </c>
      <c r="G64" s="176">
        <f>D64/$C64</f>
        <v>0.82131942248919798</v>
      </c>
      <c r="H64" s="176">
        <f t="shared" ref="H64:I64" si="26">E64/$C64</f>
        <v>8.0198124143745386E-2</v>
      </c>
      <c r="I64" s="176">
        <f t="shared" si="26"/>
        <v>9.8482453367056591E-2</v>
      </c>
      <c r="J64" s="80">
        <v>26.53</v>
      </c>
    </row>
  </sheetData>
  <sortState xmlns:xlrd2="http://schemas.microsoft.com/office/spreadsheetml/2017/richdata2" ref="A56:J60">
    <sortCondition ref="A56:A60"/>
  </sortState>
  <mergeCells count="3">
    <mergeCell ref="A1:J1"/>
    <mergeCell ref="C2:F2"/>
    <mergeCell ref="G2:I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6"/>
  <sheetViews>
    <sheetView zoomScaleNormal="100" workbookViewId="0">
      <selection activeCell="N21" sqref="N21"/>
    </sheetView>
  </sheetViews>
  <sheetFormatPr defaultRowHeight="15" x14ac:dyDescent="0.25"/>
  <cols>
    <col min="1" max="1" width="50.85546875" customWidth="1"/>
    <col min="2" max="2" width="24.140625" customWidth="1"/>
    <col min="3" max="3" width="20.28515625" customWidth="1"/>
    <col min="4" max="4" width="24" customWidth="1"/>
    <col min="5" max="5" width="24.140625" customWidth="1"/>
    <col min="6" max="6" width="26.28515625" customWidth="1"/>
    <col min="7" max="7" width="21.140625" customWidth="1"/>
    <col min="8" max="8" width="24.140625" customWidth="1"/>
    <col min="9" max="9" width="20.28515625" customWidth="1"/>
  </cols>
  <sheetData>
    <row r="1" spans="1:9" x14ac:dyDescent="0.25">
      <c r="A1" s="259" t="s">
        <v>149</v>
      </c>
      <c r="B1" s="258"/>
      <c r="C1" s="258"/>
      <c r="D1" s="258"/>
      <c r="E1" s="258"/>
      <c r="F1" s="258"/>
      <c r="G1" s="258"/>
      <c r="H1" s="258"/>
      <c r="I1" s="257"/>
    </row>
    <row r="2" spans="1:9" x14ac:dyDescent="0.25">
      <c r="A2" s="15"/>
      <c r="B2" s="262" t="s">
        <v>144</v>
      </c>
      <c r="C2" s="263"/>
      <c r="D2" s="263"/>
      <c r="E2" s="263"/>
      <c r="F2" s="263"/>
      <c r="G2" s="263"/>
      <c r="H2" s="262" t="s">
        <v>146</v>
      </c>
      <c r="I2" s="264"/>
    </row>
    <row r="3" spans="1:9" x14ac:dyDescent="0.25">
      <c r="A3" s="1" t="s">
        <v>84</v>
      </c>
      <c r="B3" s="1" t="s">
        <v>66</v>
      </c>
      <c r="C3" s="1" t="s">
        <v>65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66</v>
      </c>
      <c r="I3" s="2" t="s">
        <v>65</v>
      </c>
    </row>
    <row r="4" spans="1:9" x14ac:dyDescent="0.25">
      <c r="A4" s="3" t="s">
        <v>86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16">
        <v>0</v>
      </c>
      <c r="I4" s="17">
        <v>0</v>
      </c>
    </row>
    <row r="5" spans="1:9" x14ac:dyDescent="0.25">
      <c r="A5" s="3" t="s">
        <v>87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16">
        <v>0</v>
      </c>
      <c r="I5" s="17">
        <v>0</v>
      </c>
    </row>
    <row r="6" spans="1:9" x14ac:dyDescent="0.25">
      <c r="A6" s="3" t="s">
        <v>88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16">
        <v>0</v>
      </c>
      <c r="I6" s="17">
        <v>0</v>
      </c>
    </row>
    <row r="7" spans="1:9" x14ac:dyDescent="0.25">
      <c r="A7" s="3" t="s">
        <v>89</v>
      </c>
      <c r="B7" s="4">
        <v>68440</v>
      </c>
      <c r="C7" s="4">
        <v>68440</v>
      </c>
      <c r="D7" s="4">
        <v>68440</v>
      </c>
      <c r="E7" s="4">
        <v>0</v>
      </c>
      <c r="F7" s="4">
        <v>0</v>
      </c>
      <c r="G7" s="4">
        <v>0</v>
      </c>
      <c r="H7" s="16">
        <v>3.4089</v>
      </c>
      <c r="I7" s="17">
        <v>3.4089</v>
      </c>
    </row>
    <row r="8" spans="1:9" x14ac:dyDescent="0.25">
      <c r="A8" s="3" t="s">
        <v>90</v>
      </c>
      <c r="B8" s="4">
        <v>-1</v>
      </c>
      <c r="C8" s="4">
        <v>125843</v>
      </c>
      <c r="D8" s="4">
        <v>21600</v>
      </c>
      <c r="E8" s="4">
        <v>104243</v>
      </c>
      <c r="F8" s="4">
        <v>0</v>
      </c>
      <c r="G8" s="4">
        <v>0</v>
      </c>
      <c r="H8" s="16">
        <v>0</v>
      </c>
      <c r="I8" s="17">
        <v>13.198</v>
      </c>
    </row>
    <row r="9" spans="1:9" x14ac:dyDescent="0.25">
      <c r="A9" s="3" t="s">
        <v>91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16">
        <v>0</v>
      </c>
      <c r="I9" s="17">
        <v>0</v>
      </c>
    </row>
    <row r="10" spans="1:9" x14ac:dyDescent="0.25">
      <c r="A10" s="3" t="s">
        <v>92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16">
        <v>0</v>
      </c>
      <c r="I10" s="17">
        <v>0</v>
      </c>
    </row>
    <row r="11" spans="1:9" x14ac:dyDescent="0.25">
      <c r="A11" s="3" t="s">
        <v>93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16">
        <v>0</v>
      </c>
      <c r="I11" s="17">
        <v>0</v>
      </c>
    </row>
    <row r="12" spans="1:9" x14ac:dyDescent="0.25">
      <c r="A12" s="3" t="s">
        <v>94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16">
        <v>0</v>
      </c>
      <c r="I12" s="17">
        <v>0</v>
      </c>
    </row>
    <row r="13" spans="1:9" x14ac:dyDescent="0.25">
      <c r="A13" s="3" t="s">
        <v>95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16">
        <v>0</v>
      </c>
      <c r="I13" s="17">
        <v>0</v>
      </c>
    </row>
    <row r="14" spans="1:9" x14ac:dyDescent="0.25">
      <c r="A14" s="3" t="s">
        <v>96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16">
        <v>0</v>
      </c>
      <c r="I14" s="17">
        <v>0</v>
      </c>
    </row>
    <row r="15" spans="1:9" x14ac:dyDescent="0.25">
      <c r="A15" s="3" t="s">
        <v>97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16">
        <v>0</v>
      </c>
      <c r="I15" s="17">
        <v>0</v>
      </c>
    </row>
    <row r="16" spans="1:9" x14ac:dyDescent="0.25">
      <c r="A16" s="3" t="s">
        <v>98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16">
        <v>0</v>
      </c>
      <c r="I16" s="17">
        <v>0</v>
      </c>
    </row>
    <row r="17" spans="1:9" x14ac:dyDescent="0.25">
      <c r="A17" s="3" t="s">
        <v>99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16">
        <v>0</v>
      </c>
      <c r="I17" s="17">
        <v>0</v>
      </c>
    </row>
    <row r="18" spans="1:9" x14ac:dyDescent="0.25">
      <c r="A18" s="3" t="s">
        <v>100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16">
        <v>0</v>
      </c>
      <c r="I18" s="17">
        <v>0</v>
      </c>
    </row>
    <row r="19" spans="1:9" x14ac:dyDescent="0.25">
      <c r="A19" s="3" t="s">
        <v>101</v>
      </c>
      <c r="B19" s="4">
        <v>49243</v>
      </c>
      <c r="C19" s="4">
        <v>49243</v>
      </c>
      <c r="D19" s="4">
        <v>0</v>
      </c>
      <c r="E19" s="4">
        <v>0</v>
      </c>
      <c r="F19" s="4">
        <v>0</v>
      </c>
      <c r="G19" s="4">
        <v>49243</v>
      </c>
      <c r="H19" s="16">
        <v>1.0668</v>
      </c>
      <c r="I19" s="17">
        <v>1.0668</v>
      </c>
    </row>
    <row r="20" spans="1:9" x14ac:dyDescent="0.25">
      <c r="A20" s="3" t="s">
        <v>102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16">
        <v>0</v>
      </c>
      <c r="I20" s="17">
        <v>0</v>
      </c>
    </row>
    <row r="21" spans="1:9" x14ac:dyDescent="0.25">
      <c r="A21" s="3" t="s">
        <v>103</v>
      </c>
      <c r="B21" s="4">
        <v>12910</v>
      </c>
      <c r="C21" s="4">
        <v>12910</v>
      </c>
      <c r="D21" s="4">
        <v>0</v>
      </c>
      <c r="E21" s="4">
        <v>0</v>
      </c>
      <c r="F21" s="4">
        <v>12910</v>
      </c>
      <c r="G21" s="4">
        <v>0</v>
      </c>
      <c r="H21" s="16">
        <v>6.13E-2</v>
      </c>
      <c r="I21" s="17">
        <v>6.13E-2</v>
      </c>
    </row>
    <row r="22" spans="1:9" x14ac:dyDescent="0.25">
      <c r="A22" s="3" t="s">
        <v>104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16">
        <v>0</v>
      </c>
      <c r="I22" s="17">
        <v>0</v>
      </c>
    </row>
    <row r="23" spans="1:9" x14ac:dyDescent="0.25">
      <c r="A23" s="3" t="s">
        <v>105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16">
        <v>0</v>
      </c>
      <c r="I23" s="17">
        <v>0</v>
      </c>
    </row>
    <row r="24" spans="1:9" x14ac:dyDescent="0.25">
      <c r="A24" s="3" t="s">
        <v>106</v>
      </c>
      <c r="B24" s="4">
        <v>0</v>
      </c>
      <c r="C24" s="4">
        <v>3200000</v>
      </c>
      <c r="D24" s="4">
        <v>3200000</v>
      </c>
      <c r="E24" s="4">
        <v>0</v>
      </c>
      <c r="F24" s="4">
        <v>0</v>
      </c>
      <c r="G24" s="4">
        <v>0</v>
      </c>
      <c r="H24" s="16">
        <v>0</v>
      </c>
      <c r="I24" s="17">
        <v>18.6038</v>
      </c>
    </row>
    <row r="25" spans="1:9" x14ac:dyDescent="0.25">
      <c r="A25" s="3" t="s">
        <v>107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16">
        <v>0</v>
      </c>
      <c r="I25" s="17">
        <v>0</v>
      </c>
    </row>
    <row r="26" spans="1:9" x14ac:dyDescent="0.25">
      <c r="A26" s="3" t="s">
        <v>108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16">
        <v>0</v>
      </c>
      <c r="I26" s="17">
        <v>0</v>
      </c>
    </row>
    <row r="27" spans="1:9" x14ac:dyDescent="0.25">
      <c r="A27" s="3" t="s">
        <v>109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16">
        <v>0</v>
      </c>
      <c r="I27" s="17">
        <v>0</v>
      </c>
    </row>
    <row r="28" spans="1:9" x14ac:dyDescent="0.25">
      <c r="A28" s="3" t="s">
        <v>110</v>
      </c>
      <c r="B28" s="4">
        <v>59913</v>
      </c>
      <c r="C28" s="4">
        <v>31500</v>
      </c>
      <c r="D28" s="4">
        <v>31500</v>
      </c>
      <c r="E28" s="4">
        <v>0</v>
      </c>
      <c r="F28" s="4">
        <v>0</v>
      </c>
      <c r="G28" s="4">
        <v>0</v>
      </c>
      <c r="H28" s="16">
        <v>0.90429999999999999</v>
      </c>
      <c r="I28" s="17">
        <v>0.47549999999999998</v>
      </c>
    </row>
    <row r="29" spans="1:9" x14ac:dyDescent="0.25">
      <c r="A29" s="3" t="s">
        <v>111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16">
        <v>0</v>
      </c>
      <c r="I29" s="17">
        <v>0</v>
      </c>
    </row>
    <row r="30" spans="1:9" x14ac:dyDescent="0.25">
      <c r="A30" s="3" t="s">
        <v>112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16">
        <v>0</v>
      </c>
      <c r="I30" s="17">
        <v>0</v>
      </c>
    </row>
    <row r="31" spans="1:9" x14ac:dyDescent="0.25">
      <c r="A31" s="3" t="s">
        <v>113</v>
      </c>
      <c r="B31" s="4">
        <v>934</v>
      </c>
      <c r="C31" s="4">
        <v>50000</v>
      </c>
      <c r="D31" s="4">
        <v>50000</v>
      </c>
      <c r="E31" s="4">
        <v>0</v>
      </c>
      <c r="F31" s="4">
        <v>0</v>
      </c>
      <c r="G31" s="4">
        <v>0</v>
      </c>
      <c r="H31" s="16">
        <v>5.4600000000000003E-2</v>
      </c>
      <c r="I31" s="17">
        <v>2.9238</v>
      </c>
    </row>
    <row r="32" spans="1:9" x14ac:dyDescent="0.25">
      <c r="A32" s="3" t="s">
        <v>114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16">
        <v>0</v>
      </c>
      <c r="I32" s="17">
        <v>0</v>
      </c>
    </row>
    <row r="33" spans="1:9" x14ac:dyDescent="0.25">
      <c r="A33" s="3" t="s">
        <v>115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16">
        <v>0</v>
      </c>
      <c r="I33" s="17">
        <v>0</v>
      </c>
    </row>
    <row r="34" spans="1:9" x14ac:dyDescent="0.25">
      <c r="A34" s="3" t="s">
        <v>116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16">
        <v>0</v>
      </c>
      <c r="I34" s="17">
        <v>0</v>
      </c>
    </row>
    <row r="35" spans="1:9" x14ac:dyDescent="0.25">
      <c r="A35" s="3" t="s">
        <v>117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16">
        <v>0</v>
      </c>
      <c r="I35" s="17">
        <v>0</v>
      </c>
    </row>
    <row r="36" spans="1:9" x14ac:dyDescent="0.25">
      <c r="A36" s="3" t="s">
        <v>118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16">
        <v>0</v>
      </c>
      <c r="I36" s="17">
        <v>0</v>
      </c>
    </row>
    <row r="37" spans="1:9" x14ac:dyDescent="0.25">
      <c r="A37" s="3" t="s">
        <v>119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16">
        <v>0</v>
      </c>
      <c r="I37" s="17">
        <v>0</v>
      </c>
    </row>
    <row r="38" spans="1:9" x14ac:dyDescent="0.25">
      <c r="A38" s="3" t="s">
        <v>120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16">
        <v>0</v>
      </c>
      <c r="I38" s="17">
        <v>0</v>
      </c>
    </row>
    <row r="39" spans="1:9" x14ac:dyDescent="0.25">
      <c r="A39" s="3" t="s">
        <v>121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16">
        <v>0</v>
      </c>
      <c r="I39" s="17">
        <v>0</v>
      </c>
    </row>
    <row r="40" spans="1:9" x14ac:dyDescent="0.25">
      <c r="A40" s="3" t="s">
        <v>122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16">
        <v>0</v>
      </c>
      <c r="I40" s="17">
        <v>0</v>
      </c>
    </row>
    <row r="41" spans="1:9" x14ac:dyDescent="0.25">
      <c r="A41" s="3" t="s">
        <v>123</v>
      </c>
      <c r="B41" s="4">
        <v>12331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16">
        <v>0.18770000000000001</v>
      </c>
      <c r="I41" s="17">
        <v>0</v>
      </c>
    </row>
    <row r="42" spans="1:9" x14ac:dyDescent="0.25">
      <c r="A42" s="3" t="s">
        <v>124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16">
        <v>0</v>
      </c>
      <c r="I42" s="17">
        <v>0</v>
      </c>
    </row>
    <row r="43" spans="1:9" x14ac:dyDescent="0.25">
      <c r="A43" s="3" t="s">
        <v>125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16">
        <v>0</v>
      </c>
      <c r="I43" s="17">
        <v>0</v>
      </c>
    </row>
    <row r="44" spans="1:9" x14ac:dyDescent="0.25">
      <c r="A44" s="3" t="s">
        <v>126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16">
        <v>0</v>
      </c>
      <c r="I44" s="17">
        <v>0</v>
      </c>
    </row>
    <row r="45" spans="1:9" x14ac:dyDescent="0.25">
      <c r="A45" s="3" t="s">
        <v>127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16">
        <v>0</v>
      </c>
      <c r="I45" s="17">
        <v>0</v>
      </c>
    </row>
    <row r="46" spans="1:9" x14ac:dyDescent="0.25">
      <c r="A46" s="3" t="s">
        <v>128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16">
        <v>0</v>
      </c>
      <c r="I46" s="17">
        <v>0</v>
      </c>
    </row>
    <row r="47" spans="1:9" x14ac:dyDescent="0.25">
      <c r="A47" s="3" t="s">
        <v>129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16">
        <v>0</v>
      </c>
      <c r="I47" s="17">
        <v>0</v>
      </c>
    </row>
    <row r="48" spans="1:9" x14ac:dyDescent="0.25">
      <c r="A48" s="3" t="s">
        <v>130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16">
        <v>0</v>
      </c>
      <c r="I48" s="17">
        <v>0</v>
      </c>
    </row>
    <row r="49" spans="1:9" x14ac:dyDescent="0.25">
      <c r="A49" s="3" t="s">
        <v>131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16">
        <v>0</v>
      </c>
      <c r="I49" s="17">
        <v>0</v>
      </c>
    </row>
    <row r="50" spans="1:9" x14ac:dyDescent="0.25">
      <c r="A50" s="3" t="s">
        <v>132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16">
        <v>0</v>
      </c>
      <c r="I50" s="17">
        <v>0</v>
      </c>
    </row>
    <row r="51" spans="1:9" x14ac:dyDescent="0.25">
      <c r="A51" s="3" t="s">
        <v>133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16">
        <v>0</v>
      </c>
      <c r="I51" s="17">
        <v>0</v>
      </c>
    </row>
    <row r="52" spans="1:9" x14ac:dyDescent="0.25">
      <c r="A52" s="3" t="s">
        <v>134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16">
        <v>0</v>
      </c>
      <c r="I52" s="17">
        <v>0</v>
      </c>
    </row>
    <row r="53" spans="1:9" x14ac:dyDescent="0.25">
      <c r="A53" s="3" t="s">
        <v>135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16">
        <v>0</v>
      </c>
      <c r="I53" s="17">
        <v>0</v>
      </c>
    </row>
    <row r="54" spans="1:9" x14ac:dyDescent="0.25">
      <c r="A54" s="3" t="s">
        <v>136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16">
        <v>0</v>
      </c>
      <c r="I54" s="17">
        <v>0</v>
      </c>
    </row>
    <row r="55" spans="1:9" x14ac:dyDescent="0.25">
      <c r="A55" s="3" t="s">
        <v>137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16">
        <v>0</v>
      </c>
      <c r="I55" s="17">
        <v>0</v>
      </c>
    </row>
    <row r="56" spans="1:9" x14ac:dyDescent="0.25">
      <c r="A56" s="7" t="s">
        <v>138</v>
      </c>
      <c r="B56" s="8">
        <v>1916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18">
        <v>7.4300000000000005E-2</v>
      </c>
      <c r="I56" s="19">
        <v>0</v>
      </c>
    </row>
  </sheetData>
  <mergeCells count="3">
    <mergeCell ref="A1:I1"/>
    <mergeCell ref="B2:G2"/>
    <mergeCell ref="H2:I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4"/>
  <sheetViews>
    <sheetView zoomScaleNormal="100" workbookViewId="0">
      <pane xSplit="2" topLeftCell="C1" activePane="topRight" state="frozen"/>
      <selection pane="topRight" activeCell="N24" sqref="N24"/>
    </sheetView>
  </sheetViews>
  <sheetFormatPr defaultRowHeight="15" x14ac:dyDescent="0.25"/>
  <cols>
    <col min="1" max="1" width="50.85546875" customWidth="1"/>
    <col min="2" max="2" width="50.85546875" hidden="1" customWidth="1"/>
    <col min="3" max="3" width="34.28515625" customWidth="1"/>
    <col min="4" max="4" width="26.7109375" customWidth="1"/>
  </cols>
  <sheetData>
    <row r="1" spans="1:4" x14ac:dyDescent="0.25">
      <c r="A1" s="256" t="s">
        <v>470</v>
      </c>
      <c r="B1" s="258"/>
      <c r="C1" s="258"/>
      <c r="D1" s="257"/>
    </row>
    <row r="2" spans="1:4" x14ac:dyDescent="0.25">
      <c r="A2" s="1" t="s">
        <v>84</v>
      </c>
      <c r="B2" s="40"/>
      <c r="C2" s="1" t="s">
        <v>85</v>
      </c>
      <c r="D2" s="2" t="s">
        <v>71</v>
      </c>
    </row>
    <row r="3" spans="1:4" x14ac:dyDescent="0.25">
      <c r="A3" s="42" t="s">
        <v>452</v>
      </c>
      <c r="B3" s="40"/>
      <c r="C3" s="40"/>
      <c r="D3" s="2"/>
    </row>
    <row r="4" spans="1:4" x14ac:dyDescent="0.25">
      <c r="A4" s="3" t="s">
        <v>86</v>
      </c>
      <c r="B4" s="6">
        <v>7438</v>
      </c>
      <c r="C4" s="161">
        <v>7438</v>
      </c>
      <c r="D4" s="167">
        <v>3900</v>
      </c>
    </row>
    <row r="5" spans="1:4" x14ac:dyDescent="0.25">
      <c r="A5" s="3" t="s">
        <v>90</v>
      </c>
      <c r="B5" s="6">
        <v>9535</v>
      </c>
      <c r="C5" s="161">
        <v>9535</v>
      </c>
      <c r="D5" s="167">
        <v>4160</v>
      </c>
    </row>
    <row r="6" spans="1:4" x14ac:dyDescent="0.25">
      <c r="A6" s="3" t="s">
        <v>92</v>
      </c>
      <c r="B6" s="6">
        <v>8088</v>
      </c>
      <c r="C6" s="161">
        <v>8088</v>
      </c>
      <c r="D6" s="167">
        <v>2334</v>
      </c>
    </row>
    <row r="7" spans="1:4" x14ac:dyDescent="0.25">
      <c r="A7" s="3" t="s">
        <v>95</v>
      </c>
      <c r="B7" s="6">
        <v>18059</v>
      </c>
      <c r="C7" s="161">
        <v>18059</v>
      </c>
      <c r="D7" s="167">
        <v>6956</v>
      </c>
    </row>
    <row r="8" spans="1:4" x14ac:dyDescent="0.25">
      <c r="A8" s="3" t="s">
        <v>102</v>
      </c>
      <c r="B8" s="6">
        <v>8617</v>
      </c>
      <c r="C8" s="161">
        <v>8617</v>
      </c>
      <c r="D8" s="167">
        <v>1784</v>
      </c>
    </row>
    <row r="9" spans="1:4" x14ac:dyDescent="0.25">
      <c r="A9" s="3" t="s">
        <v>104</v>
      </c>
      <c r="B9" s="6">
        <v>7216</v>
      </c>
      <c r="C9" s="161">
        <v>7216</v>
      </c>
      <c r="D9" s="167">
        <v>1794</v>
      </c>
    </row>
    <row r="10" spans="1:4" x14ac:dyDescent="0.25">
      <c r="A10" s="3" t="s">
        <v>115</v>
      </c>
      <c r="B10" s="6">
        <v>5546</v>
      </c>
      <c r="C10" s="161">
        <v>5546</v>
      </c>
      <c r="D10" s="167">
        <v>2040</v>
      </c>
    </row>
    <row r="11" spans="1:4" x14ac:dyDescent="0.25">
      <c r="A11" s="3" t="s">
        <v>121</v>
      </c>
      <c r="B11" s="6">
        <v>9914</v>
      </c>
      <c r="C11" s="161">
        <v>9914</v>
      </c>
      <c r="D11" s="167">
        <v>3640</v>
      </c>
    </row>
    <row r="12" spans="1:4" x14ac:dyDescent="0.25">
      <c r="A12" s="3" t="s">
        <v>125</v>
      </c>
      <c r="B12" s="6">
        <v>4592</v>
      </c>
      <c r="C12" s="161">
        <v>4592</v>
      </c>
      <c r="D12" s="167">
        <v>600</v>
      </c>
    </row>
    <row r="13" spans="1:4" x14ac:dyDescent="0.25">
      <c r="A13" s="3" t="s">
        <v>129</v>
      </c>
      <c r="B13" s="6">
        <v>11837</v>
      </c>
      <c r="C13" s="161">
        <v>11837</v>
      </c>
      <c r="D13" s="167">
        <v>1797</v>
      </c>
    </row>
    <row r="14" spans="1:4" x14ac:dyDescent="0.25">
      <c r="A14" s="3" t="s">
        <v>135</v>
      </c>
      <c r="B14" s="6">
        <v>19703</v>
      </c>
      <c r="C14" s="161">
        <v>19703</v>
      </c>
      <c r="D14" s="167">
        <v>2431</v>
      </c>
    </row>
    <row r="15" spans="1:4" x14ac:dyDescent="0.25">
      <c r="A15" s="3" t="s">
        <v>136</v>
      </c>
      <c r="B15" s="6">
        <v>8053</v>
      </c>
      <c r="C15" s="161">
        <v>8053</v>
      </c>
      <c r="D15" s="167">
        <v>3640</v>
      </c>
    </row>
    <row r="16" spans="1:4" x14ac:dyDescent="0.25">
      <c r="A16" s="3" t="s">
        <v>137</v>
      </c>
      <c r="B16" s="6">
        <v>12386</v>
      </c>
      <c r="C16" s="161">
        <v>12386</v>
      </c>
      <c r="D16" s="167">
        <v>2244</v>
      </c>
    </row>
    <row r="17" spans="1:4" x14ac:dyDescent="0.25">
      <c r="A17" s="42" t="s">
        <v>453</v>
      </c>
      <c r="B17" s="6"/>
      <c r="C17" s="161"/>
      <c r="D17" s="167"/>
    </row>
    <row r="18" spans="1:4" x14ac:dyDescent="0.25">
      <c r="A18" s="3" t="s">
        <v>88</v>
      </c>
      <c r="B18" s="6">
        <v>28968</v>
      </c>
      <c r="C18" s="161">
        <v>28968</v>
      </c>
      <c r="D18" s="167">
        <v>4653</v>
      </c>
    </row>
    <row r="19" spans="1:4" x14ac:dyDescent="0.25">
      <c r="A19" s="3" t="s">
        <v>89</v>
      </c>
      <c r="B19" s="6">
        <v>20077</v>
      </c>
      <c r="C19" s="161">
        <v>20077</v>
      </c>
      <c r="D19" s="167">
        <v>2166</v>
      </c>
    </row>
    <row r="20" spans="1:4" x14ac:dyDescent="0.25">
      <c r="A20" s="3" t="s">
        <v>94</v>
      </c>
      <c r="B20" s="6">
        <v>34605</v>
      </c>
      <c r="C20" s="161">
        <v>34605</v>
      </c>
      <c r="D20" s="167">
        <v>9230</v>
      </c>
    </row>
    <row r="21" spans="1:4" x14ac:dyDescent="0.25">
      <c r="A21" s="3" t="s">
        <v>97</v>
      </c>
      <c r="B21" s="6">
        <v>31241</v>
      </c>
      <c r="C21" s="161">
        <v>31241</v>
      </c>
      <c r="D21" s="167">
        <v>8627</v>
      </c>
    </row>
    <row r="22" spans="1:4" x14ac:dyDescent="0.25">
      <c r="A22" s="3" t="s">
        <v>98</v>
      </c>
      <c r="B22" s="6">
        <v>21065</v>
      </c>
      <c r="C22" s="161">
        <v>21065</v>
      </c>
      <c r="D22" s="167">
        <v>1944</v>
      </c>
    </row>
    <row r="23" spans="1:4" x14ac:dyDescent="0.25">
      <c r="A23" s="3" t="s">
        <v>100</v>
      </c>
      <c r="B23" s="6">
        <v>26378</v>
      </c>
      <c r="C23" s="161">
        <v>26378</v>
      </c>
      <c r="D23" s="167">
        <v>3562</v>
      </c>
    </row>
    <row r="24" spans="1:4" x14ac:dyDescent="0.25">
      <c r="A24" s="3" t="s">
        <v>107</v>
      </c>
      <c r="B24" s="6">
        <v>28746</v>
      </c>
      <c r="C24" s="161">
        <v>28746</v>
      </c>
      <c r="D24" s="167">
        <v>1969</v>
      </c>
    </row>
    <row r="25" spans="1:4" x14ac:dyDescent="0.25">
      <c r="A25" s="3" t="s">
        <v>108</v>
      </c>
      <c r="B25" s="6">
        <v>29603</v>
      </c>
      <c r="C25" s="161">
        <v>29603</v>
      </c>
      <c r="D25" s="167">
        <v>7982</v>
      </c>
    </row>
    <row r="26" spans="1:4" x14ac:dyDescent="0.25">
      <c r="A26" s="3" t="s">
        <v>116</v>
      </c>
      <c r="B26" s="6">
        <v>34123</v>
      </c>
      <c r="C26" s="161">
        <v>34123</v>
      </c>
      <c r="D26" s="167">
        <v>4836</v>
      </c>
    </row>
    <row r="27" spans="1:4" x14ac:dyDescent="0.25">
      <c r="A27" s="3" t="s">
        <v>119</v>
      </c>
      <c r="B27" s="6">
        <v>28789</v>
      </c>
      <c r="C27" s="161">
        <v>28789</v>
      </c>
      <c r="D27" s="167">
        <v>2080</v>
      </c>
    </row>
    <row r="28" spans="1:4" x14ac:dyDescent="0.25">
      <c r="A28" s="3" t="s">
        <v>126</v>
      </c>
      <c r="B28" s="6">
        <v>35193</v>
      </c>
      <c r="C28" s="161">
        <v>35193</v>
      </c>
      <c r="D28" s="167">
        <v>6050</v>
      </c>
    </row>
    <row r="29" spans="1:4" x14ac:dyDescent="0.25">
      <c r="A29" s="3" t="s">
        <v>128</v>
      </c>
      <c r="B29" s="6">
        <v>24468</v>
      </c>
      <c r="C29" s="161">
        <v>24468</v>
      </c>
      <c r="D29" s="167">
        <v>5588</v>
      </c>
    </row>
    <row r="30" spans="1:4" ht="13.5" customHeight="1" x14ac:dyDescent="0.25">
      <c r="A30" s="3" t="s">
        <v>132</v>
      </c>
      <c r="B30" s="6">
        <v>28284</v>
      </c>
      <c r="C30" s="161">
        <v>28284</v>
      </c>
      <c r="D30" s="167">
        <v>4472</v>
      </c>
    </row>
    <row r="31" spans="1:4" x14ac:dyDescent="0.25">
      <c r="A31" s="3" t="s">
        <v>138</v>
      </c>
      <c r="B31" s="6">
        <v>25796</v>
      </c>
      <c r="C31" s="161">
        <v>25796</v>
      </c>
      <c r="D31" s="167">
        <v>2602</v>
      </c>
    </row>
    <row r="32" spans="1:4" x14ac:dyDescent="0.25">
      <c r="A32" s="41" t="s">
        <v>184</v>
      </c>
      <c r="B32" s="6"/>
      <c r="C32" s="161"/>
      <c r="D32" s="167"/>
    </row>
    <row r="33" spans="1:4" x14ac:dyDescent="0.25">
      <c r="A33" s="3" t="s">
        <v>93</v>
      </c>
      <c r="B33" s="6">
        <v>57283</v>
      </c>
      <c r="C33" s="161">
        <v>57283</v>
      </c>
      <c r="D33" s="167">
        <v>4888</v>
      </c>
    </row>
    <row r="34" spans="1:4" x14ac:dyDescent="0.25">
      <c r="A34" s="3" t="s">
        <v>101</v>
      </c>
      <c r="B34" s="6">
        <v>46159</v>
      </c>
      <c r="C34" s="161">
        <v>46159</v>
      </c>
      <c r="D34" s="167">
        <v>11685</v>
      </c>
    </row>
    <row r="35" spans="1:4" x14ac:dyDescent="0.25">
      <c r="A35" s="3" t="s">
        <v>112</v>
      </c>
      <c r="B35" s="6">
        <v>54053</v>
      </c>
      <c r="C35" s="161">
        <v>54053</v>
      </c>
      <c r="D35" s="167">
        <v>6996</v>
      </c>
    </row>
    <row r="36" spans="1:4" x14ac:dyDescent="0.25">
      <c r="A36" s="3" t="s">
        <v>122</v>
      </c>
      <c r="B36" s="6">
        <v>57978</v>
      </c>
      <c r="C36" s="161">
        <v>57978</v>
      </c>
      <c r="D36" s="167">
        <v>3636</v>
      </c>
    </row>
    <row r="37" spans="1:4" x14ac:dyDescent="0.25">
      <c r="A37" s="3" t="s">
        <v>124</v>
      </c>
      <c r="B37" s="6">
        <v>43672</v>
      </c>
      <c r="C37" s="161">
        <v>43672</v>
      </c>
      <c r="D37" s="167">
        <v>8874</v>
      </c>
    </row>
    <row r="38" spans="1:4" x14ac:dyDescent="0.25">
      <c r="A38" s="3" t="s">
        <v>127</v>
      </c>
      <c r="B38" s="6">
        <v>51203</v>
      </c>
      <c r="C38" s="161">
        <v>51203</v>
      </c>
      <c r="D38" s="167">
        <v>5668</v>
      </c>
    </row>
    <row r="39" spans="1:4" x14ac:dyDescent="0.25">
      <c r="A39" s="3" t="s">
        <v>133</v>
      </c>
      <c r="B39" s="6">
        <v>42298</v>
      </c>
      <c r="C39" s="161">
        <v>42298</v>
      </c>
      <c r="D39" s="167">
        <v>2912</v>
      </c>
    </row>
    <row r="40" spans="1:4" x14ac:dyDescent="0.25">
      <c r="A40" s="3" t="s">
        <v>134</v>
      </c>
      <c r="B40" s="6">
        <v>41946</v>
      </c>
      <c r="C40" s="161">
        <v>41946</v>
      </c>
      <c r="D40" s="167">
        <v>6708</v>
      </c>
    </row>
    <row r="41" spans="1:4" x14ac:dyDescent="0.25">
      <c r="A41" s="41" t="s">
        <v>185</v>
      </c>
      <c r="B41" s="6"/>
      <c r="C41" s="161"/>
      <c r="D41" s="167"/>
    </row>
    <row r="42" spans="1:4" x14ac:dyDescent="0.25">
      <c r="A42" s="3" t="s">
        <v>96</v>
      </c>
      <c r="B42" s="6">
        <v>61086</v>
      </c>
      <c r="C42" s="161">
        <v>61086</v>
      </c>
      <c r="D42" s="167">
        <v>12754</v>
      </c>
    </row>
    <row r="43" spans="1:4" x14ac:dyDescent="0.25">
      <c r="A43" s="3" t="s">
        <v>109</v>
      </c>
      <c r="B43" s="6">
        <v>66217</v>
      </c>
      <c r="C43" s="161">
        <v>66217</v>
      </c>
      <c r="D43" s="167">
        <v>10200</v>
      </c>
    </row>
    <row r="44" spans="1:4" x14ac:dyDescent="0.25">
      <c r="A44" s="3" t="s">
        <v>110</v>
      </c>
      <c r="B44" s="6">
        <v>66250</v>
      </c>
      <c r="C44" s="161">
        <v>66250</v>
      </c>
      <c r="D44" s="167">
        <v>4992</v>
      </c>
    </row>
    <row r="45" spans="1:4" x14ac:dyDescent="0.25">
      <c r="A45" s="3" t="s">
        <v>117</v>
      </c>
      <c r="B45" s="6">
        <v>70527</v>
      </c>
      <c r="C45" s="161">
        <v>70527</v>
      </c>
      <c r="D45" s="167">
        <v>2548</v>
      </c>
    </row>
    <row r="46" spans="1:4" x14ac:dyDescent="0.25">
      <c r="A46" s="3" t="s">
        <v>123</v>
      </c>
      <c r="B46" s="6">
        <v>65699</v>
      </c>
      <c r="C46" s="161">
        <v>65699</v>
      </c>
      <c r="D46" s="167">
        <v>12255</v>
      </c>
    </row>
    <row r="47" spans="1:4" x14ac:dyDescent="0.25">
      <c r="A47" s="3" t="s">
        <v>130</v>
      </c>
      <c r="B47" s="6">
        <v>78208</v>
      </c>
      <c r="C47" s="161">
        <v>78208</v>
      </c>
      <c r="D47" s="167">
        <v>4599</v>
      </c>
    </row>
    <row r="48" spans="1:4" x14ac:dyDescent="0.25">
      <c r="A48" s="3" t="s">
        <v>131</v>
      </c>
      <c r="B48" s="6">
        <v>61803</v>
      </c>
      <c r="C48" s="161">
        <v>61803</v>
      </c>
      <c r="D48" s="167">
        <v>9987</v>
      </c>
    </row>
    <row r="49" spans="1:4" x14ac:dyDescent="0.25">
      <c r="A49" s="42" t="s">
        <v>456</v>
      </c>
      <c r="B49" s="6"/>
      <c r="C49" s="161"/>
      <c r="D49" s="167"/>
    </row>
    <row r="50" spans="1:4" x14ac:dyDescent="0.25">
      <c r="A50" s="3" t="s">
        <v>111</v>
      </c>
      <c r="B50" s="6">
        <v>106892</v>
      </c>
      <c r="C50" s="161">
        <v>106892</v>
      </c>
      <c r="D50" s="167">
        <v>5812</v>
      </c>
    </row>
    <row r="51" spans="1:4" x14ac:dyDescent="0.25">
      <c r="A51" s="3" t="s">
        <v>114</v>
      </c>
      <c r="B51" s="6">
        <v>112511</v>
      </c>
      <c r="C51" s="161">
        <v>112511</v>
      </c>
      <c r="D51" s="167">
        <v>13338</v>
      </c>
    </row>
    <row r="52" spans="1:4" x14ac:dyDescent="0.25">
      <c r="A52" s="3" t="s">
        <v>118</v>
      </c>
      <c r="B52" s="6">
        <v>81410</v>
      </c>
      <c r="C52" s="161">
        <v>81410</v>
      </c>
      <c r="D52" s="167">
        <v>23255</v>
      </c>
    </row>
    <row r="53" spans="1:4" x14ac:dyDescent="0.25">
      <c r="A53" s="3" t="s">
        <v>120</v>
      </c>
      <c r="B53" s="6">
        <v>99064</v>
      </c>
      <c r="C53" s="161">
        <v>99064</v>
      </c>
      <c r="D53" s="167">
        <v>18346</v>
      </c>
    </row>
    <row r="54" spans="1:4" x14ac:dyDescent="0.25">
      <c r="A54" s="42" t="s">
        <v>457</v>
      </c>
      <c r="B54" s="6"/>
      <c r="C54" s="161"/>
      <c r="D54" s="167"/>
    </row>
    <row r="55" spans="1:4" x14ac:dyDescent="0.25">
      <c r="A55" s="3" t="s">
        <v>91</v>
      </c>
      <c r="B55" s="6">
        <v>227738</v>
      </c>
      <c r="C55" s="161">
        <v>227738</v>
      </c>
      <c r="D55" s="167">
        <v>36722</v>
      </c>
    </row>
    <row r="56" spans="1:4" x14ac:dyDescent="0.25">
      <c r="A56" s="3" t="s">
        <v>99</v>
      </c>
      <c r="B56" s="6">
        <v>321878</v>
      </c>
      <c r="C56" s="161">
        <v>321878</v>
      </c>
      <c r="D56" s="167">
        <v>31330</v>
      </c>
    </row>
    <row r="57" spans="1:4" x14ac:dyDescent="0.25">
      <c r="A57" s="3" t="s">
        <v>103</v>
      </c>
      <c r="B57" s="6">
        <v>210612</v>
      </c>
      <c r="C57" s="161">
        <v>210612</v>
      </c>
      <c r="D57" s="167">
        <v>21051</v>
      </c>
    </row>
    <row r="58" spans="1:4" x14ac:dyDescent="0.25">
      <c r="A58" s="3" t="s">
        <v>105</v>
      </c>
      <c r="B58" s="6">
        <v>214870</v>
      </c>
      <c r="C58" s="161">
        <v>214870</v>
      </c>
      <c r="D58" s="167">
        <v>21524</v>
      </c>
    </row>
    <row r="59" spans="1:4" x14ac:dyDescent="0.25">
      <c r="A59" s="7" t="s">
        <v>106</v>
      </c>
      <c r="B59" s="9">
        <v>172008</v>
      </c>
      <c r="C59" s="197">
        <v>172008</v>
      </c>
      <c r="D59" s="170">
        <v>18410</v>
      </c>
    </row>
    <row r="62" spans="1:4" x14ac:dyDescent="0.25">
      <c r="A62" s="45" t="s">
        <v>460</v>
      </c>
    </row>
    <row r="63" spans="1:4" x14ac:dyDescent="0.25">
      <c r="A63" s="3" t="s">
        <v>113</v>
      </c>
      <c r="B63" s="6">
        <v>17101</v>
      </c>
      <c r="C63" s="4">
        <v>17101</v>
      </c>
      <c r="D63" s="6">
        <v>2112</v>
      </c>
    </row>
    <row r="64" spans="1:4" x14ac:dyDescent="0.25">
      <c r="A64" s="3" t="s">
        <v>87</v>
      </c>
      <c r="B64" s="6">
        <v>3380</v>
      </c>
      <c r="C64" s="4">
        <v>3380</v>
      </c>
      <c r="D64" s="6">
        <v>1984</v>
      </c>
    </row>
  </sheetData>
  <sortState xmlns:xlrd2="http://schemas.microsoft.com/office/spreadsheetml/2017/richdata2" ref="A55:D59">
    <sortCondition ref="A55:A59"/>
  </sortState>
  <mergeCells count="1">
    <mergeCell ref="A1:D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65"/>
  <sheetViews>
    <sheetView zoomScaleNormal="100" workbookViewId="0">
      <selection activeCell="O14" sqref="O14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2.42578125" style="87" customWidth="1"/>
    <col min="4" max="4" width="21.5703125" style="205" customWidth="1"/>
    <col min="5" max="5" width="49.140625" style="87" customWidth="1"/>
    <col min="6" max="6" width="12.42578125" hidden="1" customWidth="1"/>
    <col min="7" max="7" width="22" hidden="1" customWidth="1"/>
    <col min="8" max="8" width="16.140625" hidden="1" customWidth="1"/>
  </cols>
  <sheetData>
    <row r="1" spans="1:8" x14ac:dyDescent="0.25">
      <c r="A1" s="259" t="s">
        <v>469</v>
      </c>
      <c r="B1" s="258"/>
      <c r="C1" s="258"/>
      <c r="D1" s="258"/>
      <c r="E1" s="258"/>
      <c r="F1" s="258"/>
      <c r="G1" s="258"/>
      <c r="H1" s="257"/>
    </row>
    <row r="2" spans="1:8" x14ac:dyDescent="0.25">
      <c r="A2" s="15"/>
      <c r="B2" s="15"/>
      <c r="C2" s="268" t="s">
        <v>150</v>
      </c>
      <c r="D2" s="269"/>
      <c r="E2" s="269"/>
      <c r="F2" s="262" t="s">
        <v>146</v>
      </c>
      <c r="G2" s="263"/>
      <c r="H2" s="264"/>
    </row>
    <row r="3" spans="1:8" x14ac:dyDescent="0.25">
      <c r="A3" s="1" t="s">
        <v>84</v>
      </c>
      <c r="B3" s="40"/>
      <c r="C3" s="208" t="s">
        <v>72</v>
      </c>
      <c r="D3" s="203" t="s">
        <v>73</v>
      </c>
      <c r="E3" s="208" t="s">
        <v>74</v>
      </c>
      <c r="F3" s="1" t="s">
        <v>72</v>
      </c>
      <c r="G3" s="1" t="s">
        <v>151</v>
      </c>
      <c r="H3" s="2" t="s">
        <v>74</v>
      </c>
    </row>
    <row r="4" spans="1:8" x14ac:dyDescent="0.25">
      <c r="A4" s="42" t="s">
        <v>452</v>
      </c>
      <c r="B4" s="40"/>
      <c r="C4" s="160"/>
      <c r="D4" s="203"/>
      <c r="E4" s="160"/>
      <c r="F4" s="40"/>
      <c r="G4" s="40"/>
      <c r="H4" s="2"/>
    </row>
    <row r="5" spans="1:8" x14ac:dyDescent="0.25">
      <c r="A5" s="3" t="s">
        <v>86</v>
      </c>
      <c r="B5" s="4">
        <v>7438</v>
      </c>
      <c r="C5" s="226">
        <v>7426</v>
      </c>
      <c r="D5" s="226">
        <v>309</v>
      </c>
      <c r="E5" s="222">
        <v>1763</v>
      </c>
      <c r="F5" s="54">
        <v>2.137</v>
      </c>
      <c r="G5" s="11">
        <v>2.7237</v>
      </c>
      <c r="H5" s="13">
        <v>1.5511999999999999</v>
      </c>
    </row>
    <row r="6" spans="1:8" x14ac:dyDescent="0.25">
      <c r="A6" s="3" t="s">
        <v>90</v>
      </c>
      <c r="B6" s="4">
        <v>9535</v>
      </c>
      <c r="C6" s="226">
        <v>6549</v>
      </c>
      <c r="D6" s="226">
        <v>401</v>
      </c>
      <c r="E6" s="222">
        <v>3512</v>
      </c>
      <c r="F6" s="54">
        <v>1.6097999999999999</v>
      </c>
      <c r="G6" s="11">
        <v>0.2177</v>
      </c>
      <c r="H6" s="13">
        <v>0.61450000000000005</v>
      </c>
    </row>
    <row r="7" spans="1:8" x14ac:dyDescent="0.25">
      <c r="A7" s="3" t="s">
        <v>92</v>
      </c>
      <c r="B7" s="4">
        <v>8088</v>
      </c>
      <c r="C7" s="226">
        <v>8278</v>
      </c>
      <c r="D7" s="226">
        <v>2430</v>
      </c>
      <c r="E7" s="222">
        <v>2067</v>
      </c>
      <c r="F7" s="54">
        <v>0.80120000000000002</v>
      </c>
      <c r="G7" s="11">
        <v>1.7600000000000001E-2</v>
      </c>
      <c r="H7" s="13">
        <v>0.64370000000000005</v>
      </c>
    </row>
    <row r="8" spans="1:8" x14ac:dyDescent="0.25">
      <c r="A8" s="3" t="s">
        <v>95</v>
      </c>
      <c r="B8" s="4">
        <v>18059</v>
      </c>
      <c r="C8" s="226">
        <v>19482</v>
      </c>
      <c r="D8" s="226">
        <v>1684</v>
      </c>
      <c r="E8" s="222">
        <v>3057</v>
      </c>
      <c r="F8" s="54">
        <v>1.1771</v>
      </c>
      <c r="G8" s="11">
        <v>0.25719999999999998</v>
      </c>
      <c r="H8" s="13">
        <v>0.26119999999999999</v>
      </c>
    </row>
    <row r="9" spans="1:8" x14ac:dyDescent="0.25">
      <c r="A9" s="3" t="s">
        <v>102</v>
      </c>
      <c r="B9" s="4">
        <v>8617</v>
      </c>
      <c r="C9" s="226">
        <v>14155</v>
      </c>
      <c r="D9" s="226">
        <v>2069</v>
      </c>
      <c r="E9" s="222">
        <v>3937</v>
      </c>
      <c r="F9" s="54">
        <v>0.64929999999999999</v>
      </c>
      <c r="G9" s="11">
        <v>1.66E-2</v>
      </c>
      <c r="H9" s="13">
        <v>0.35670000000000002</v>
      </c>
    </row>
    <row r="10" spans="1:8" x14ac:dyDescent="0.25">
      <c r="A10" s="3" t="s">
        <v>104</v>
      </c>
      <c r="B10" s="4">
        <v>7216</v>
      </c>
      <c r="C10" s="226">
        <v>7176</v>
      </c>
      <c r="D10" s="226">
        <v>2671</v>
      </c>
      <c r="E10" s="222">
        <v>4344</v>
      </c>
      <c r="F10" s="54">
        <v>1.738</v>
      </c>
      <c r="G10" s="11">
        <v>0.29570000000000002</v>
      </c>
      <c r="H10" s="13">
        <v>0.77849999999999997</v>
      </c>
    </row>
    <row r="11" spans="1:8" x14ac:dyDescent="0.25">
      <c r="A11" s="3" t="s">
        <v>115</v>
      </c>
      <c r="B11" s="4">
        <v>5546</v>
      </c>
      <c r="C11" s="226">
        <v>6021</v>
      </c>
      <c r="D11" s="226">
        <v>1457</v>
      </c>
      <c r="E11" s="222">
        <v>3324</v>
      </c>
      <c r="F11" s="54">
        <v>0.68579999999999997</v>
      </c>
      <c r="G11" s="11">
        <v>0.16070000000000001</v>
      </c>
      <c r="H11" s="13">
        <v>0.2331</v>
      </c>
    </row>
    <row r="12" spans="1:8" x14ac:dyDescent="0.25">
      <c r="A12" s="3" t="s">
        <v>121</v>
      </c>
      <c r="B12" s="4">
        <v>9914</v>
      </c>
      <c r="C12" s="226">
        <v>7021</v>
      </c>
      <c r="D12" s="226">
        <v>1521</v>
      </c>
      <c r="E12" s="222">
        <v>6334</v>
      </c>
      <c r="F12" s="54">
        <v>0.94210000000000005</v>
      </c>
      <c r="G12" s="11">
        <v>8.4599999999999995E-2</v>
      </c>
      <c r="H12" s="13">
        <v>0.44529999999999997</v>
      </c>
    </row>
    <row r="13" spans="1:8" x14ac:dyDescent="0.25">
      <c r="A13" s="3" t="s">
        <v>125</v>
      </c>
      <c r="B13" s="4">
        <v>4592</v>
      </c>
      <c r="C13" s="226">
        <v>356</v>
      </c>
      <c r="D13" s="226">
        <v>42</v>
      </c>
      <c r="E13" s="222">
        <v>4106</v>
      </c>
      <c r="F13" s="54">
        <v>1.2332000000000001</v>
      </c>
      <c r="G13" s="11">
        <v>9.3799999999999994E-2</v>
      </c>
      <c r="H13" s="13">
        <v>0.69330000000000003</v>
      </c>
    </row>
    <row r="14" spans="1:8" x14ac:dyDescent="0.25">
      <c r="A14" s="3" t="s">
        <v>129</v>
      </c>
      <c r="B14" s="4">
        <v>11837</v>
      </c>
      <c r="C14" s="226">
        <v>8231</v>
      </c>
      <c r="D14" s="226">
        <v>161</v>
      </c>
      <c r="E14" s="222">
        <v>3979</v>
      </c>
      <c r="F14" s="54">
        <v>0.73170000000000002</v>
      </c>
      <c r="G14" s="11">
        <v>2.8899999999999999E-2</v>
      </c>
      <c r="H14" s="13">
        <v>0.47260000000000002</v>
      </c>
    </row>
    <row r="15" spans="1:8" x14ac:dyDescent="0.25">
      <c r="A15" s="3" t="s">
        <v>135</v>
      </c>
      <c r="B15" s="4">
        <v>19703</v>
      </c>
      <c r="C15" s="226">
        <v>52390</v>
      </c>
      <c r="D15" s="226">
        <v>5180</v>
      </c>
      <c r="E15" s="222">
        <v>31984</v>
      </c>
      <c r="F15" s="54">
        <v>1.1369</v>
      </c>
      <c r="G15" s="11">
        <v>0.12239999999999999</v>
      </c>
      <c r="H15" s="13">
        <v>0.16270000000000001</v>
      </c>
    </row>
    <row r="16" spans="1:8" x14ac:dyDescent="0.25">
      <c r="A16" s="3" t="s">
        <v>136</v>
      </c>
      <c r="B16" s="4">
        <v>8053</v>
      </c>
      <c r="C16" s="226">
        <v>5684</v>
      </c>
      <c r="D16" s="226">
        <v>21</v>
      </c>
      <c r="E16" s="222">
        <v>2215</v>
      </c>
      <c r="F16" s="54">
        <v>0.97009999999999996</v>
      </c>
      <c r="G16" s="11">
        <v>0.12939999999999999</v>
      </c>
      <c r="H16" s="13">
        <v>0.43459999999999999</v>
      </c>
    </row>
    <row r="17" spans="1:8" x14ac:dyDescent="0.25">
      <c r="A17" s="3" t="s">
        <v>137</v>
      </c>
      <c r="B17" s="4">
        <v>12386</v>
      </c>
      <c r="C17" s="226">
        <v>6921</v>
      </c>
      <c r="D17" s="226">
        <v>1849</v>
      </c>
      <c r="E17" s="222">
        <v>4522</v>
      </c>
      <c r="F17" s="54">
        <v>1.1377999999999999</v>
      </c>
      <c r="G17" s="11">
        <v>0.74229999999999996</v>
      </c>
      <c r="H17" s="13">
        <v>0.50280000000000002</v>
      </c>
    </row>
    <row r="18" spans="1:8" x14ac:dyDescent="0.25">
      <c r="A18" s="42" t="s">
        <v>453</v>
      </c>
      <c r="B18" s="4"/>
      <c r="C18" s="222"/>
      <c r="D18" s="222"/>
      <c r="E18" s="222"/>
      <c r="F18" s="54"/>
      <c r="G18" s="11"/>
      <c r="H18" s="13"/>
    </row>
    <row r="19" spans="1:8" x14ac:dyDescent="0.25">
      <c r="A19" s="3" t="s">
        <v>88</v>
      </c>
      <c r="B19" s="4">
        <v>28968</v>
      </c>
      <c r="C19" s="226">
        <v>45707</v>
      </c>
      <c r="D19" s="226">
        <v>6875</v>
      </c>
      <c r="E19" s="222">
        <v>18327</v>
      </c>
      <c r="F19" s="54">
        <v>1.7040999999999999</v>
      </c>
      <c r="G19" s="11">
        <v>0.19819999999999999</v>
      </c>
      <c r="H19" s="13">
        <v>0.63390000000000002</v>
      </c>
    </row>
    <row r="20" spans="1:8" x14ac:dyDescent="0.25">
      <c r="A20" s="3" t="s">
        <v>89</v>
      </c>
      <c r="B20" s="4">
        <v>20077</v>
      </c>
      <c r="C20" s="226">
        <v>16143</v>
      </c>
      <c r="D20" s="226">
        <v>91</v>
      </c>
      <c r="E20" s="222">
        <v>13380</v>
      </c>
      <c r="F20" s="54">
        <v>3.8371</v>
      </c>
      <c r="G20" s="11">
        <v>0.79300000000000004</v>
      </c>
      <c r="H20" s="13">
        <v>0.3251</v>
      </c>
    </row>
    <row r="21" spans="1:8" x14ac:dyDescent="0.25">
      <c r="A21" s="3" t="s">
        <v>94</v>
      </c>
      <c r="B21" s="4">
        <v>34605</v>
      </c>
      <c r="C21" s="226">
        <v>25805</v>
      </c>
      <c r="D21" s="226">
        <v>878</v>
      </c>
      <c r="E21" s="222">
        <v>5041</v>
      </c>
      <c r="F21" s="54">
        <v>1.6754</v>
      </c>
      <c r="G21" s="11">
        <v>0.2293</v>
      </c>
      <c r="H21" s="13">
        <v>0.45429999999999998</v>
      </c>
    </row>
    <row r="22" spans="1:8" x14ac:dyDescent="0.25">
      <c r="A22" s="3" t="s">
        <v>97</v>
      </c>
      <c r="B22" s="4">
        <v>31241</v>
      </c>
      <c r="C22" s="226">
        <v>36723</v>
      </c>
      <c r="D22" s="226">
        <v>21492</v>
      </c>
      <c r="E22" s="222">
        <v>16066</v>
      </c>
      <c r="F22" s="54">
        <v>1.1419999999999999</v>
      </c>
      <c r="G22" s="11">
        <v>0.37490000000000001</v>
      </c>
      <c r="H22" s="13">
        <v>0.60009999999999997</v>
      </c>
    </row>
    <row r="23" spans="1:8" x14ac:dyDescent="0.25">
      <c r="A23" s="3" t="s">
        <v>98</v>
      </c>
      <c r="B23" s="4">
        <v>21065</v>
      </c>
      <c r="C23" s="226">
        <v>31452</v>
      </c>
      <c r="D23" s="226">
        <v>1828</v>
      </c>
      <c r="E23" s="222">
        <v>694</v>
      </c>
      <c r="F23" s="54">
        <v>1.1855</v>
      </c>
      <c r="G23" s="11">
        <v>7.6200000000000004E-2</v>
      </c>
      <c r="H23" s="13">
        <v>0.17899999999999999</v>
      </c>
    </row>
    <row r="24" spans="1:8" x14ac:dyDescent="0.25">
      <c r="A24" s="3" t="s">
        <v>100</v>
      </c>
      <c r="B24" s="4">
        <v>26378</v>
      </c>
      <c r="C24" s="226">
        <v>24963</v>
      </c>
      <c r="D24" s="226">
        <v>2187</v>
      </c>
      <c r="E24" s="222">
        <v>12030</v>
      </c>
      <c r="F24" s="54">
        <v>1.6947000000000001</v>
      </c>
      <c r="G24" s="11">
        <v>0.20469999999999999</v>
      </c>
      <c r="H24" s="13">
        <v>0.79420000000000002</v>
      </c>
    </row>
    <row r="25" spans="1:8" x14ac:dyDescent="0.25">
      <c r="A25" s="3" t="s">
        <v>107</v>
      </c>
      <c r="B25" s="4">
        <v>28746</v>
      </c>
      <c r="C25" s="226">
        <v>52918</v>
      </c>
      <c r="D25" s="226">
        <v>3659</v>
      </c>
      <c r="E25" s="222">
        <v>27991</v>
      </c>
      <c r="F25" s="54">
        <v>2.1789000000000001</v>
      </c>
      <c r="G25" s="11">
        <v>0.1956</v>
      </c>
      <c r="H25" s="13">
        <v>0.96630000000000005</v>
      </c>
    </row>
    <row r="26" spans="1:8" x14ac:dyDescent="0.25">
      <c r="A26" s="3" t="s">
        <v>108</v>
      </c>
      <c r="B26" s="4">
        <v>29603</v>
      </c>
      <c r="C26" s="226">
        <v>29826</v>
      </c>
      <c r="D26" s="226">
        <v>312</v>
      </c>
      <c r="E26" s="222">
        <v>15210</v>
      </c>
      <c r="F26" s="54">
        <v>0.94089999999999996</v>
      </c>
      <c r="G26" s="11">
        <v>7.0000000000000001E-3</v>
      </c>
      <c r="H26" s="13">
        <v>0.56079999999999997</v>
      </c>
    </row>
    <row r="27" spans="1:8" x14ac:dyDescent="0.25">
      <c r="A27" s="3" t="s">
        <v>116</v>
      </c>
      <c r="B27" s="4">
        <v>34123</v>
      </c>
      <c r="C27" s="226">
        <v>31002</v>
      </c>
      <c r="D27" s="226">
        <v>4835</v>
      </c>
      <c r="E27" s="222">
        <v>6105</v>
      </c>
      <c r="F27" s="54">
        <v>1.288</v>
      </c>
      <c r="G27" s="11">
        <v>0.29239999999999999</v>
      </c>
      <c r="H27" s="13">
        <v>0.39100000000000001</v>
      </c>
    </row>
    <row r="28" spans="1:8" x14ac:dyDescent="0.25">
      <c r="A28" s="3" t="s">
        <v>119</v>
      </c>
      <c r="B28" s="4">
        <v>28789</v>
      </c>
      <c r="C28" s="226">
        <v>75462</v>
      </c>
      <c r="D28" s="226">
        <v>4865</v>
      </c>
      <c r="E28" s="222">
        <v>7922</v>
      </c>
      <c r="F28" s="54">
        <v>1.0597000000000001</v>
      </c>
      <c r="G28" s="11">
        <v>1.2894000000000001</v>
      </c>
      <c r="H28" s="13">
        <v>0.54879999999999995</v>
      </c>
    </row>
    <row r="29" spans="1:8" x14ac:dyDescent="0.25">
      <c r="A29" s="3" t="s">
        <v>126</v>
      </c>
      <c r="B29" s="4">
        <v>35193</v>
      </c>
      <c r="C29" s="226">
        <v>42909</v>
      </c>
      <c r="D29" s="226">
        <v>2088</v>
      </c>
      <c r="E29" s="222">
        <v>24685</v>
      </c>
      <c r="F29" s="54">
        <v>1.2179</v>
      </c>
      <c r="G29" s="11">
        <v>5.6300000000000003E-2</v>
      </c>
      <c r="H29" s="13">
        <v>0.124</v>
      </c>
    </row>
    <row r="30" spans="1:8" x14ac:dyDescent="0.25">
      <c r="A30" s="3" t="s">
        <v>128</v>
      </c>
      <c r="B30" s="4">
        <v>24468</v>
      </c>
      <c r="C30" s="226">
        <v>15472</v>
      </c>
      <c r="D30" s="226">
        <v>2027</v>
      </c>
      <c r="E30" s="222">
        <v>14105</v>
      </c>
      <c r="F30" s="54">
        <v>1.6057999999999999</v>
      </c>
      <c r="G30" s="11">
        <v>8.8999999999999996E-2</v>
      </c>
      <c r="H30" s="13">
        <v>0.3503</v>
      </c>
    </row>
    <row r="31" spans="1:8" x14ac:dyDescent="0.25">
      <c r="A31" s="3" t="s">
        <v>132</v>
      </c>
      <c r="B31" s="4">
        <v>28284</v>
      </c>
      <c r="C31" s="226">
        <v>79125</v>
      </c>
      <c r="D31" s="226">
        <v>10032</v>
      </c>
      <c r="E31" s="222">
        <v>21164</v>
      </c>
      <c r="F31" s="54">
        <v>1.0832999999999999</v>
      </c>
      <c r="G31" s="11">
        <v>0.15579999999999999</v>
      </c>
      <c r="H31" s="13">
        <v>0.83640000000000003</v>
      </c>
    </row>
    <row r="32" spans="1:8" x14ac:dyDescent="0.25">
      <c r="A32" s="3" t="s">
        <v>138</v>
      </c>
      <c r="B32" s="4">
        <v>25796</v>
      </c>
      <c r="C32" s="226">
        <v>46235</v>
      </c>
      <c r="D32" s="226">
        <v>1368</v>
      </c>
      <c r="E32" s="222">
        <v>16651</v>
      </c>
      <c r="F32" s="54">
        <v>2.0206</v>
      </c>
      <c r="G32" s="11">
        <v>0.57530000000000003</v>
      </c>
      <c r="H32" s="13">
        <v>0.20860000000000001</v>
      </c>
    </row>
    <row r="33" spans="1:19" x14ac:dyDescent="0.25">
      <c r="A33" s="41" t="s">
        <v>184</v>
      </c>
      <c r="B33" s="4"/>
      <c r="C33" s="222"/>
      <c r="D33" s="222"/>
      <c r="E33" s="222"/>
      <c r="F33" s="54"/>
      <c r="G33" s="11"/>
      <c r="H33" s="13"/>
    </row>
    <row r="34" spans="1:19" x14ac:dyDescent="0.25">
      <c r="A34" s="3" t="s">
        <v>93</v>
      </c>
      <c r="B34" s="4">
        <v>57283</v>
      </c>
      <c r="C34" s="222">
        <v>69097</v>
      </c>
      <c r="D34" s="222">
        <v>4461</v>
      </c>
      <c r="E34" s="222">
        <v>40950</v>
      </c>
      <c r="F34" s="54">
        <v>1.1044</v>
      </c>
      <c r="G34" s="11">
        <v>0.22320000000000001</v>
      </c>
      <c r="H34" s="13">
        <v>0.61029999999999995</v>
      </c>
    </row>
    <row r="35" spans="1:19" x14ac:dyDescent="0.25">
      <c r="A35" s="3" t="s">
        <v>101</v>
      </c>
      <c r="B35" s="4">
        <v>46159</v>
      </c>
      <c r="C35" s="222">
        <v>302717</v>
      </c>
      <c r="D35" s="222">
        <v>33575</v>
      </c>
      <c r="E35" s="222">
        <v>17055</v>
      </c>
      <c r="F35" s="54">
        <v>0.58930000000000005</v>
      </c>
      <c r="G35" s="11">
        <v>0.1232</v>
      </c>
      <c r="H35" s="13">
        <v>0.112</v>
      </c>
    </row>
    <row r="36" spans="1:19" x14ac:dyDescent="0.25">
      <c r="A36" s="3" t="s">
        <v>112</v>
      </c>
      <c r="B36" s="4">
        <v>54053</v>
      </c>
      <c r="C36" s="222">
        <v>84251</v>
      </c>
      <c r="D36" s="222">
        <v>5356</v>
      </c>
      <c r="E36" s="222">
        <v>18435</v>
      </c>
      <c r="F36" s="54">
        <v>2.1560999999999999</v>
      </c>
      <c r="G36" s="11">
        <v>0.32419999999999999</v>
      </c>
      <c r="H36" s="13">
        <v>0.51180000000000003</v>
      </c>
    </row>
    <row r="37" spans="1:19" x14ac:dyDescent="0.25">
      <c r="A37" s="3" t="s">
        <v>122</v>
      </c>
      <c r="B37" s="4">
        <v>57978</v>
      </c>
      <c r="C37" s="222">
        <v>61943</v>
      </c>
      <c r="D37" s="222">
        <v>2394</v>
      </c>
      <c r="E37" s="222">
        <v>8110</v>
      </c>
      <c r="F37" s="54">
        <v>1.9370000000000001</v>
      </c>
      <c r="G37" s="11">
        <v>0.12740000000000001</v>
      </c>
      <c r="H37" s="13">
        <v>0.48809999999999998</v>
      </c>
    </row>
    <row r="38" spans="1:19" x14ac:dyDescent="0.25">
      <c r="A38" s="3" t="s">
        <v>124</v>
      </c>
      <c r="B38" s="4">
        <v>43672</v>
      </c>
      <c r="C38" s="222">
        <v>28339</v>
      </c>
      <c r="D38" s="222">
        <v>8500</v>
      </c>
      <c r="E38" s="222">
        <v>18431</v>
      </c>
      <c r="F38" s="54">
        <v>2.5205000000000002</v>
      </c>
      <c r="G38" s="11">
        <v>0.17369999999999999</v>
      </c>
      <c r="H38" s="13">
        <v>0.25950000000000001</v>
      </c>
    </row>
    <row r="39" spans="1:19" x14ac:dyDescent="0.25">
      <c r="A39" s="3" t="s">
        <v>127</v>
      </c>
      <c r="B39" s="4">
        <v>51203</v>
      </c>
      <c r="C39" s="222">
        <v>82665</v>
      </c>
      <c r="D39" s="222">
        <v>2714</v>
      </c>
      <c r="E39" s="222">
        <v>13667</v>
      </c>
      <c r="F39" s="54">
        <v>0.94330000000000003</v>
      </c>
      <c r="G39" s="11">
        <v>1.2800000000000001E-2</v>
      </c>
      <c r="H39" s="13">
        <v>0.44140000000000001</v>
      </c>
    </row>
    <row r="40" spans="1:19" x14ac:dyDescent="0.25">
      <c r="A40" s="3" t="s">
        <v>133</v>
      </c>
      <c r="B40" s="4">
        <v>42298</v>
      </c>
      <c r="C40" s="222">
        <v>45853</v>
      </c>
      <c r="D40" s="222">
        <v>3502</v>
      </c>
      <c r="E40" s="222">
        <v>21465</v>
      </c>
      <c r="F40" s="54">
        <v>0.6633</v>
      </c>
      <c r="G40" s="11">
        <v>0.121</v>
      </c>
      <c r="H40" s="13">
        <v>0.62929999999999997</v>
      </c>
    </row>
    <row r="41" spans="1:19" x14ac:dyDescent="0.25">
      <c r="A41" s="3" t="s">
        <v>134</v>
      </c>
      <c r="B41" s="4">
        <v>41946</v>
      </c>
      <c r="C41" s="222">
        <v>49036</v>
      </c>
      <c r="D41" s="222">
        <v>26864</v>
      </c>
      <c r="E41" s="222">
        <v>26446</v>
      </c>
      <c r="F41" s="54">
        <v>0.95099999999999996</v>
      </c>
      <c r="G41" s="11">
        <v>2.4299999999999999E-2</v>
      </c>
      <c r="H41" s="13">
        <v>0.43919999999999998</v>
      </c>
    </row>
    <row r="42" spans="1:19" x14ac:dyDescent="0.25">
      <c r="A42" s="41" t="s">
        <v>185</v>
      </c>
      <c r="B42" s="4"/>
      <c r="C42" s="222"/>
      <c r="D42" s="222"/>
      <c r="E42" s="222"/>
      <c r="F42" s="54"/>
      <c r="G42" s="11"/>
      <c r="H42" s="13"/>
    </row>
    <row r="43" spans="1:19" x14ac:dyDescent="0.25">
      <c r="A43" s="3" t="s">
        <v>96</v>
      </c>
      <c r="B43" s="4">
        <v>61086</v>
      </c>
      <c r="C43" s="222">
        <v>52057</v>
      </c>
      <c r="D43" s="222">
        <v>7968</v>
      </c>
      <c r="E43" s="222">
        <v>24971</v>
      </c>
      <c r="F43" s="54">
        <v>1.1863999999999999</v>
      </c>
      <c r="G43" s="11">
        <v>0.6522</v>
      </c>
      <c r="H43" s="13">
        <v>0.36580000000000001</v>
      </c>
    </row>
    <row r="44" spans="1:19" x14ac:dyDescent="0.25">
      <c r="A44" s="3" t="s">
        <v>109</v>
      </c>
      <c r="B44" s="4">
        <v>66217</v>
      </c>
      <c r="C44" s="222">
        <v>86055</v>
      </c>
      <c r="D44" s="222">
        <v>16638</v>
      </c>
      <c r="E44" s="222">
        <v>64291</v>
      </c>
      <c r="F44" s="54">
        <v>0.64319999999999999</v>
      </c>
      <c r="G44" s="11">
        <v>0.20610000000000001</v>
      </c>
      <c r="H44" s="13">
        <v>0.41260000000000002</v>
      </c>
    </row>
    <row r="45" spans="1:19" x14ac:dyDescent="0.25">
      <c r="A45" s="3" t="s">
        <v>110</v>
      </c>
      <c r="B45" s="4">
        <v>66250</v>
      </c>
      <c r="C45" s="222">
        <v>74478</v>
      </c>
      <c r="D45" s="222">
        <v>104041</v>
      </c>
      <c r="E45" s="222">
        <v>37427</v>
      </c>
      <c r="F45" s="54">
        <v>1.2596000000000001</v>
      </c>
      <c r="G45" s="11">
        <v>5.8099999999999999E-2</v>
      </c>
      <c r="H45" s="13">
        <v>0.89329999999999998</v>
      </c>
    </row>
    <row r="46" spans="1:19" x14ac:dyDescent="0.25">
      <c r="A46" s="3" t="s">
        <v>117</v>
      </c>
      <c r="B46" s="4">
        <v>70527</v>
      </c>
      <c r="C46" s="222">
        <v>42346</v>
      </c>
      <c r="D46" s="222">
        <v>21006</v>
      </c>
      <c r="E46" s="222">
        <v>37033</v>
      </c>
      <c r="F46" s="54">
        <v>1.1792</v>
      </c>
      <c r="G46" s="11">
        <v>6.4899999999999999E-2</v>
      </c>
      <c r="H46" s="13">
        <v>0.67600000000000005</v>
      </c>
    </row>
    <row r="47" spans="1:19" x14ac:dyDescent="0.25">
      <c r="A47" s="3" t="s">
        <v>123</v>
      </c>
      <c r="B47" s="4">
        <v>65699</v>
      </c>
      <c r="C47" s="222">
        <v>77441</v>
      </c>
      <c r="D47" s="222">
        <v>63450</v>
      </c>
      <c r="E47" s="222">
        <v>26493</v>
      </c>
      <c r="F47" s="54">
        <v>1.5</v>
      </c>
      <c r="G47" s="11">
        <v>6.25E-2</v>
      </c>
      <c r="H47" s="13">
        <v>0.24149999999999999</v>
      </c>
      <c r="S47" s="61"/>
    </row>
    <row r="48" spans="1:19" x14ac:dyDescent="0.25">
      <c r="A48" s="3" t="s">
        <v>130</v>
      </c>
      <c r="B48" s="4">
        <v>78208</v>
      </c>
      <c r="C48" s="222">
        <v>107666</v>
      </c>
      <c r="D48" s="222">
        <v>2752</v>
      </c>
      <c r="E48" s="222">
        <v>28439</v>
      </c>
      <c r="F48" s="54">
        <v>0.56589999999999996</v>
      </c>
      <c r="G48" s="11">
        <v>8.1500000000000003E-2</v>
      </c>
      <c r="H48" s="13">
        <v>0.67269999999999996</v>
      </c>
    </row>
    <row r="49" spans="1:8" x14ac:dyDescent="0.25">
      <c r="A49" s="3" t="s">
        <v>131</v>
      </c>
      <c r="B49" s="4">
        <v>61803</v>
      </c>
      <c r="C49" s="222">
        <v>41618</v>
      </c>
      <c r="D49" s="222">
        <v>16889</v>
      </c>
      <c r="E49" s="222">
        <v>25776</v>
      </c>
      <c r="F49" s="54">
        <v>0.35699999999999998</v>
      </c>
      <c r="G49" s="11">
        <v>1.9E-3</v>
      </c>
      <c r="H49" s="13">
        <v>0.32419999999999999</v>
      </c>
    </row>
    <row r="50" spans="1:8" x14ac:dyDescent="0.25">
      <c r="A50" s="42" t="s">
        <v>456</v>
      </c>
      <c r="B50" s="4"/>
      <c r="C50" s="222"/>
      <c r="D50" s="222"/>
      <c r="E50" s="222"/>
      <c r="F50" s="54"/>
      <c r="G50" s="11"/>
      <c r="H50" s="13"/>
    </row>
    <row r="51" spans="1:8" x14ac:dyDescent="0.25">
      <c r="A51" s="3" t="s">
        <v>111</v>
      </c>
      <c r="B51" s="4">
        <v>106892</v>
      </c>
      <c r="C51" s="222">
        <v>134091</v>
      </c>
      <c r="D51" s="226">
        <v>6981</v>
      </c>
      <c r="E51" s="222">
        <v>13407</v>
      </c>
      <c r="F51" s="54">
        <v>0.4299</v>
      </c>
      <c r="G51" s="11">
        <v>0.04</v>
      </c>
      <c r="H51" s="13">
        <v>0.35520000000000002</v>
      </c>
    </row>
    <row r="52" spans="1:8" x14ac:dyDescent="0.25">
      <c r="A52" s="3" t="s">
        <v>114</v>
      </c>
      <c r="B52" s="4">
        <v>112511</v>
      </c>
      <c r="C52" s="222">
        <v>220441</v>
      </c>
      <c r="D52" s="226">
        <v>36774</v>
      </c>
      <c r="E52" s="222">
        <v>25992</v>
      </c>
      <c r="F52" s="54">
        <v>0.45290000000000002</v>
      </c>
      <c r="G52" s="11">
        <v>0.17979999999999999</v>
      </c>
      <c r="H52" s="13">
        <v>0.73650000000000004</v>
      </c>
    </row>
    <row r="53" spans="1:8" x14ac:dyDescent="0.25">
      <c r="A53" s="3" t="s">
        <v>118</v>
      </c>
      <c r="B53" s="4">
        <v>81410</v>
      </c>
      <c r="C53" s="222">
        <v>185224</v>
      </c>
      <c r="D53" s="226">
        <v>11798</v>
      </c>
      <c r="E53" s="222">
        <v>29419</v>
      </c>
      <c r="F53" s="54">
        <v>2.6970999999999998</v>
      </c>
      <c r="G53" s="11">
        <v>0.34370000000000001</v>
      </c>
      <c r="H53" s="13">
        <v>0.72</v>
      </c>
    </row>
    <row r="54" spans="1:8" x14ac:dyDescent="0.25">
      <c r="A54" s="3" t="s">
        <v>120</v>
      </c>
      <c r="B54" s="4">
        <v>99064</v>
      </c>
      <c r="C54" s="222">
        <v>82810</v>
      </c>
      <c r="D54" s="226">
        <v>1004</v>
      </c>
      <c r="E54" s="222">
        <v>45051</v>
      </c>
      <c r="F54" s="54">
        <v>1.3099000000000001</v>
      </c>
      <c r="G54" s="11">
        <v>5.0999999999999997E-2</v>
      </c>
      <c r="H54" s="13">
        <v>0.49149999999999999</v>
      </c>
    </row>
    <row r="55" spans="1:8" x14ac:dyDescent="0.25">
      <c r="A55" s="42" t="s">
        <v>457</v>
      </c>
      <c r="B55" s="4"/>
      <c r="C55" s="222"/>
      <c r="D55" s="222"/>
      <c r="E55" s="222"/>
      <c r="F55" s="54"/>
      <c r="G55" s="11"/>
      <c r="H55" s="13"/>
    </row>
    <row r="56" spans="1:8" x14ac:dyDescent="0.25">
      <c r="A56" s="3" t="s">
        <v>91</v>
      </c>
      <c r="B56" s="4">
        <v>227738</v>
      </c>
      <c r="C56" s="222">
        <v>387635</v>
      </c>
      <c r="D56" s="222">
        <v>54827</v>
      </c>
      <c r="E56" s="222">
        <v>181918</v>
      </c>
      <c r="F56" s="54">
        <v>0.89490000000000003</v>
      </c>
      <c r="G56" s="11">
        <v>0.41770000000000002</v>
      </c>
      <c r="H56" s="13">
        <v>0.62009999999999998</v>
      </c>
    </row>
    <row r="57" spans="1:8" x14ac:dyDescent="0.25">
      <c r="A57" s="3" t="s">
        <v>99</v>
      </c>
      <c r="B57" s="4">
        <v>321878</v>
      </c>
      <c r="C57" s="222">
        <v>582977</v>
      </c>
      <c r="D57" s="222">
        <v>47164</v>
      </c>
      <c r="E57" s="222">
        <v>211853</v>
      </c>
      <c r="F57" s="54">
        <v>2.6309</v>
      </c>
      <c r="G57" s="11">
        <v>0.2671</v>
      </c>
      <c r="H57" s="13">
        <v>1.5809</v>
      </c>
    </row>
    <row r="58" spans="1:8" x14ac:dyDescent="0.25">
      <c r="A58" s="3" t="s">
        <v>103</v>
      </c>
      <c r="B58" s="4">
        <v>210612</v>
      </c>
      <c r="C58" s="222">
        <v>274445</v>
      </c>
      <c r="D58" s="222">
        <v>58667</v>
      </c>
      <c r="E58" s="222">
        <v>40746</v>
      </c>
      <c r="F58" s="54">
        <v>0.57989999999999997</v>
      </c>
      <c r="G58" s="11">
        <v>1.9E-3</v>
      </c>
      <c r="H58" s="13">
        <v>0.25159999999999999</v>
      </c>
    </row>
    <row r="59" spans="1:8" x14ac:dyDescent="0.25">
      <c r="A59" s="3" t="s">
        <v>105</v>
      </c>
      <c r="B59" s="4">
        <v>214870</v>
      </c>
      <c r="C59" s="222">
        <v>200732</v>
      </c>
      <c r="D59" s="222">
        <v>34898</v>
      </c>
      <c r="E59" s="222">
        <v>37796</v>
      </c>
      <c r="F59" s="54">
        <v>0.52659999999999996</v>
      </c>
      <c r="G59" s="11">
        <v>0.1356</v>
      </c>
      <c r="H59" s="13">
        <v>0.20860000000000001</v>
      </c>
    </row>
    <row r="60" spans="1:8" x14ac:dyDescent="0.25">
      <c r="A60" s="7" t="s">
        <v>106</v>
      </c>
      <c r="B60" s="9">
        <v>172008</v>
      </c>
      <c r="C60" s="227">
        <v>313817</v>
      </c>
      <c r="D60" s="227">
        <v>42735</v>
      </c>
      <c r="E60" s="228">
        <v>136601</v>
      </c>
      <c r="F60" s="60">
        <v>1.3033999999999999</v>
      </c>
      <c r="G60" s="12">
        <v>5.4199999999999998E-2</v>
      </c>
      <c r="H60" s="14">
        <v>0.6321</v>
      </c>
    </row>
    <row r="63" spans="1:8" x14ac:dyDescent="0.25">
      <c r="A63" s="45" t="s">
        <v>460</v>
      </c>
      <c r="B63" s="47"/>
    </row>
    <row r="64" spans="1:8" x14ac:dyDescent="0.25">
      <c r="A64" s="3" t="s">
        <v>87</v>
      </c>
      <c r="B64" s="3"/>
      <c r="C64" s="175">
        <v>7229</v>
      </c>
      <c r="D64" s="199">
        <v>9668</v>
      </c>
      <c r="E64" s="175">
        <v>5301</v>
      </c>
      <c r="F64" s="54">
        <v>2.137</v>
      </c>
      <c r="G64" s="11">
        <v>2.7237</v>
      </c>
      <c r="H64" s="13">
        <v>1.5511999999999999</v>
      </c>
    </row>
    <row r="65" spans="1:8" x14ac:dyDescent="0.25">
      <c r="A65" s="3" t="s">
        <v>113</v>
      </c>
      <c r="B65" s="3"/>
      <c r="C65" s="199">
        <v>18533</v>
      </c>
      <c r="D65" s="199">
        <v>3168</v>
      </c>
      <c r="E65" s="175">
        <v>21444</v>
      </c>
      <c r="F65" s="54">
        <v>1.0832999999999999</v>
      </c>
      <c r="G65" s="11">
        <v>0.15579999999999999</v>
      </c>
      <c r="H65" s="13">
        <v>0.83640000000000003</v>
      </c>
    </row>
  </sheetData>
  <sortState xmlns:xlrd2="http://schemas.microsoft.com/office/spreadsheetml/2017/richdata2" ref="A56:E60">
    <sortCondition ref="A56:A60"/>
  </sortState>
  <mergeCells count="3">
    <mergeCell ref="A1:H1"/>
    <mergeCell ref="C2:E2"/>
    <mergeCell ref="F2:H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64"/>
  <sheetViews>
    <sheetView zoomScaleNormal="100" workbookViewId="0">
      <selection activeCell="AB40" sqref="AB40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5.42578125" style="87" customWidth="1"/>
    <col min="4" max="4" width="31.28515625" customWidth="1"/>
    <col min="5" max="5" width="24.85546875" customWidth="1"/>
    <col min="6" max="6" width="17" customWidth="1"/>
    <col min="7" max="7" width="19.7109375" customWidth="1"/>
    <col min="8" max="8" width="22.85546875" style="87" customWidth="1"/>
    <col min="9" max="9" width="28.42578125" hidden="1" customWidth="1"/>
    <col min="10" max="10" width="15.42578125" hidden="1" customWidth="1"/>
    <col min="11" max="11" width="31.28515625" hidden="1" customWidth="1"/>
    <col min="12" max="12" width="24.85546875" hidden="1" customWidth="1"/>
    <col min="13" max="13" width="17" hidden="1" customWidth="1"/>
    <col min="14" max="14" width="19.5703125" hidden="1" customWidth="1"/>
    <col min="15" max="15" width="22.85546875" hidden="1" customWidth="1"/>
    <col min="16" max="16" width="28.42578125" hidden="1" customWidth="1"/>
  </cols>
  <sheetData>
    <row r="1" spans="1:16" x14ac:dyDescent="0.25">
      <c r="A1" s="259" t="s">
        <v>468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7"/>
    </row>
    <row r="2" spans="1:16" x14ac:dyDescent="0.25">
      <c r="A2" s="15"/>
      <c r="B2" s="15"/>
      <c r="C2" s="262" t="s">
        <v>150</v>
      </c>
      <c r="D2" s="263"/>
      <c r="E2" s="263"/>
      <c r="F2" s="263"/>
      <c r="G2" s="263"/>
      <c r="H2" s="263"/>
      <c r="I2" s="263"/>
      <c r="J2" s="262" t="s">
        <v>146</v>
      </c>
      <c r="K2" s="263"/>
      <c r="L2" s="263"/>
      <c r="M2" s="263"/>
      <c r="N2" s="263"/>
      <c r="O2" s="263"/>
      <c r="P2" s="264"/>
    </row>
    <row r="3" spans="1:16" x14ac:dyDescent="0.25">
      <c r="A3" s="1" t="s">
        <v>84</v>
      </c>
      <c r="B3" s="40"/>
      <c r="C3" s="208" t="s">
        <v>75</v>
      </c>
      <c r="D3" s="203" t="s">
        <v>76</v>
      </c>
      <c r="E3" s="203" t="s">
        <v>77</v>
      </c>
      <c r="F3" s="203" t="s">
        <v>79</v>
      </c>
      <c r="G3" s="203" t="s">
        <v>80</v>
      </c>
      <c r="H3" s="193" t="s">
        <v>78</v>
      </c>
      <c r="I3" s="210" t="s">
        <v>152</v>
      </c>
      <c r="J3" s="1" t="s">
        <v>75</v>
      </c>
      <c r="K3" s="1" t="s">
        <v>76</v>
      </c>
      <c r="L3" s="1" t="s">
        <v>77</v>
      </c>
      <c r="M3" s="1" t="s">
        <v>79</v>
      </c>
      <c r="N3" s="1" t="s">
        <v>153</v>
      </c>
      <c r="O3" s="1" t="s">
        <v>78</v>
      </c>
      <c r="P3" s="2" t="s">
        <v>152</v>
      </c>
    </row>
    <row r="4" spans="1:16" x14ac:dyDescent="0.25">
      <c r="A4" s="42" t="s">
        <v>452</v>
      </c>
      <c r="B4" s="40"/>
      <c r="C4" s="160"/>
      <c r="D4" s="40"/>
      <c r="E4" s="40"/>
      <c r="F4" s="40"/>
      <c r="G4" s="40"/>
      <c r="H4" s="174"/>
      <c r="I4" s="210"/>
      <c r="J4" s="40"/>
      <c r="K4" s="40"/>
      <c r="L4" s="40"/>
      <c r="M4" s="40"/>
      <c r="N4" s="40"/>
      <c r="O4" s="40"/>
      <c r="P4" s="2"/>
    </row>
    <row r="5" spans="1:16" x14ac:dyDescent="0.25">
      <c r="A5" s="3" t="s">
        <v>86</v>
      </c>
      <c r="B5" s="3">
        <v>7438</v>
      </c>
      <c r="C5" s="161">
        <f>SUM(D5:H5)</f>
        <v>8464</v>
      </c>
      <c r="D5" s="161">
        <v>1790</v>
      </c>
      <c r="E5" s="161">
        <v>404</v>
      </c>
      <c r="F5" s="201">
        <v>88</v>
      </c>
      <c r="G5" s="201">
        <v>156</v>
      </c>
      <c r="H5" s="175">
        <v>6026</v>
      </c>
      <c r="I5" s="195">
        <v>0</v>
      </c>
      <c r="J5" s="11">
        <v>1.0660000000000001</v>
      </c>
      <c r="K5" s="11">
        <v>0.1186</v>
      </c>
      <c r="L5" s="11">
        <v>0.13220000000000001</v>
      </c>
      <c r="M5" s="11">
        <v>0</v>
      </c>
      <c r="N5" s="11">
        <v>0</v>
      </c>
      <c r="O5" s="11">
        <v>0.93369999999999997</v>
      </c>
      <c r="P5" s="13">
        <v>0</v>
      </c>
    </row>
    <row r="6" spans="1:16" x14ac:dyDescent="0.25">
      <c r="A6" s="3" t="s">
        <v>90</v>
      </c>
      <c r="B6" s="3">
        <v>9535</v>
      </c>
      <c r="C6" s="161">
        <f t="shared" ref="C6:C17" si="0">SUM(D6:H6)</f>
        <v>11899</v>
      </c>
      <c r="D6" s="161">
        <v>3989</v>
      </c>
      <c r="E6" s="161">
        <v>0</v>
      </c>
      <c r="F6" s="201">
        <v>68</v>
      </c>
      <c r="G6" s="201">
        <v>18</v>
      </c>
      <c r="H6" s="175">
        <v>7824</v>
      </c>
      <c r="I6" s="195">
        <v>4902</v>
      </c>
      <c r="J6" s="11">
        <v>0.59770000000000001</v>
      </c>
      <c r="K6" s="11">
        <v>0.26900000000000002</v>
      </c>
      <c r="L6" s="11">
        <v>1.4800000000000001E-2</v>
      </c>
      <c r="M6" s="11">
        <v>5.4999999999999997E-3</v>
      </c>
      <c r="N6" s="11">
        <v>5.5999999999999999E-3</v>
      </c>
      <c r="O6" s="11">
        <v>0.58289999999999997</v>
      </c>
      <c r="P6" s="13">
        <v>0.16919999999999999</v>
      </c>
    </row>
    <row r="7" spans="1:16" x14ac:dyDescent="0.25">
      <c r="A7" s="3" t="s">
        <v>92</v>
      </c>
      <c r="B7" s="3">
        <v>8088</v>
      </c>
      <c r="C7" s="161">
        <f t="shared" si="0"/>
        <v>11843</v>
      </c>
      <c r="D7" s="161">
        <v>2937</v>
      </c>
      <c r="E7" s="161">
        <v>1622</v>
      </c>
      <c r="F7" s="201">
        <v>0</v>
      </c>
      <c r="G7" s="201">
        <v>45</v>
      </c>
      <c r="H7" s="175">
        <v>7239</v>
      </c>
      <c r="I7" s="195">
        <v>0</v>
      </c>
      <c r="J7" s="11">
        <v>1.0209999999999999</v>
      </c>
      <c r="K7" s="11">
        <v>0.60940000000000005</v>
      </c>
      <c r="L7" s="11">
        <v>8.5000000000000006E-3</v>
      </c>
      <c r="M7" s="11">
        <v>1.7899999999999999E-2</v>
      </c>
      <c r="N7" s="11">
        <v>4.5999999999999999E-3</v>
      </c>
      <c r="O7" s="11">
        <v>1.0125999999999999</v>
      </c>
      <c r="P7" s="13">
        <v>0</v>
      </c>
    </row>
    <row r="8" spans="1:16" x14ac:dyDescent="0.25">
      <c r="A8" s="3" t="s">
        <v>95</v>
      </c>
      <c r="B8" s="3">
        <v>18059</v>
      </c>
      <c r="C8" s="161">
        <f t="shared" si="0"/>
        <v>21448</v>
      </c>
      <c r="D8" s="161">
        <v>6076</v>
      </c>
      <c r="E8" s="161">
        <v>1491</v>
      </c>
      <c r="F8" s="201">
        <v>376</v>
      </c>
      <c r="G8" s="201">
        <v>147</v>
      </c>
      <c r="H8" s="175">
        <v>13358</v>
      </c>
      <c r="I8" s="195">
        <v>625</v>
      </c>
      <c r="J8" s="11">
        <v>1.9262999999999999</v>
      </c>
      <c r="K8" s="11">
        <v>0.87319999999999998</v>
      </c>
      <c r="L8" s="11">
        <v>0.1341</v>
      </c>
      <c r="M8" s="11">
        <v>2.5000000000000001E-3</v>
      </c>
      <c r="N8" s="11">
        <v>2.8999999999999998E-3</v>
      </c>
      <c r="O8" s="11">
        <v>1.7922</v>
      </c>
      <c r="P8" s="13">
        <v>3.0000000000000001E-3</v>
      </c>
    </row>
    <row r="9" spans="1:16" x14ac:dyDescent="0.25">
      <c r="A9" s="3" t="s">
        <v>102</v>
      </c>
      <c r="B9" s="3">
        <v>8617</v>
      </c>
      <c r="C9" s="161">
        <f t="shared" si="0"/>
        <v>4114</v>
      </c>
      <c r="D9" s="201">
        <v>475</v>
      </c>
      <c r="E9" s="161">
        <v>0</v>
      </c>
      <c r="F9" s="201">
        <v>188</v>
      </c>
      <c r="G9" s="201">
        <v>14</v>
      </c>
      <c r="H9" s="175">
        <v>3437</v>
      </c>
      <c r="I9" s="195">
        <v>-1</v>
      </c>
      <c r="J9" s="11">
        <v>0.83879999999999999</v>
      </c>
      <c r="K9" s="11">
        <v>0.14510000000000001</v>
      </c>
      <c r="L9" s="11">
        <v>0</v>
      </c>
      <c r="M9" s="11">
        <v>1.1900000000000001E-2</v>
      </c>
      <c r="N9" s="11">
        <v>2.5000000000000001E-3</v>
      </c>
      <c r="O9" s="11">
        <v>0.83879999999999999</v>
      </c>
      <c r="P9" s="13">
        <v>0</v>
      </c>
    </row>
    <row r="10" spans="1:16" x14ac:dyDescent="0.25">
      <c r="A10" s="3" t="s">
        <v>104</v>
      </c>
      <c r="B10" s="3">
        <v>7216</v>
      </c>
      <c r="C10" s="161">
        <f t="shared" si="0"/>
        <v>13478</v>
      </c>
      <c r="D10" s="161">
        <v>1668</v>
      </c>
      <c r="E10" s="161">
        <v>478</v>
      </c>
      <c r="F10" s="201">
        <v>60</v>
      </c>
      <c r="G10" s="201">
        <v>126</v>
      </c>
      <c r="H10" s="175">
        <v>11146</v>
      </c>
      <c r="I10" s="195">
        <v>37191</v>
      </c>
      <c r="J10" s="11">
        <v>2.121</v>
      </c>
      <c r="K10" s="11">
        <v>0.79349999999999998</v>
      </c>
      <c r="L10" s="11">
        <v>0.15</v>
      </c>
      <c r="M10" s="11">
        <v>2.5000000000000001E-3</v>
      </c>
      <c r="N10" s="11">
        <v>5.0000000000000001E-4</v>
      </c>
      <c r="O10" s="11">
        <v>1.9710000000000001</v>
      </c>
      <c r="P10" s="13">
        <v>0.1633</v>
      </c>
    </row>
    <row r="11" spans="1:16" x14ac:dyDescent="0.25">
      <c r="A11" s="3" t="s">
        <v>115</v>
      </c>
      <c r="B11" s="3">
        <v>5546</v>
      </c>
      <c r="C11" s="161">
        <f t="shared" si="0"/>
        <v>5921</v>
      </c>
      <c r="D11" s="161">
        <v>1205</v>
      </c>
      <c r="E11" s="161">
        <v>1594</v>
      </c>
      <c r="F11" s="201">
        <v>72</v>
      </c>
      <c r="G11" s="201">
        <v>179</v>
      </c>
      <c r="H11" s="175">
        <v>2871</v>
      </c>
      <c r="I11" s="195">
        <v>0</v>
      </c>
      <c r="J11" s="11">
        <v>1.7190000000000001</v>
      </c>
      <c r="K11" s="11">
        <v>0.1968</v>
      </c>
      <c r="L11" s="11">
        <v>7.3300000000000004E-2</v>
      </c>
      <c r="M11" s="11">
        <v>5.4000000000000003E-3</v>
      </c>
      <c r="N11" s="11">
        <v>1.1999999999999999E-3</v>
      </c>
      <c r="O11" s="11">
        <v>1.6456999999999999</v>
      </c>
      <c r="P11" s="13">
        <v>0</v>
      </c>
    </row>
    <row r="12" spans="1:16" x14ac:dyDescent="0.25">
      <c r="A12" s="3" t="s">
        <v>121</v>
      </c>
      <c r="B12" s="3">
        <v>9914</v>
      </c>
      <c r="C12" s="161">
        <f t="shared" si="0"/>
        <v>5337</v>
      </c>
      <c r="D12" s="201">
        <v>842</v>
      </c>
      <c r="E12" s="161">
        <v>842</v>
      </c>
      <c r="F12" s="201">
        <v>74</v>
      </c>
      <c r="G12" s="201">
        <v>111</v>
      </c>
      <c r="H12" s="175">
        <v>3468</v>
      </c>
      <c r="I12" s="195">
        <v>165</v>
      </c>
      <c r="J12" s="11">
        <v>0.95730000000000004</v>
      </c>
      <c r="K12" s="11">
        <v>0.30980000000000002</v>
      </c>
      <c r="L12" s="11">
        <v>0.17730000000000001</v>
      </c>
      <c r="M12" s="11">
        <v>0</v>
      </c>
      <c r="N12" s="11">
        <v>1.06E-2</v>
      </c>
      <c r="O12" s="11">
        <v>0.78</v>
      </c>
      <c r="P12" s="13">
        <v>2.0400000000000001E-2</v>
      </c>
    </row>
    <row r="13" spans="1:16" x14ac:dyDescent="0.25">
      <c r="A13" s="3" t="s">
        <v>125</v>
      </c>
      <c r="B13" s="3">
        <v>4592</v>
      </c>
      <c r="C13" s="161">
        <f t="shared" si="0"/>
        <v>2325</v>
      </c>
      <c r="D13" s="201">
        <v>12</v>
      </c>
      <c r="E13" s="161">
        <v>-4</v>
      </c>
      <c r="F13" s="201">
        <v>0</v>
      </c>
      <c r="G13" s="201">
        <v>5</v>
      </c>
      <c r="H13" s="175">
        <v>2312</v>
      </c>
      <c r="I13" s="195">
        <v>261</v>
      </c>
      <c r="J13" s="11">
        <v>1.0584</v>
      </c>
      <c r="K13" s="11">
        <v>0.3296</v>
      </c>
      <c r="L13" s="11">
        <v>0.16139999999999999</v>
      </c>
      <c r="M13" s="11">
        <v>4.9500000000000002E-2</v>
      </c>
      <c r="N13" s="11">
        <v>6.6000000000000003E-2</v>
      </c>
      <c r="O13" s="11">
        <v>0.89700000000000002</v>
      </c>
      <c r="P13" s="13">
        <v>4.5999999999999999E-3</v>
      </c>
    </row>
    <row r="14" spans="1:16" x14ac:dyDescent="0.25">
      <c r="A14" s="3" t="s">
        <v>129</v>
      </c>
      <c r="B14" s="3">
        <v>11837</v>
      </c>
      <c r="C14" s="161">
        <f t="shared" si="0"/>
        <v>2648</v>
      </c>
      <c r="D14" s="201">
        <v>314</v>
      </c>
      <c r="E14" s="161">
        <v>0</v>
      </c>
      <c r="F14" s="201">
        <v>0</v>
      </c>
      <c r="G14" s="201">
        <v>0</v>
      </c>
      <c r="H14" s="175">
        <v>2334</v>
      </c>
      <c r="I14" s="195">
        <v>30</v>
      </c>
      <c r="J14" s="11">
        <v>0.28170000000000001</v>
      </c>
      <c r="K14" s="11">
        <v>5.79E-2</v>
      </c>
      <c r="L14" s="11">
        <v>0</v>
      </c>
      <c r="M14" s="11">
        <v>1.2500000000000001E-2</v>
      </c>
      <c r="N14" s="11">
        <v>4.0000000000000002E-4</v>
      </c>
      <c r="O14" s="11">
        <v>0.28170000000000001</v>
      </c>
      <c r="P14" s="13">
        <v>8.9999999999999998E-4</v>
      </c>
    </row>
    <row r="15" spans="1:16" x14ac:dyDescent="0.25">
      <c r="A15" s="3" t="s">
        <v>135</v>
      </c>
      <c r="B15" s="3">
        <v>19703</v>
      </c>
      <c r="C15" s="161">
        <f t="shared" si="0"/>
        <v>45534</v>
      </c>
      <c r="D15" s="161">
        <v>6613</v>
      </c>
      <c r="E15" s="161">
        <v>773</v>
      </c>
      <c r="F15" s="201">
        <v>233</v>
      </c>
      <c r="G15" s="201">
        <v>242</v>
      </c>
      <c r="H15" s="175">
        <v>37673</v>
      </c>
      <c r="I15" s="195">
        <v>66</v>
      </c>
      <c r="J15" s="11">
        <v>0.78769999999999996</v>
      </c>
      <c r="K15" s="11">
        <v>0.35920000000000002</v>
      </c>
      <c r="L15" s="11">
        <v>6.7400000000000002E-2</v>
      </c>
      <c r="M15" s="11">
        <v>0.02</v>
      </c>
      <c r="N15" s="11">
        <v>1.03E-2</v>
      </c>
      <c r="O15" s="11">
        <v>0.72030000000000005</v>
      </c>
      <c r="P15" s="13">
        <v>3.7000000000000002E-3</v>
      </c>
    </row>
    <row r="16" spans="1:16" x14ac:dyDescent="0.25">
      <c r="A16" s="3" t="s">
        <v>136</v>
      </c>
      <c r="B16" s="3">
        <v>8053</v>
      </c>
      <c r="C16" s="161">
        <f t="shared" si="0"/>
        <v>4278</v>
      </c>
      <c r="D16" s="201">
        <v>723</v>
      </c>
      <c r="E16" s="161">
        <v>723</v>
      </c>
      <c r="F16" s="161">
        <v>0</v>
      </c>
      <c r="G16" s="201">
        <v>0</v>
      </c>
      <c r="H16" s="175">
        <v>2832</v>
      </c>
      <c r="I16" s="195">
        <v>140</v>
      </c>
      <c r="J16" s="11">
        <v>0.8599</v>
      </c>
      <c r="K16" s="11">
        <v>0.23780000000000001</v>
      </c>
      <c r="L16" s="11">
        <v>7.3400000000000007E-2</v>
      </c>
      <c r="M16" s="11">
        <v>2.7000000000000001E-3</v>
      </c>
      <c r="N16" s="11">
        <v>6.1999999999999998E-3</v>
      </c>
      <c r="O16" s="11">
        <v>0.78649999999999998</v>
      </c>
      <c r="P16" s="13">
        <v>2.3E-3</v>
      </c>
    </row>
    <row r="17" spans="1:16" x14ac:dyDescent="0.25">
      <c r="A17" s="3" t="s">
        <v>137</v>
      </c>
      <c r="B17" s="3">
        <v>12386</v>
      </c>
      <c r="C17" s="161">
        <f t="shared" si="0"/>
        <v>9975</v>
      </c>
      <c r="D17" s="161">
        <v>1484</v>
      </c>
      <c r="E17" s="161">
        <v>735</v>
      </c>
      <c r="F17" s="201">
        <v>0</v>
      </c>
      <c r="G17" s="201">
        <v>6</v>
      </c>
      <c r="H17" s="175">
        <v>7750</v>
      </c>
      <c r="I17" s="195">
        <v>17</v>
      </c>
      <c r="J17" s="11">
        <v>2.9918999999999998</v>
      </c>
      <c r="K17" s="11">
        <v>0.2873</v>
      </c>
      <c r="L17" s="11">
        <v>1.5579000000000001</v>
      </c>
      <c r="M17" s="11">
        <v>0</v>
      </c>
      <c r="N17" s="11">
        <v>0</v>
      </c>
      <c r="O17" s="11">
        <v>1.4339999999999999</v>
      </c>
      <c r="P17" s="13">
        <v>5.0000000000000001E-4</v>
      </c>
    </row>
    <row r="18" spans="1:16" x14ac:dyDescent="0.25">
      <c r="A18" s="42" t="s">
        <v>453</v>
      </c>
      <c r="B18" s="3"/>
      <c r="C18" s="161"/>
      <c r="D18" s="161"/>
      <c r="E18" s="161"/>
      <c r="F18" s="204"/>
      <c r="G18" s="204"/>
      <c r="H18" s="175"/>
      <c r="I18" s="195"/>
      <c r="J18" s="11"/>
      <c r="K18" s="11"/>
      <c r="L18" s="11"/>
      <c r="M18" s="11"/>
      <c r="N18" s="11"/>
      <c r="O18" s="11"/>
      <c r="P18" s="13"/>
    </row>
    <row r="19" spans="1:16" x14ac:dyDescent="0.25">
      <c r="A19" s="3" t="s">
        <v>88</v>
      </c>
      <c r="B19" s="3">
        <v>28968</v>
      </c>
      <c r="C19" s="161">
        <f>SUM(D19:H19)</f>
        <v>34221</v>
      </c>
      <c r="D19" s="161">
        <v>9669</v>
      </c>
      <c r="E19" s="161">
        <v>486</v>
      </c>
      <c r="F19" s="201">
        <v>151</v>
      </c>
      <c r="G19" s="201">
        <v>81</v>
      </c>
      <c r="H19" s="175">
        <v>23834</v>
      </c>
      <c r="I19" s="195">
        <v>22823</v>
      </c>
      <c r="J19" s="11">
        <v>2.6951000000000001</v>
      </c>
      <c r="K19" s="11">
        <v>1.0845</v>
      </c>
      <c r="L19" s="11">
        <v>0.33889999999999998</v>
      </c>
      <c r="M19" s="11">
        <v>2.1299999999999999E-2</v>
      </c>
      <c r="N19" s="11">
        <v>4.4999999999999998E-2</v>
      </c>
      <c r="O19" s="11">
        <v>2.3561999999999999</v>
      </c>
      <c r="P19" s="13">
        <v>7.0900000000000005E-2</v>
      </c>
    </row>
    <row r="20" spans="1:16" x14ac:dyDescent="0.25">
      <c r="A20" s="3" t="s">
        <v>89</v>
      </c>
      <c r="B20" s="3">
        <v>20077</v>
      </c>
      <c r="C20" s="161">
        <f t="shared" ref="C20:C32" si="1">SUM(D20:H20)</f>
        <v>24615</v>
      </c>
      <c r="D20" s="161">
        <v>7184</v>
      </c>
      <c r="E20" s="161">
        <v>1590</v>
      </c>
      <c r="F20" s="201">
        <v>232</v>
      </c>
      <c r="G20" s="201">
        <v>69</v>
      </c>
      <c r="H20" s="175">
        <v>15540</v>
      </c>
      <c r="I20" s="195">
        <v>850</v>
      </c>
      <c r="J20" s="11">
        <v>2.9297</v>
      </c>
      <c r="K20" s="11">
        <v>0.91210000000000002</v>
      </c>
      <c r="L20" s="11">
        <v>0.70489999999999997</v>
      </c>
      <c r="M20" s="11">
        <v>3.8E-3</v>
      </c>
      <c r="N20" s="11">
        <v>4.1000000000000003E-3</v>
      </c>
      <c r="O20" s="11">
        <v>2.2248000000000001</v>
      </c>
      <c r="P20" s="13">
        <v>1.84E-2</v>
      </c>
    </row>
    <row r="21" spans="1:16" x14ac:dyDescent="0.25">
      <c r="A21" s="3" t="s">
        <v>94</v>
      </c>
      <c r="B21" s="3">
        <v>34605</v>
      </c>
      <c r="C21" s="161">
        <f t="shared" si="1"/>
        <v>12772</v>
      </c>
      <c r="D21" s="161">
        <v>2854</v>
      </c>
      <c r="E21" s="161">
        <v>0</v>
      </c>
      <c r="F21" s="201">
        <v>73</v>
      </c>
      <c r="G21" s="201">
        <v>457</v>
      </c>
      <c r="H21" s="175">
        <v>9388</v>
      </c>
      <c r="I21" s="195">
        <v>0</v>
      </c>
      <c r="J21" s="11">
        <v>0.4214</v>
      </c>
      <c r="K21" s="11">
        <v>7.9500000000000001E-2</v>
      </c>
      <c r="L21" s="11">
        <v>0</v>
      </c>
      <c r="M21" s="11">
        <v>2.1899999999999999E-2</v>
      </c>
      <c r="N21" s="11">
        <v>4.4000000000000003E-3</v>
      </c>
      <c r="O21" s="11">
        <v>0.4214</v>
      </c>
      <c r="P21" s="13">
        <v>0</v>
      </c>
    </row>
    <row r="22" spans="1:16" x14ac:dyDescent="0.25">
      <c r="A22" s="3" t="s">
        <v>97</v>
      </c>
      <c r="B22" s="3">
        <v>31241</v>
      </c>
      <c r="C22" s="161">
        <f t="shared" si="1"/>
        <v>43814</v>
      </c>
      <c r="D22" s="201">
        <v>703</v>
      </c>
      <c r="E22" s="161">
        <v>2428</v>
      </c>
      <c r="F22" s="161">
        <v>52</v>
      </c>
      <c r="G22" s="201">
        <v>27</v>
      </c>
      <c r="H22" s="175">
        <v>40604</v>
      </c>
      <c r="I22" s="195">
        <v>52</v>
      </c>
      <c r="J22" s="11">
        <v>1.0837000000000001</v>
      </c>
      <c r="K22" s="11">
        <v>0.27429999999999999</v>
      </c>
      <c r="L22" s="11">
        <v>5.8200000000000002E-2</v>
      </c>
      <c r="M22" s="11">
        <v>8.6999999999999994E-3</v>
      </c>
      <c r="N22" s="11">
        <v>0.01</v>
      </c>
      <c r="O22" s="11">
        <v>1.0255000000000001</v>
      </c>
      <c r="P22" s="13">
        <v>7.1999999999999998E-3</v>
      </c>
    </row>
    <row r="23" spans="1:16" x14ac:dyDescent="0.25">
      <c r="A23" s="3" t="s">
        <v>98</v>
      </c>
      <c r="B23" s="3">
        <v>21065</v>
      </c>
      <c r="C23" s="161">
        <f t="shared" si="1"/>
        <v>52151</v>
      </c>
      <c r="D23" s="161">
        <v>3616</v>
      </c>
      <c r="E23" s="161">
        <v>33525</v>
      </c>
      <c r="F23" s="201">
        <v>32</v>
      </c>
      <c r="G23" s="201">
        <v>93</v>
      </c>
      <c r="H23" s="175">
        <v>14885</v>
      </c>
      <c r="I23" s="195">
        <v>0</v>
      </c>
      <c r="J23" s="11">
        <v>0.63580000000000003</v>
      </c>
      <c r="K23" s="11">
        <v>0.26190000000000002</v>
      </c>
      <c r="L23" s="11">
        <v>0.16470000000000001</v>
      </c>
      <c r="M23" s="11">
        <v>3.0000000000000001E-3</v>
      </c>
      <c r="N23" s="11">
        <v>1.9E-3</v>
      </c>
      <c r="O23" s="11">
        <v>0.47120000000000001</v>
      </c>
      <c r="P23" s="13">
        <v>0</v>
      </c>
    </row>
    <row r="24" spans="1:16" x14ac:dyDescent="0.25">
      <c r="A24" s="3" t="s">
        <v>100</v>
      </c>
      <c r="B24" s="3">
        <v>26378</v>
      </c>
      <c r="C24" s="161">
        <f t="shared" si="1"/>
        <v>20092</v>
      </c>
      <c r="D24" s="161">
        <v>3845</v>
      </c>
      <c r="E24" s="161">
        <v>4699</v>
      </c>
      <c r="F24" s="201">
        <v>137</v>
      </c>
      <c r="G24" s="201">
        <v>37</v>
      </c>
      <c r="H24" s="175">
        <v>11374</v>
      </c>
      <c r="I24" s="195">
        <v>37</v>
      </c>
      <c r="J24" s="11">
        <v>2.9068000000000001</v>
      </c>
      <c r="K24" s="11">
        <v>0.64810000000000001</v>
      </c>
      <c r="L24" s="11">
        <v>0.35589999999999999</v>
      </c>
      <c r="M24" s="11">
        <v>2.8E-3</v>
      </c>
      <c r="N24" s="11">
        <v>1.0699999999999999E-2</v>
      </c>
      <c r="O24" s="11">
        <v>2.5508999999999999</v>
      </c>
      <c r="P24" s="13">
        <v>2.0000000000000001E-4</v>
      </c>
    </row>
    <row r="25" spans="1:16" x14ac:dyDescent="0.25">
      <c r="A25" s="3" t="s">
        <v>107</v>
      </c>
      <c r="B25" s="3">
        <v>28746</v>
      </c>
      <c r="C25" s="161">
        <f t="shared" si="1"/>
        <v>32117</v>
      </c>
      <c r="D25" s="161">
        <v>3828</v>
      </c>
      <c r="E25" s="161">
        <v>0</v>
      </c>
      <c r="F25" s="201">
        <v>114</v>
      </c>
      <c r="G25" s="201">
        <v>184</v>
      </c>
      <c r="H25" s="175">
        <v>27991</v>
      </c>
      <c r="I25" s="195">
        <v>17246</v>
      </c>
      <c r="J25" s="11">
        <v>1.1172</v>
      </c>
      <c r="K25" s="11">
        <v>0.14560000000000001</v>
      </c>
      <c r="L25" s="11">
        <v>4.0300000000000002E-2</v>
      </c>
      <c r="M25" s="11">
        <v>5.0000000000000001E-3</v>
      </c>
      <c r="N25" s="11">
        <v>4.1999999999999997E-3</v>
      </c>
      <c r="O25" s="11">
        <v>1.0769</v>
      </c>
      <c r="P25" s="13">
        <v>0.59989999999999999</v>
      </c>
    </row>
    <row r="26" spans="1:16" x14ac:dyDescent="0.25">
      <c r="A26" s="3" t="s">
        <v>108</v>
      </c>
      <c r="B26" s="3">
        <v>29603</v>
      </c>
      <c r="C26" s="161">
        <f t="shared" si="1"/>
        <v>28031</v>
      </c>
      <c r="D26" s="161">
        <v>2541</v>
      </c>
      <c r="E26" s="161">
        <v>3968</v>
      </c>
      <c r="F26" s="201">
        <v>117</v>
      </c>
      <c r="G26" s="201">
        <v>145</v>
      </c>
      <c r="H26" s="175">
        <v>21260</v>
      </c>
      <c r="I26" s="195">
        <v>16</v>
      </c>
      <c r="J26" s="11">
        <v>0.69230000000000003</v>
      </c>
      <c r="K26" s="11">
        <v>9.2799999999999994E-2</v>
      </c>
      <c r="L26" s="11">
        <v>3.7600000000000001E-2</v>
      </c>
      <c r="M26" s="11">
        <v>4.5999999999999999E-3</v>
      </c>
      <c r="N26" s="11">
        <v>3.3999999999999998E-3</v>
      </c>
      <c r="O26" s="11">
        <v>0.65469999999999995</v>
      </c>
      <c r="P26" s="13">
        <v>5.0000000000000001E-4</v>
      </c>
    </row>
    <row r="27" spans="1:16" x14ac:dyDescent="0.25">
      <c r="A27" s="3" t="s">
        <v>116</v>
      </c>
      <c r="B27" s="3">
        <v>34123</v>
      </c>
      <c r="C27" s="161">
        <f t="shared" si="1"/>
        <v>30113</v>
      </c>
      <c r="D27" s="161">
        <v>2856</v>
      </c>
      <c r="E27" s="161">
        <v>2856</v>
      </c>
      <c r="F27" s="201">
        <v>73</v>
      </c>
      <c r="G27" s="201">
        <v>37</v>
      </c>
      <c r="H27" s="175">
        <v>24291</v>
      </c>
      <c r="I27" s="195">
        <v>344</v>
      </c>
      <c r="J27" s="11">
        <v>1.6192</v>
      </c>
      <c r="K27" s="11">
        <v>0.70230000000000004</v>
      </c>
      <c r="L27" s="11">
        <v>0.27100000000000002</v>
      </c>
      <c r="M27" s="11">
        <v>3.3999999999999998E-3</v>
      </c>
      <c r="N27" s="11">
        <v>1.6E-2</v>
      </c>
      <c r="O27" s="11">
        <v>1.3482000000000001</v>
      </c>
      <c r="P27" s="13">
        <v>5.1999999999999998E-3</v>
      </c>
    </row>
    <row r="28" spans="1:16" x14ac:dyDescent="0.25">
      <c r="A28" s="3" t="s">
        <v>119</v>
      </c>
      <c r="B28" s="3">
        <v>28789</v>
      </c>
      <c r="C28" s="161">
        <f t="shared" si="1"/>
        <v>40204</v>
      </c>
      <c r="D28" s="161">
        <v>7637</v>
      </c>
      <c r="E28" s="161">
        <v>-4</v>
      </c>
      <c r="F28" s="201">
        <v>96</v>
      </c>
      <c r="G28" s="201">
        <v>6</v>
      </c>
      <c r="H28" s="175">
        <v>32469</v>
      </c>
      <c r="I28" s="195">
        <v>786</v>
      </c>
      <c r="J28" s="11">
        <v>1.1328</v>
      </c>
      <c r="K28" s="11">
        <v>0.4194</v>
      </c>
      <c r="L28" s="11">
        <v>0.1168</v>
      </c>
      <c r="M28" s="11">
        <v>4.0000000000000001E-3</v>
      </c>
      <c r="N28" s="11">
        <v>3.5000000000000001E-3</v>
      </c>
      <c r="O28" s="11">
        <v>1.016</v>
      </c>
      <c r="P28" s="13">
        <v>1.1900000000000001E-2</v>
      </c>
    </row>
    <row r="29" spans="1:16" x14ac:dyDescent="0.25">
      <c r="A29" s="3" t="s">
        <v>126</v>
      </c>
      <c r="B29" s="3">
        <v>35193</v>
      </c>
      <c r="C29" s="161">
        <f t="shared" si="1"/>
        <v>73570</v>
      </c>
      <c r="D29" s="161">
        <v>14311</v>
      </c>
      <c r="E29" s="161">
        <v>14517</v>
      </c>
      <c r="F29" s="201">
        <v>57</v>
      </c>
      <c r="G29" s="201">
        <v>79</v>
      </c>
      <c r="H29" s="175">
        <v>44606</v>
      </c>
      <c r="I29" s="195">
        <v>0</v>
      </c>
      <c r="J29" s="11">
        <v>1.6176999999999999</v>
      </c>
      <c r="K29" s="11">
        <v>0.78420000000000001</v>
      </c>
      <c r="L29" s="11">
        <v>0.19070000000000001</v>
      </c>
      <c r="M29" s="11">
        <v>3.3E-3</v>
      </c>
      <c r="N29" s="11">
        <v>3.8E-3</v>
      </c>
      <c r="O29" s="11">
        <v>1.427</v>
      </c>
      <c r="P29" s="13">
        <v>0</v>
      </c>
    </row>
    <row r="30" spans="1:16" x14ac:dyDescent="0.25">
      <c r="A30" s="3" t="s">
        <v>128</v>
      </c>
      <c r="B30" s="3">
        <v>24468</v>
      </c>
      <c r="C30" s="161">
        <f t="shared" si="1"/>
        <v>22528</v>
      </c>
      <c r="D30" s="161">
        <v>3382</v>
      </c>
      <c r="E30" s="161">
        <v>1320</v>
      </c>
      <c r="F30" s="201">
        <v>168</v>
      </c>
      <c r="G30" s="201">
        <v>389</v>
      </c>
      <c r="H30" s="175">
        <v>17269</v>
      </c>
      <c r="I30" s="195">
        <v>60</v>
      </c>
      <c r="J30" s="11">
        <v>1.6677</v>
      </c>
      <c r="K30" s="11">
        <v>0.73980000000000001</v>
      </c>
      <c r="L30" s="11">
        <v>0.24010000000000001</v>
      </c>
      <c r="M30" s="11">
        <v>1.6500000000000001E-2</v>
      </c>
      <c r="N30" s="11">
        <v>1.3899999999999999E-2</v>
      </c>
      <c r="O30" s="11">
        <v>1.4275</v>
      </c>
      <c r="P30" s="13">
        <v>1.1000000000000001E-3</v>
      </c>
    </row>
    <row r="31" spans="1:16" x14ac:dyDescent="0.25">
      <c r="A31" s="3" t="s">
        <v>132</v>
      </c>
      <c r="B31" s="3">
        <v>28284</v>
      </c>
      <c r="C31" s="161">
        <f t="shared" si="1"/>
        <v>118283</v>
      </c>
      <c r="D31" s="161">
        <v>28117</v>
      </c>
      <c r="E31" s="161">
        <v>28117</v>
      </c>
      <c r="F31" s="201">
        <v>92</v>
      </c>
      <c r="G31" s="201">
        <v>2</v>
      </c>
      <c r="H31" s="175">
        <v>61955</v>
      </c>
      <c r="I31" s="195">
        <v>2258</v>
      </c>
      <c r="J31" s="11">
        <v>1.9039999999999999</v>
      </c>
      <c r="K31" s="11">
        <v>0.86529999999999996</v>
      </c>
      <c r="L31" s="11">
        <v>1.12E-2</v>
      </c>
      <c r="M31" s="11">
        <v>8.9999999999999998E-4</v>
      </c>
      <c r="N31" s="11">
        <v>1.23E-2</v>
      </c>
      <c r="O31" s="11">
        <v>1.8928</v>
      </c>
      <c r="P31" s="13">
        <v>0.13200000000000001</v>
      </c>
    </row>
    <row r="32" spans="1:16" x14ac:dyDescent="0.25">
      <c r="A32" s="3" t="s">
        <v>138</v>
      </c>
      <c r="B32" s="3">
        <v>25796</v>
      </c>
      <c r="C32" s="161">
        <f t="shared" si="1"/>
        <v>17758</v>
      </c>
      <c r="D32" s="161">
        <v>3080</v>
      </c>
      <c r="E32" s="161">
        <v>2103</v>
      </c>
      <c r="F32" s="201">
        <v>149</v>
      </c>
      <c r="G32" s="201">
        <v>170</v>
      </c>
      <c r="H32" s="175">
        <v>12256</v>
      </c>
      <c r="I32" s="195">
        <v>770</v>
      </c>
      <c r="J32" s="11">
        <v>2.7845</v>
      </c>
      <c r="K32" s="11">
        <v>1.3305</v>
      </c>
      <c r="L32" s="11">
        <v>0.76480000000000004</v>
      </c>
      <c r="M32" s="11">
        <v>3.3999999999999998E-3</v>
      </c>
      <c r="N32" s="11">
        <v>5.7000000000000002E-3</v>
      </c>
      <c r="O32" s="11">
        <v>2.0196999999999998</v>
      </c>
      <c r="P32" s="13">
        <v>6.7999999999999996E-3</v>
      </c>
    </row>
    <row r="33" spans="1:16" x14ac:dyDescent="0.25">
      <c r="A33" s="41" t="s">
        <v>184</v>
      </c>
      <c r="B33" s="3"/>
      <c r="C33" s="161"/>
      <c r="D33" s="161"/>
      <c r="E33" s="161"/>
      <c r="F33" s="204"/>
      <c r="G33" s="204"/>
      <c r="H33" s="175"/>
      <c r="I33" s="195"/>
      <c r="J33" s="11"/>
      <c r="K33" s="11"/>
      <c r="L33" s="11"/>
      <c r="M33" s="11"/>
      <c r="N33" s="11"/>
      <c r="O33" s="11"/>
      <c r="P33" s="13"/>
    </row>
    <row r="34" spans="1:16" x14ac:dyDescent="0.25">
      <c r="A34" s="3" t="s">
        <v>93</v>
      </c>
      <c r="B34" s="3">
        <v>57283</v>
      </c>
      <c r="C34" s="161">
        <f>SUM(D34:H34)</f>
        <v>92495</v>
      </c>
      <c r="D34" s="161">
        <v>20325</v>
      </c>
      <c r="E34" s="161">
        <v>9137</v>
      </c>
      <c r="F34" s="161">
        <v>3482</v>
      </c>
      <c r="G34" s="161">
        <v>4628</v>
      </c>
      <c r="H34" s="175">
        <v>54923</v>
      </c>
      <c r="I34" s="195">
        <v>493</v>
      </c>
      <c r="J34" s="11">
        <v>0.57430000000000003</v>
      </c>
      <c r="K34" s="11">
        <v>0.25080000000000002</v>
      </c>
      <c r="L34" s="11">
        <v>7.2099999999999997E-2</v>
      </c>
      <c r="M34" s="11">
        <v>1.1900000000000001E-2</v>
      </c>
      <c r="N34" s="11">
        <v>3.9300000000000002E-2</v>
      </c>
      <c r="O34" s="11">
        <v>0.50219999999999998</v>
      </c>
      <c r="P34" s="13">
        <v>8.8900000000000007E-2</v>
      </c>
    </row>
    <row r="35" spans="1:16" x14ac:dyDescent="0.25">
      <c r="A35" s="3" t="s">
        <v>101</v>
      </c>
      <c r="B35" s="3">
        <v>46159</v>
      </c>
      <c r="C35" s="161">
        <f t="shared" ref="C35:C41" si="2">SUM(D35:H35)</f>
        <v>190752</v>
      </c>
      <c r="D35" s="161">
        <v>44470</v>
      </c>
      <c r="E35" s="161">
        <v>41457</v>
      </c>
      <c r="F35" s="161">
        <v>264</v>
      </c>
      <c r="G35" s="161">
        <v>194</v>
      </c>
      <c r="H35" s="175">
        <v>104367</v>
      </c>
      <c r="I35" s="195">
        <v>0</v>
      </c>
      <c r="J35" s="11">
        <v>0.23830000000000001</v>
      </c>
      <c r="K35" s="11">
        <v>7.8600000000000003E-2</v>
      </c>
      <c r="L35" s="11">
        <v>0</v>
      </c>
      <c r="M35" s="11">
        <v>3.0999999999999999E-3</v>
      </c>
      <c r="N35" s="11">
        <v>1.6000000000000001E-3</v>
      </c>
      <c r="O35" s="11">
        <v>0.23830000000000001</v>
      </c>
      <c r="P35" s="13">
        <v>0</v>
      </c>
    </row>
    <row r="36" spans="1:16" x14ac:dyDescent="0.25">
      <c r="A36" s="3" t="s">
        <v>112</v>
      </c>
      <c r="B36" s="3">
        <v>54053</v>
      </c>
      <c r="C36" s="161">
        <f t="shared" si="2"/>
        <v>122924</v>
      </c>
      <c r="D36" s="161">
        <v>35106</v>
      </c>
      <c r="E36" s="161">
        <v>9209</v>
      </c>
      <c r="F36" s="161">
        <v>1082</v>
      </c>
      <c r="G36" s="201">
        <v>744</v>
      </c>
      <c r="H36" s="175">
        <v>76783</v>
      </c>
      <c r="I36" s="195">
        <v>0</v>
      </c>
      <c r="J36" s="11">
        <v>0.90549999999999997</v>
      </c>
      <c r="K36" s="11">
        <v>0.81759999999999999</v>
      </c>
      <c r="L36" s="11">
        <v>8.7900000000000006E-2</v>
      </c>
      <c r="M36" s="11">
        <v>3.5000000000000001E-3</v>
      </c>
      <c r="N36" s="11">
        <v>3.5000000000000001E-3</v>
      </c>
      <c r="O36" s="11">
        <v>0.81759999999999999</v>
      </c>
      <c r="P36" s="13">
        <v>0</v>
      </c>
    </row>
    <row r="37" spans="1:16" x14ac:dyDescent="0.25">
      <c r="A37" s="3" t="s">
        <v>122</v>
      </c>
      <c r="B37" s="3">
        <v>57978</v>
      </c>
      <c r="C37" s="161">
        <f t="shared" si="2"/>
        <v>94666</v>
      </c>
      <c r="D37" s="161">
        <v>29028</v>
      </c>
      <c r="E37" s="161">
        <v>5888</v>
      </c>
      <c r="F37" s="201">
        <v>224</v>
      </c>
      <c r="G37" s="201">
        <v>614</v>
      </c>
      <c r="H37" s="175">
        <v>58912</v>
      </c>
      <c r="I37" s="195">
        <v>0</v>
      </c>
      <c r="J37" s="11">
        <v>2.2566999999999999</v>
      </c>
      <c r="K37" s="11">
        <v>0.65400000000000003</v>
      </c>
      <c r="L37" s="11">
        <v>0.43840000000000001</v>
      </c>
      <c r="M37" s="11">
        <v>0.13250000000000001</v>
      </c>
      <c r="N37" s="11">
        <v>3.2399999999999998E-2</v>
      </c>
      <c r="O37" s="11">
        <v>1.8182</v>
      </c>
      <c r="P37" s="13">
        <v>0</v>
      </c>
    </row>
    <row r="38" spans="1:16" x14ac:dyDescent="0.25">
      <c r="A38" s="3" t="s">
        <v>124</v>
      </c>
      <c r="B38" s="3">
        <v>43672</v>
      </c>
      <c r="C38" s="161">
        <f t="shared" si="2"/>
        <v>20256</v>
      </c>
      <c r="D38" s="161">
        <v>4971</v>
      </c>
      <c r="E38" s="161">
        <v>1750</v>
      </c>
      <c r="F38" s="201">
        <v>172</v>
      </c>
      <c r="G38" s="201">
        <v>517</v>
      </c>
      <c r="H38" s="175">
        <v>12846</v>
      </c>
      <c r="I38" s="195">
        <v>-1</v>
      </c>
      <c r="J38" s="11">
        <v>1.1898</v>
      </c>
      <c r="K38" s="11">
        <v>0.26679999999999998</v>
      </c>
      <c r="L38" s="11">
        <v>5.7500000000000002E-2</v>
      </c>
      <c r="M38" s="11">
        <v>5.0000000000000001E-4</v>
      </c>
      <c r="N38" s="11">
        <v>2.0000000000000001E-4</v>
      </c>
      <c r="O38" s="11">
        <v>1.1323000000000001</v>
      </c>
      <c r="P38" s="13">
        <v>0</v>
      </c>
    </row>
    <row r="39" spans="1:16" x14ac:dyDescent="0.25">
      <c r="A39" s="3" t="s">
        <v>127</v>
      </c>
      <c r="B39" s="3">
        <v>51203</v>
      </c>
      <c r="C39" s="161">
        <f t="shared" si="2"/>
        <v>164902</v>
      </c>
      <c r="D39" s="161">
        <v>55867</v>
      </c>
      <c r="E39" s="161">
        <v>10503</v>
      </c>
      <c r="F39" s="161">
        <v>3370</v>
      </c>
      <c r="G39" s="161">
        <v>4438</v>
      </c>
      <c r="H39" s="175">
        <v>90724</v>
      </c>
      <c r="I39" s="195">
        <v>85</v>
      </c>
      <c r="J39" s="11">
        <v>1.7646999999999999</v>
      </c>
      <c r="K39" s="11">
        <v>0.4587</v>
      </c>
      <c r="L39" s="11">
        <v>0.20780000000000001</v>
      </c>
      <c r="M39" s="11">
        <v>3.8999999999999998E-3</v>
      </c>
      <c r="N39" s="11">
        <v>3.3500000000000002E-2</v>
      </c>
      <c r="O39" s="11">
        <v>1.5569</v>
      </c>
      <c r="P39" s="13">
        <v>8.9999999999999998E-4</v>
      </c>
    </row>
    <row r="40" spans="1:16" x14ac:dyDescent="0.25">
      <c r="A40" s="3" t="s">
        <v>133</v>
      </c>
      <c r="B40" s="3">
        <v>42298</v>
      </c>
      <c r="C40" s="161">
        <f t="shared" si="2"/>
        <v>85908</v>
      </c>
      <c r="D40" s="161">
        <v>23013</v>
      </c>
      <c r="E40" s="161">
        <v>9743</v>
      </c>
      <c r="F40" s="201">
        <v>609</v>
      </c>
      <c r="G40" s="201">
        <v>33</v>
      </c>
      <c r="H40" s="175">
        <v>52510</v>
      </c>
      <c r="I40" s="195">
        <v>0</v>
      </c>
      <c r="J40" s="11">
        <v>0.51639999999999997</v>
      </c>
      <c r="K40" s="11">
        <v>9.3299999999999994E-2</v>
      </c>
      <c r="L40" s="11">
        <v>9.64E-2</v>
      </c>
      <c r="M40" s="11">
        <v>9.1000000000000004E-3</v>
      </c>
      <c r="N40" s="11">
        <v>6.3E-3</v>
      </c>
      <c r="O40" s="11">
        <v>0.42</v>
      </c>
      <c r="P40" s="13">
        <v>0</v>
      </c>
    </row>
    <row r="41" spans="1:16" x14ac:dyDescent="0.25">
      <c r="A41" s="3" t="s">
        <v>134</v>
      </c>
      <c r="B41" s="3">
        <v>41946</v>
      </c>
      <c r="C41" s="161">
        <f t="shared" si="2"/>
        <v>56697</v>
      </c>
      <c r="D41" s="161">
        <v>10576</v>
      </c>
      <c r="E41" s="161">
        <v>1418</v>
      </c>
      <c r="F41" s="201">
        <v>245</v>
      </c>
      <c r="G41" s="201">
        <v>355</v>
      </c>
      <c r="H41" s="175">
        <v>44103</v>
      </c>
      <c r="I41" s="195">
        <v>0</v>
      </c>
      <c r="J41" s="11">
        <v>1.0893999999999999</v>
      </c>
      <c r="K41" s="11">
        <v>0.42509999999999998</v>
      </c>
      <c r="L41" s="11">
        <v>7.6999999999999999E-2</v>
      </c>
      <c r="M41" s="11">
        <v>3.3E-3</v>
      </c>
      <c r="N41" s="11">
        <v>1.0999999999999999E-2</v>
      </c>
      <c r="O41" s="11">
        <v>1.0125</v>
      </c>
      <c r="P41" s="13">
        <v>0</v>
      </c>
    </row>
    <row r="42" spans="1:16" x14ac:dyDescent="0.25">
      <c r="A42" s="41" t="s">
        <v>185</v>
      </c>
      <c r="B42" s="3"/>
      <c r="C42" s="161"/>
      <c r="D42" s="204"/>
      <c r="E42" s="161"/>
      <c r="F42" s="204"/>
      <c r="G42" s="204"/>
      <c r="H42" s="175"/>
      <c r="I42" s="195"/>
      <c r="J42" s="11"/>
      <c r="K42" s="11"/>
      <c r="L42" s="11"/>
      <c r="M42" s="11"/>
      <c r="N42" s="11"/>
      <c r="O42" s="11"/>
      <c r="P42" s="13"/>
    </row>
    <row r="43" spans="1:16" x14ac:dyDescent="0.25">
      <c r="A43" s="3" t="s">
        <v>96</v>
      </c>
      <c r="B43" s="3">
        <v>61086</v>
      </c>
      <c r="C43" s="161">
        <f>SUM(D43:H43)</f>
        <v>51953</v>
      </c>
      <c r="D43" s="245" t="s">
        <v>483</v>
      </c>
      <c r="E43" s="161">
        <v>4649</v>
      </c>
      <c r="F43" s="201">
        <v>194</v>
      </c>
      <c r="G43" s="201">
        <v>251</v>
      </c>
      <c r="H43" s="175">
        <v>46859</v>
      </c>
      <c r="I43" s="195">
        <v>0</v>
      </c>
      <c r="J43" s="11">
        <v>0.89380000000000004</v>
      </c>
      <c r="K43" s="11">
        <v>0.27750000000000002</v>
      </c>
      <c r="L43" s="11">
        <v>8.8499999999999995E-2</v>
      </c>
      <c r="M43" s="11">
        <v>6.8999999999999999E-3</v>
      </c>
      <c r="N43" s="11">
        <v>6.7000000000000002E-3</v>
      </c>
      <c r="O43" s="11">
        <v>0.80530000000000002</v>
      </c>
      <c r="P43" s="13">
        <v>0</v>
      </c>
    </row>
    <row r="44" spans="1:16" x14ac:dyDescent="0.25">
      <c r="A44" s="3" t="s">
        <v>109</v>
      </c>
      <c r="B44" s="3">
        <v>66217</v>
      </c>
      <c r="C44" s="161">
        <f t="shared" ref="C44:C49" si="3">SUM(D44:H44)</f>
        <v>147853</v>
      </c>
      <c r="D44" s="245" t="s">
        <v>484</v>
      </c>
      <c r="E44" s="161">
        <v>20396</v>
      </c>
      <c r="F44" s="201">
        <v>477</v>
      </c>
      <c r="G44" s="245" t="s">
        <v>501</v>
      </c>
      <c r="H44" s="175">
        <v>126980</v>
      </c>
      <c r="I44" s="195">
        <v>42</v>
      </c>
      <c r="J44" s="11">
        <v>0.3972</v>
      </c>
      <c r="K44" s="11">
        <v>0.13450000000000001</v>
      </c>
      <c r="L44" s="11">
        <v>4.8300000000000003E-2</v>
      </c>
      <c r="M44" s="11">
        <v>3.5000000000000001E-3</v>
      </c>
      <c r="N44" s="11">
        <v>1.2200000000000001E-2</v>
      </c>
      <c r="O44" s="11">
        <v>0.34889999999999999</v>
      </c>
      <c r="P44" s="13">
        <v>1E-3</v>
      </c>
    </row>
    <row r="45" spans="1:16" x14ac:dyDescent="0.25">
      <c r="A45" s="3" t="s">
        <v>110</v>
      </c>
      <c r="B45" s="3">
        <v>66250</v>
      </c>
      <c r="C45" s="161">
        <f t="shared" si="3"/>
        <v>80572</v>
      </c>
      <c r="D45" s="245" t="s">
        <v>485</v>
      </c>
      <c r="E45" s="161">
        <v>6267</v>
      </c>
      <c r="F45" s="201">
        <v>323</v>
      </c>
      <c r="G45" s="201">
        <v>294</v>
      </c>
      <c r="H45" s="175">
        <v>73688</v>
      </c>
      <c r="I45" s="195">
        <v>-1</v>
      </c>
      <c r="J45" s="11">
        <v>1.8580000000000001</v>
      </c>
      <c r="K45" s="11">
        <v>0.26679999999999998</v>
      </c>
      <c r="L45" s="11">
        <v>4.4900000000000002E-2</v>
      </c>
      <c r="M45" s="11">
        <v>8.3000000000000001E-3</v>
      </c>
      <c r="N45" s="11">
        <v>2.5999999999999999E-3</v>
      </c>
      <c r="O45" s="11">
        <v>1.8131999999999999</v>
      </c>
      <c r="P45" s="13">
        <v>0</v>
      </c>
    </row>
    <row r="46" spans="1:16" x14ac:dyDescent="0.25">
      <c r="A46" s="3" t="s">
        <v>117</v>
      </c>
      <c r="B46" s="3">
        <v>70527</v>
      </c>
      <c r="C46" s="161">
        <f t="shared" si="3"/>
        <v>37920</v>
      </c>
      <c r="D46" s="245" t="s">
        <v>486</v>
      </c>
      <c r="E46" s="161">
        <v>7751</v>
      </c>
      <c r="F46" s="201">
        <v>166</v>
      </c>
      <c r="G46" s="201">
        <v>229</v>
      </c>
      <c r="H46" s="175">
        <v>29774</v>
      </c>
      <c r="I46" s="195">
        <v>932</v>
      </c>
      <c r="J46" s="11">
        <v>0.96509999999999996</v>
      </c>
      <c r="K46" s="11">
        <v>0.31290000000000001</v>
      </c>
      <c r="L46" s="11">
        <v>3.78E-2</v>
      </c>
      <c r="M46" s="11">
        <v>0</v>
      </c>
      <c r="N46" s="11">
        <v>2.0999999999999999E-3</v>
      </c>
      <c r="O46" s="11">
        <v>0.92730000000000001</v>
      </c>
      <c r="P46" s="13">
        <v>2.6499999999999999E-2</v>
      </c>
    </row>
    <row r="47" spans="1:16" x14ac:dyDescent="0.25">
      <c r="A47" s="3" t="s">
        <v>123</v>
      </c>
      <c r="B47" s="3">
        <v>65699</v>
      </c>
      <c r="C47" s="161">
        <f t="shared" si="3"/>
        <v>56404</v>
      </c>
      <c r="D47" s="245" t="s">
        <v>487</v>
      </c>
      <c r="E47" s="161">
        <v>6912</v>
      </c>
      <c r="F47" s="245" t="s">
        <v>506</v>
      </c>
      <c r="G47" s="245" t="s">
        <v>502</v>
      </c>
      <c r="H47" s="175">
        <v>49492</v>
      </c>
      <c r="I47" s="195">
        <v>0</v>
      </c>
      <c r="J47" s="11">
        <v>1.8725000000000001</v>
      </c>
      <c r="K47" s="11">
        <v>1.0346</v>
      </c>
      <c r="L47" s="11">
        <v>0.19059999999999999</v>
      </c>
      <c r="M47" s="11">
        <v>0.10829999999999999</v>
      </c>
      <c r="N47" s="11">
        <v>0.13789999999999999</v>
      </c>
      <c r="O47" s="11">
        <v>1.6819</v>
      </c>
      <c r="P47" s="13">
        <v>0</v>
      </c>
    </row>
    <row r="48" spans="1:16" x14ac:dyDescent="0.25">
      <c r="A48" s="3" t="s">
        <v>130</v>
      </c>
      <c r="B48" s="3">
        <v>78208</v>
      </c>
      <c r="C48" s="161">
        <f t="shared" si="3"/>
        <v>348148</v>
      </c>
      <c r="D48" s="245" t="s">
        <v>488</v>
      </c>
      <c r="E48" s="161">
        <v>106669</v>
      </c>
      <c r="F48" s="201">
        <v>432</v>
      </c>
      <c r="G48" s="201">
        <v>35</v>
      </c>
      <c r="H48" s="175">
        <v>241012</v>
      </c>
      <c r="I48" s="195">
        <v>137</v>
      </c>
      <c r="J48" s="11">
        <v>0.77549999999999997</v>
      </c>
      <c r="K48" s="11">
        <v>0.25180000000000002</v>
      </c>
      <c r="L48" s="11">
        <v>6.8500000000000005E-2</v>
      </c>
      <c r="M48" s="11">
        <v>5.7999999999999996E-3</v>
      </c>
      <c r="N48" s="11">
        <v>2.24E-2</v>
      </c>
      <c r="O48" s="11">
        <v>0.70699999999999996</v>
      </c>
      <c r="P48" s="13">
        <v>5.5999999999999999E-3</v>
      </c>
    </row>
    <row r="49" spans="1:16" x14ac:dyDescent="0.25">
      <c r="A49" s="3" t="s">
        <v>131</v>
      </c>
      <c r="B49" s="3">
        <v>61803</v>
      </c>
      <c r="C49" s="161">
        <f t="shared" si="3"/>
        <v>67574</v>
      </c>
      <c r="D49" s="245" t="s">
        <v>489</v>
      </c>
      <c r="E49" s="161">
        <v>4118</v>
      </c>
      <c r="F49" s="245" t="s">
        <v>507</v>
      </c>
      <c r="G49" s="161">
        <v>5697</v>
      </c>
      <c r="H49" s="175">
        <v>57759</v>
      </c>
      <c r="I49" s="195">
        <v>171</v>
      </c>
      <c r="J49" s="11">
        <v>0.16120000000000001</v>
      </c>
      <c r="K49" s="11">
        <v>1.38E-2</v>
      </c>
      <c r="L49" s="11">
        <v>3.6200000000000003E-2</v>
      </c>
      <c r="M49" s="11">
        <v>0</v>
      </c>
      <c r="N49" s="11">
        <v>0</v>
      </c>
      <c r="O49" s="11">
        <v>0.125</v>
      </c>
      <c r="P49" s="13">
        <v>1.44E-2</v>
      </c>
    </row>
    <row r="50" spans="1:16" x14ac:dyDescent="0.25">
      <c r="A50" s="42" t="s">
        <v>456</v>
      </c>
      <c r="B50" s="3"/>
      <c r="C50" s="161"/>
      <c r="D50" s="245"/>
      <c r="E50" s="161"/>
      <c r="F50" s="204"/>
      <c r="G50" s="204"/>
      <c r="H50" s="175"/>
      <c r="I50" s="195"/>
      <c r="J50" s="11"/>
      <c r="K50" s="11"/>
      <c r="L50" s="11"/>
      <c r="M50" s="11"/>
      <c r="N50" s="11"/>
      <c r="O50" s="11"/>
      <c r="P50" s="13"/>
    </row>
    <row r="51" spans="1:16" x14ac:dyDescent="0.25">
      <c r="A51" s="3" t="s">
        <v>111</v>
      </c>
      <c r="B51" s="3">
        <v>106892</v>
      </c>
      <c r="C51" s="161">
        <f>SUM(D51:H51)</f>
        <v>186532</v>
      </c>
      <c r="D51" s="245" t="s">
        <v>490</v>
      </c>
      <c r="E51" s="161">
        <v>28152</v>
      </c>
      <c r="F51" s="201">
        <v>325</v>
      </c>
      <c r="G51" s="201">
        <v>390</v>
      </c>
      <c r="H51" s="175">
        <v>157665</v>
      </c>
      <c r="I51" s="195">
        <v>0</v>
      </c>
      <c r="J51" s="11">
        <v>3.5021</v>
      </c>
      <c r="K51" s="11">
        <v>1.2190000000000001</v>
      </c>
      <c r="L51" s="11">
        <v>0.5101</v>
      </c>
      <c r="M51" s="11">
        <v>4.4999999999999997E-3</v>
      </c>
      <c r="N51" s="11">
        <v>5.9999999999999995E-4</v>
      </c>
      <c r="O51" s="11">
        <v>2.9921000000000002</v>
      </c>
      <c r="P51" s="13">
        <v>0</v>
      </c>
    </row>
    <row r="52" spans="1:16" x14ac:dyDescent="0.25">
      <c r="A52" s="3" t="s">
        <v>114</v>
      </c>
      <c r="B52" s="3">
        <v>112511</v>
      </c>
      <c r="C52" s="161">
        <f t="shared" ref="C52:C54" si="4">SUM(D52:H52)</f>
        <v>310008</v>
      </c>
      <c r="D52" s="245" t="s">
        <v>491</v>
      </c>
      <c r="E52" s="161">
        <v>76220</v>
      </c>
      <c r="F52" s="201">
        <v>278</v>
      </c>
      <c r="G52" s="201">
        <v>692</v>
      </c>
      <c r="H52" s="175">
        <v>232818</v>
      </c>
      <c r="I52" s="195">
        <v>3382</v>
      </c>
      <c r="J52" s="11">
        <v>0.95520000000000005</v>
      </c>
      <c r="K52" s="11">
        <v>0.30120000000000002</v>
      </c>
      <c r="L52" s="11">
        <v>7.46E-2</v>
      </c>
      <c r="M52" s="11">
        <v>5.1200000000000002E-2</v>
      </c>
      <c r="N52" s="11">
        <v>6.6100000000000006E-2</v>
      </c>
      <c r="O52" s="11">
        <v>0.88060000000000005</v>
      </c>
      <c r="P52" s="13">
        <v>5.4699999999999999E-2</v>
      </c>
    </row>
    <row r="53" spans="1:16" x14ac:dyDescent="0.25">
      <c r="A53" s="3" t="s">
        <v>118</v>
      </c>
      <c r="B53" s="3">
        <v>81410</v>
      </c>
      <c r="C53" s="161">
        <f t="shared" si="4"/>
        <v>255336</v>
      </c>
      <c r="D53" s="245" t="s">
        <v>492</v>
      </c>
      <c r="E53" s="161">
        <v>37253</v>
      </c>
      <c r="F53" s="245" t="s">
        <v>500</v>
      </c>
      <c r="G53" s="245" t="s">
        <v>503</v>
      </c>
      <c r="H53" s="175">
        <v>218083</v>
      </c>
      <c r="I53" s="195">
        <v>2002</v>
      </c>
      <c r="J53" s="11">
        <v>2.4009999999999998</v>
      </c>
      <c r="K53" s="11">
        <v>1.0712999999999999</v>
      </c>
      <c r="L53" s="11">
        <v>0.18290000000000001</v>
      </c>
      <c r="M53" s="11">
        <v>4.1999999999999997E-3</v>
      </c>
      <c r="N53" s="11">
        <v>0</v>
      </c>
      <c r="O53" s="11">
        <v>2.2181000000000002</v>
      </c>
      <c r="P53" s="13">
        <v>7.0800000000000002E-2</v>
      </c>
    </row>
    <row r="54" spans="1:16" x14ac:dyDescent="0.25">
      <c r="A54" s="3" t="s">
        <v>120</v>
      </c>
      <c r="B54" s="3">
        <v>99064</v>
      </c>
      <c r="C54" s="161">
        <f t="shared" si="4"/>
        <v>167541</v>
      </c>
      <c r="D54" s="245" t="s">
        <v>493</v>
      </c>
      <c r="E54" s="161">
        <v>21136</v>
      </c>
      <c r="F54" s="201">
        <v>288</v>
      </c>
      <c r="G54" s="245" t="s">
        <v>504</v>
      </c>
      <c r="H54" s="175">
        <v>146117</v>
      </c>
      <c r="I54" s="195">
        <v>7414</v>
      </c>
      <c r="J54" s="11">
        <v>1.4915</v>
      </c>
      <c r="K54" s="11">
        <v>0.65200000000000002</v>
      </c>
      <c r="L54" s="11">
        <v>0.15210000000000001</v>
      </c>
      <c r="M54" s="11">
        <v>1.41E-2</v>
      </c>
      <c r="N54" s="11">
        <v>1.2999999999999999E-3</v>
      </c>
      <c r="O54" s="11">
        <v>1.3393999999999999</v>
      </c>
      <c r="P54" s="13">
        <v>0.17530000000000001</v>
      </c>
    </row>
    <row r="55" spans="1:16" x14ac:dyDescent="0.25">
      <c r="A55" s="42" t="s">
        <v>457</v>
      </c>
      <c r="B55" s="3"/>
      <c r="C55" s="161"/>
      <c r="D55" s="245"/>
      <c r="E55" s="161"/>
      <c r="F55" s="204"/>
      <c r="G55" s="204"/>
      <c r="H55" s="175"/>
      <c r="I55" s="195"/>
      <c r="J55" s="11"/>
      <c r="K55" s="11"/>
      <c r="L55" s="11"/>
      <c r="M55" s="11"/>
      <c r="N55" s="11"/>
      <c r="O55" s="11"/>
      <c r="P55" s="13"/>
    </row>
    <row r="56" spans="1:16" x14ac:dyDescent="0.25">
      <c r="A56" s="3" t="s">
        <v>91</v>
      </c>
      <c r="B56" s="3">
        <v>227738</v>
      </c>
      <c r="C56" s="161">
        <f>SUM(D56:H56)</f>
        <v>596917</v>
      </c>
      <c r="D56" s="245" t="s">
        <v>494</v>
      </c>
      <c r="E56" s="161">
        <v>204376</v>
      </c>
      <c r="F56" s="201">
        <v>506</v>
      </c>
      <c r="G56" s="201">
        <v>546</v>
      </c>
      <c r="H56" s="175">
        <v>391489</v>
      </c>
      <c r="I56" s="195">
        <v>125</v>
      </c>
      <c r="J56" s="11">
        <v>1.2199</v>
      </c>
      <c r="K56" s="11">
        <v>0.41389999999999999</v>
      </c>
      <c r="L56" s="11">
        <v>5.7000000000000002E-2</v>
      </c>
      <c r="M56" s="11">
        <v>7.0000000000000001E-3</v>
      </c>
      <c r="N56" s="11">
        <v>7.7000000000000002E-3</v>
      </c>
      <c r="O56" s="11">
        <v>1.163</v>
      </c>
      <c r="P56" s="13">
        <v>3.0000000000000001E-3</v>
      </c>
    </row>
    <row r="57" spans="1:16" x14ac:dyDescent="0.25">
      <c r="A57" s="3" t="s">
        <v>99</v>
      </c>
      <c r="B57" s="3">
        <v>321878</v>
      </c>
      <c r="C57" s="161">
        <f t="shared" ref="C57:C59" si="5">SUM(D57:H57)</f>
        <v>917298</v>
      </c>
      <c r="D57" s="245" t="s">
        <v>495</v>
      </c>
      <c r="E57" s="161">
        <v>115623</v>
      </c>
      <c r="F57" s="245" t="s">
        <v>499</v>
      </c>
      <c r="G57" s="245" t="s">
        <v>505</v>
      </c>
      <c r="H57" s="175">
        <v>801675</v>
      </c>
      <c r="I57" s="195">
        <v>17619</v>
      </c>
      <c r="J57" s="11">
        <v>1.7238</v>
      </c>
      <c r="K57" s="11">
        <v>0.37359999999999999</v>
      </c>
      <c r="L57" s="11">
        <v>2.98E-2</v>
      </c>
      <c r="M57" s="11">
        <v>1.5299999999999999E-2</v>
      </c>
      <c r="N57" s="11">
        <v>1.4999999999999999E-2</v>
      </c>
      <c r="O57" s="11">
        <v>1.694</v>
      </c>
      <c r="P57" s="13">
        <v>0.89419999999999999</v>
      </c>
    </row>
    <row r="58" spans="1:16" x14ac:dyDescent="0.25">
      <c r="A58" s="3" t="s">
        <v>103</v>
      </c>
      <c r="B58" s="3">
        <v>210612</v>
      </c>
      <c r="C58" s="161">
        <f t="shared" si="5"/>
        <v>430123</v>
      </c>
      <c r="D58" s="245" t="s">
        <v>496</v>
      </c>
      <c r="E58" s="161">
        <v>48228</v>
      </c>
      <c r="F58" s="201">
        <v>957</v>
      </c>
      <c r="G58" s="201">
        <v>564</v>
      </c>
      <c r="H58" s="175">
        <v>380374</v>
      </c>
      <c r="I58" s="195">
        <v>0</v>
      </c>
      <c r="J58" s="11">
        <v>0.3085</v>
      </c>
      <c r="K58" s="11">
        <v>6.5199999999999994E-2</v>
      </c>
      <c r="L58" s="11">
        <v>0</v>
      </c>
      <c r="M58" s="11">
        <v>0</v>
      </c>
      <c r="N58" s="11">
        <v>0</v>
      </c>
      <c r="O58" s="11">
        <v>0.3085</v>
      </c>
      <c r="P58" s="13">
        <v>0</v>
      </c>
    </row>
    <row r="59" spans="1:16" x14ac:dyDescent="0.25">
      <c r="A59" s="3" t="s">
        <v>105</v>
      </c>
      <c r="B59" s="3">
        <v>214870</v>
      </c>
      <c r="C59" s="161">
        <f t="shared" si="5"/>
        <v>174522</v>
      </c>
      <c r="D59" s="245" t="s">
        <v>497</v>
      </c>
      <c r="E59" s="161">
        <v>67854</v>
      </c>
      <c r="F59" s="201">
        <v>558</v>
      </c>
      <c r="G59" s="201">
        <v>499</v>
      </c>
      <c r="H59" s="175">
        <v>105611</v>
      </c>
      <c r="I59" s="195">
        <v>0</v>
      </c>
      <c r="J59" s="11">
        <v>0.73480000000000001</v>
      </c>
      <c r="K59" s="11">
        <v>0.12429999999999999</v>
      </c>
      <c r="L59" s="11">
        <v>4.7600000000000003E-2</v>
      </c>
      <c r="M59" s="11">
        <v>0</v>
      </c>
      <c r="N59" s="11">
        <v>6.9999999999999999E-4</v>
      </c>
      <c r="O59" s="11">
        <v>0.68720000000000003</v>
      </c>
      <c r="P59" s="13">
        <v>0</v>
      </c>
    </row>
    <row r="60" spans="1:16" x14ac:dyDescent="0.25">
      <c r="A60" s="7" t="s">
        <v>106</v>
      </c>
      <c r="B60" s="7">
        <v>172008</v>
      </c>
      <c r="C60" s="216">
        <f>SUM(D60:H60)</f>
        <v>426193</v>
      </c>
      <c r="D60" s="246" t="s">
        <v>498</v>
      </c>
      <c r="E60" s="197">
        <v>63028</v>
      </c>
      <c r="F60" s="202">
        <v>601</v>
      </c>
      <c r="G60" s="202">
        <v>609</v>
      </c>
      <c r="H60" s="175">
        <v>361955</v>
      </c>
      <c r="I60" s="207">
        <v>0</v>
      </c>
      <c r="J60" s="12">
        <v>0.53269999999999995</v>
      </c>
      <c r="K60" s="12">
        <v>9.3600000000000003E-2</v>
      </c>
      <c r="L60" s="12">
        <v>5.5100000000000003E-2</v>
      </c>
      <c r="M60" s="12">
        <v>5.4000000000000003E-3</v>
      </c>
      <c r="N60" s="12">
        <v>6.7999999999999996E-3</v>
      </c>
      <c r="O60" s="12">
        <v>0.47760000000000002</v>
      </c>
      <c r="P60" s="14">
        <v>0</v>
      </c>
    </row>
    <row r="61" spans="1:16" x14ac:dyDescent="0.25">
      <c r="D61" s="87"/>
      <c r="E61" s="87"/>
      <c r="F61" s="205"/>
      <c r="G61" s="205"/>
      <c r="H61" s="112"/>
    </row>
    <row r="62" spans="1:16" x14ac:dyDescent="0.25">
      <c r="A62" s="45" t="s">
        <v>460</v>
      </c>
      <c r="D62" s="87"/>
      <c r="E62" s="87"/>
      <c r="F62" s="205"/>
      <c r="G62" s="205"/>
      <c r="H62" s="112"/>
    </row>
    <row r="63" spans="1:16" x14ac:dyDescent="0.25">
      <c r="A63" s="3" t="s">
        <v>87</v>
      </c>
      <c r="B63" s="3">
        <v>3380</v>
      </c>
      <c r="C63" s="161">
        <f>SUM(D63:H63)</f>
        <v>3862</v>
      </c>
      <c r="D63" s="161">
        <v>408</v>
      </c>
      <c r="E63" s="161">
        <v>483</v>
      </c>
      <c r="F63" s="161">
        <v>0</v>
      </c>
      <c r="G63" s="161">
        <v>0</v>
      </c>
      <c r="H63" s="175">
        <v>2971</v>
      </c>
      <c r="I63" s="195">
        <v>0</v>
      </c>
      <c r="J63" s="11">
        <v>1.0660000000000001</v>
      </c>
      <c r="K63" s="11">
        <v>0.1186</v>
      </c>
      <c r="L63" s="11">
        <v>0.13220000000000001</v>
      </c>
      <c r="M63" s="11">
        <v>0</v>
      </c>
      <c r="N63" s="11">
        <v>0</v>
      </c>
      <c r="O63" s="11">
        <v>0.93369999999999997</v>
      </c>
      <c r="P63" s="13">
        <v>0</v>
      </c>
    </row>
    <row r="64" spans="1:16" x14ac:dyDescent="0.25">
      <c r="A64" s="3" t="s">
        <v>113</v>
      </c>
      <c r="B64" s="3">
        <v>17101</v>
      </c>
      <c r="C64" s="216">
        <f>SUM(D64:H64)</f>
        <v>52282</v>
      </c>
      <c r="D64" s="229">
        <v>16024</v>
      </c>
      <c r="E64" s="230">
        <v>1596</v>
      </c>
      <c r="F64" s="230">
        <v>32</v>
      </c>
      <c r="G64" s="231">
        <v>191</v>
      </c>
      <c r="H64" s="175">
        <v>34439</v>
      </c>
      <c r="I64" s="195">
        <v>2258</v>
      </c>
      <c r="J64" s="11">
        <v>1.9039999999999999</v>
      </c>
      <c r="K64" s="11">
        <v>0.86529999999999996</v>
      </c>
      <c r="L64" s="11">
        <v>1.12E-2</v>
      </c>
      <c r="M64" s="11">
        <v>8.9999999999999998E-4</v>
      </c>
      <c r="N64" s="11">
        <v>1.23E-2</v>
      </c>
      <c r="O64" s="11">
        <v>1.8928</v>
      </c>
      <c r="P64" s="13">
        <v>0.13200000000000001</v>
      </c>
    </row>
  </sheetData>
  <sortState xmlns:xlrd2="http://schemas.microsoft.com/office/spreadsheetml/2017/richdata2" ref="A43:H49">
    <sortCondition ref="A43:A49"/>
  </sortState>
  <mergeCells count="3">
    <mergeCell ref="A1:P1"/>
    <mergeCell ref="C2:I2"/>
    <mergeCell ref="J2:P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65"/>
  <sheetViews>
    <sheetView topLeftCell="C28" zoomScaleNormal="100" workbookViewId="0">
      <selection activeCell="N54" sqref="N54"/>
    </sheetView>
  </sheetViews>
  <sheetFormatPr defaultRowHeight="15" x14ac:dyDescent="0.25"/>
  <cols>
    <col min="1" max="2" width="50.85546875" customWidth="1"/>
    <col min="3" max="3" width="25.85546875" style="87" customWidth="1"/>
    <col min="4" max="4" width="25.85546875" customWidth="1"/>
    <col min="5" max="5" width="26.85546875" customWidth="1"/>
    <col min="6" max="6" width="29.5703125" customWidth="1"/>
    <col min="7" max="7" width="22" customWidth="1"/>
    <col min="8" max="8" width="24.42578125" customWidth="1"/>
    <col min="9" max="10" width="35.7109375" customWidth="1"/>
    <col min="11" max="11" width="36.7109375" style="87" customWidth="1"/>
    <col min="12" max="12" width="39.42578125" style="87" customWidth="1"/>
    <col min="13" max="13" width="31.85546875" style="87" customWidth="1"/>
    <col min="14" max="14" width="34.28515625" customWidth="1"/>
    <col min="15" max="15" width="25.85546875" hidden="1" customWidth="1"/>
    <col min="16" max="16" width="23.5703125" hidden="1" customWidth="1"/>
    <col min="17" max="17" width="25.85546875" hidden="1" customWidth="1"/>
    <col min="18" max="18" width="26.85546875" hidden="1" customWidth="1"/>
    <col min="19" max="19" width="29.5703125" hidden="1" customWidth="1"/>
    <col min="20" max="20" width="22" hidden="1" customWidth="1"/>
    <col min="21" max="21" width="24.42578125" hidden="1" customWidth="1"/>
    <col min="22" max="22" width="35.7109375" hidden="1" customWidth="1"/>
    <col min="23" max="23" width="33.42578125" hidden="1" customWidth="1"/>
    <col min="24" max="24" width="35.7109375" hidden="1" customWidth="1"/>
    <col min="25" max="25" width="36.7109375" hidden="1" customWidth="1"/>
    <col min="26" max="26" width="39.42578125" hidden="1" customWidth="1"/>
    <col min="27" max="27" width="31.85546875" hidden="1" customWidth="1"/>
    <col min="28" max="28" width="34.28515625" hidden="1" customWidth="1"/>
  </cols>
  <sheetData>
    <row r="1" spans="1:28" x14ac:dyDescent="0.25">
      <c r="A1" s="270" t="s">
        <v>471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2"/>
    </row>
    <row r="2" spans="1:28" x14ac:dyDescent="0.25">
      <c r="A2" s="15"/>
      <c r="B2" s="15"/>
      <c r="C2" s="273" t="s">
        <v>150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63"/>
      <c r="P2" s="263"/>
      <c r="Q2" s="262" t="s">
        <v>154</v>
      </c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4"/>
    </row>
    <row r="3" spans="1:28" x14ac:dyDescent="0.25">
      <c r="A3" s="1" t="s">
        <v>84</v>
      </c>
      <c r="B3" s="40" t="s">
        <v>481</v>
      </c>
      <c r="C3" s="208" t="s">
        <v>155</v>
      </c>
      <c r="D3" s="208" t="s">
        <v>156</v>
      </c>
      <c r="E3" s="208" t="s">
        <v>157</v>
      </c>
      <c r="F3" s="208" t="s">
        <v>158</v>
      </c>
      <c r="G3" s="208" t="s">
        <v>159</v>
      </c>
      <c r="H3" s="208" t="s">
        <v>160</v>
      </c>
      <c r="I3" s="1" t="s">
        <v>161</v>
      </c>
      <c r="J3" s="1" t="s">
        <v>162</v>
      </c>
      <c r="K3" s="208" t="s">
        <v>163</v>
      </c>
      <c r="L3" s="208" t="s">
        <v>164</v>
      </c>
      <c r="M3" s="208" t="s">
        <v>165</v>
      </c>
      <c r="N3" s="209" t="s">
        <v>166</v>
      </c>
      <c r="O3" s="1" t="s">
        <v>155</v>
      </c>
      <c r="P3" s="1" t="s">
        <v>167</v>
      </c>
      <c r="Q3" s="1" t="s">
        <v>156</v>
      </c>
      <c r="R3" s="1" t="s">
        <v>157</v>
      </c>
      <c r="S3" s="1" t="s">
        <v>158</v>
      </c>
      <c r="T3" s="1" t="s">
        <v>159</v>
      </c>
      <c r="U3" s="1" t="s">
        <v>160</v>
      </c>
      <c r="V3" s="1" t="s">
        <v>161</v>
      </c>
      <c r="W3" s="1" t="s">
        <v>168</v>
      </c>
      <c r="X3" s="1" t="s">
        <v>162</v>
      </c>
      <c r="Y3" s="1" t="s">
        <v>163</v>
      </c>
      <c r="Z3" s="1" t="s">
        <v>164</v>
      </c>
      <c r="AA3" s="1" t="s">
        <v>165</v>
      </c>
      <c r="AB3" s="2" t="s">
        <v>166</v>
      </c>
    </row>
    <row r="4" spans="1:28" x14ac:dyDescent="0.25">
      <c r="A4" s="42" t="s">
        <v>452</v>
      </c>
      <c r="B4" s="40"/>
      <c r="C4" s="160"/>
      <c r="D4" s="160"/>
      <c r="E4" s="160"/>
      <c r="F4" s="160"/>
      <c r="G4" s="160"/>
      <c r="H4" s="160"/>
      <c r="I4" s="40"/>
      <c r="J4" s="40"/>
      <c r="K4" s="160"/>
      <c r="L4" s="160"/>
      <c r="M4" s="16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2"/>
    </row>
    <row r="5" spans="1:28" x14ac:dyDescent="0.25">
      <c r="A5" s="3" t="s">
        <v>86</v>
      </c>
      <c r="B5" s="6">
        <v>7438</v>
      </c>
      <c r="C5" s="161">
        <v>43</v>
      </c>
      <c r="D5" s="201">
        <v>0</v>
      </c>
      <c r="E5" s="201">
        <v>16</v>
      </c>
      <c r="F5" s="201">
        <v>4</v>
      </c>
      <c r="G5" s="201">
        <v>21</v>
      </c>
      <c r="H5" s="201">
        <v>2</v>
      </c>
      <c r="I5" s="161">
        <v>467</v>
      </c>
      <c r="J5" s="201">
        <v>0</v>
      </c>
      <c r="K5" s="201">
        <v>279</v>
      </c>
      <c r="L5" s="201">
        <v>18</v>
      </c>
      <c r="M5" s="201">
        <v>94</v>
      </c>
      <c r="N5" s="199">
        <v>76</v>
      </c>
      <c r="O5" s="54">
        <v>1.5E-3</v>
      </c>
      <c r="P5" s="11">
        <v>2.9999999999999997E-4</v>
      </c>
      <c r="Q5" s="11">
        <v>5.9999999999999995E-4</v>
      </c>
      <c r="R5" s="11">
        <v>8.9999999999999998E-4</v>
      </c>
      <c r="S5" s="11">
        <v>0</v>
      </c>
      <c r="T5" s="11">
        <v>0</v>
      </c>
      <c r="U5" s="11">
        <v>0</v>
      </c>
      <c r="V5" s="11">
        <v>4.1000000000000003E-3</v>
      </c>
      <c r="W5" s="11">
        <v>1.5E-3</v>
      </c>
      <c r="X5" s="11">
        <v>5.9999999999999995E-4</v>
      </c>
      <c r="Y5" s="11">
        <v>3.5999999999999999E-3</v>
      </c>
      <c r="Z5" s="11">
        <v>0</v>
      </c>
      <c r="AA5" s="11">
        <v>0</v>
      </c>
      <c r="AB5" s="13">
        <v>0</v>
      </c>
    </row>
    <row r="6" spans="1:28" x14ac:dyDescent="0.25">
      <c r="A6" s="3" t="s">
        <v>90</v>
      </c>
      <c r="B6" s="6">
        <v>9535</v>
      </c>
      <c r="C6" s="161">
        <v>64</v>
      </c>
      <c r="D6" s="201">
        <v>0</v>
      </c>
      <c r="E6" s="201">
        <v>8</v>
      </c>
      <c r="F6" s="201">
        <v>0</v>
      </c>
      <c r="G6" s="201">
        <v>48</v>
      </c>
      <c r="H6" s="201">
        <v>8</v>
      </c>
      <c r="I6" s="201">
        <v>733</v>
      </c>
      <c r="J6" s="201">
        <v>0</v>
      </c>
      <c r="K6" s="201">
        <v>244</v>
      </c>
      <c r="L6" s="201">
        <v>0</v>
      </c>
      <c r="M6" s="201">
        <v>336</v>
      </c>
      <c r="N6" s="199">
        <v>153</v>
      </c>
      <c r="O6" s="54">
        <v>3.2000000000000002E-3</v>
      </c>
      <c r="P6" s="11">
        <v>1.6999999999999999E-3</v>
      </c>
      <c r="Q6" s="11">
        <v>1.1000000000000001E-3</v>
      </c>
      <c r="R6" s="11">
        <v>1.5E-3</v>
      </c>
      <c r="S6" s="11">
        <v>1E-4</v>
      </c>
      <c r="T6" s="11">
        <v>4.0000000000000002E-4</v>
      </c>
      <c r="U6" s="11">
        <v>0</v>
      </c>
      <c r="V6" s="11">
        <v>5.96E-2</v>
      </c>
      <c r="W6" s="11">
        <v>0.1361</v>
      </c>
      <c r="X6" s="11">
        <v>1.8700000000000001E-2</v>
      </c>
      <c r="Y6" s="11">
        <v>2.8799999999999999E-2</v>
      </c>
      <c r="Z6" s="11">
        <v>1.5E-3</v>
      </c>
      <c r="AA6" s="11">
        <v>1.0699999999999999E-2</v>
      </c>
      <c r="AB6" s="13">
        <v>0</v>
      </c>
    </row>
    <row r="7" spans="1:28" x14ac:dyDescent="0.25">
      <c r="A7" s="3" t="s">
        <v>92</v>
      </c>
      <c r="B7" s="6">
        <v>8088</v>
      </c>
      <c r="C7" s="201">
        <v>144</v>
      </c>
      <c r="D7" s="201">
        <v>7</v>
      </c>
      <c r="E7" s="201">
        <v>46</v>
      </c>
      <c r="F7" s="201">
        <v>3</v>
      </c>
      <c r="G7" s="201">
        <v>72</v>
      </c>
      <c r="H7" s="201">
        <v>16</v>
      </c>
      <c r="I7" s="161">
        <v>3456</v>
      </c>
      <c r="J7" s="201">
        <v>80</v>
      </c>
      <c r="K7" s="245" t="s">
        <v>520</v>
      </c>
      <c r="L7" s="201">
        <v>31</v>
      </c>
      <c r="M7" s="201">
        <v>348</v>
      </c>
      <c r="N7" s="242" t="s">
        <v>559</v>
      </c>
      <c r="O7" s="54">
        <v>2E-3</v>
      </c>
      <c r="P7" s="11">
        <v>2.9999999999999997E-4</v>
      </c>
      <c r="Q7" s="11">
        <v>4.0000000000000002E-4</v>
      </c>
      <c r="R7" s="11">
        <v>1E-3</v>
      </c>
      <c r="S7" s="11">
        <v>4.0000000000000002E-4</v>
      </c>
      <c r="T7" s="11">
        <v>1E-4</v>
      </c>
      <c r="U7" s="11">
        <v>0</v>
      </c>
      <c r="V7" s="11">
        <v>3.4700000000000002E-2</v>
      </c>
      <c r="W7" s="11">
        <v>2.2599999999999999E-2</v>
      </c>
      <c r="X7" s="11">
        <v>1.5E-3</v>
      </c>
      <c r="Y7" s="11">
        <v>3.2399999999999998E-2</v>
      </c>
      <c r="Z7" s="11">
        <v>2.0000000000000001E-4</v>
      </c>
      <c r="AA7" s="11">
        <v>5.0000000000000001E-4</v>
      </c>
      <c r="AB7" s="13">
        <v>0</v>
      </c>
    </row>
    <row r="8" spans="1:28" x14ac:dyDescent="0.25">
      <c r="A8" s="3" t="s">
        <v>95</v>
      </c>
      <c r="B8" s="6">
        <v>18059</v>
      </c>
      <c r="C8" s="201">
        <v>115</v>
      </c>
      <c r="D8" s="201">
        <v>6</v>
      </c>
      <c r="E8" s="201">
        <v>102</v>
      </c>
      <c r="F8" s="201">
        <v>0</v>
      </c>
      <c r="G8" s="201">
        <v>2</v>
      </c>
      <c r="H8" s="201">
        <v>5</v>
      </c>
      <c r="I8" s="161">
        <v>1813</v>
      </c>
      <c r="J8" s="201">
        <v>16</v>
      </c>
      <c r="K8" s="245" t="s">
        <v>515</v>
      </c>
      <c r="L8" s="201">
        <v>0</v>
      </c>
      <c r="M8" s="201">
        <v>25</v>
      </c>
      <c r="N8" s="199">
        <v>120</v>
      </c>
      <c r="O8" s="54">
        <v>9.9000000000000008E-3</v>
      </c>
      <c r="P8" s="11">
        <v>6.9999999999999999E-4</v>
      </c>
      <c r="Q8" s="11">
        <v>2.5000000000000001E-3</v>
      </c>
      <c r="R8" s="11">
        <v>3.8999999999999998E-3</v>
      </c>
      <c r="S8" s="11">
        <v>8.0000000000000004E-4</v>
      </c>
      <c r="T8" s="11">
        <v>2.3999999999999998E-3</v>
      </c>
      <c r="U8" s="11">
        <v>2.9999999999999997E-4</v>
      </c>
      <c r="V8" s="11">
        <v>0.20219999999999999</v>
      </c>
      <c r="W8" s="11">
        <v>1.0699999999999999E-2</v>
      </c>
      <c r="X8" s="11">
        <v>5.0500000000000003E-2</v>
      </c>
      <c r="Y8" s="11">
        <v>6.6299999999999998E-2</v>
      </c>
      <c r="Z8" s="11">
        <v>7.1999999999999998E-3</v>
      </c>
      <c r="AA8" s="11">
        <v>3.7900000000000003E-2</v>
      </c>
      <c r="AB8" s="13">
        <v>4.0300000000000002E-2</v>
      </c>
    </row>
    <row r="9" spans="1:28" x14ac:dyDescent="0.25">
      <c r="A9" s="3" t="s">
        <v>102</v>
      </c>
      <c r="B9" s="6">
        <v>8617</v>
      </c>
      <c r="C9" s="201">
        <v>9</v>
      </c>
      <c r="D9" s="201">
        <v>0</v>
      </c>
      <c r="E9" s="201">
        <v>6</v>
      </c>
      <c r="F9" s="201">
        <v>0</v>
      </c>
      <c r="G9" s="201">
        <v>0</v>
      </c>
      <c r="H9" s="201">
        <v>3</v>
      </c>
      <c r="I9" s="201">
        <v>177</v>
      </c>
      <c r="J9" s="201">
        <v>0</v>
      </c>
      <c r="K9" s="201">
        <v>102</v>
      </c>
      <c r="L9" s="201">
        <v>0</v>
      </c>
      <c r="M9" s="201">
        <v>0</v>
      </c>
      <c r="N9" s="199">
        <v>75</v>
      </c>
      <c r="O9" s="54">
        <v>1.8E-3</v>
      </c>
      <c r="P9" s="11">
        <v>0</v>
      </c>
      <c r="Q9" s="11">
        <v>0</v>
      </c>
      <c r="R9" s="11">
        <v>1.2999999999999999E-3</v>
      </c>
      <c r="S9" s="11">
        <v>0</v>
      </c>
      <c r="T9" s="11">
        <v>5.0000000000000001E-4</v>
      </c>
      <c r="U9" s="11">
        <v>0</v>
      </c>
      <c r="V9" s="11">
        <v>4.53E-2</v>
      </c>
      <c r="W9" s="11">
        <v>0</v>
      </c>
      <c r="X9" s="11">
        <v>0</v>
      </c>
      <c r="Y9" s="11">
        <v>3.2099999999999997E-2</v>
      </c>
      <c r="Z9" s="11">
        <v>0</v>
      </c>
      <c r="AA9" s="11">
        <v>1.32E-2</v>
      </c>
      <c r="AB9" s="13">
        <v>0</v>
      </c>
    </row>
    <row r="10" spans="1:28" x14ac:dyDescent="0.25">
      <c r="A10" s="3" t="s">
        <v>104</v>
      </c>
      <c r="B10" s="6">
        <v>7216</v>
      </c>
      <c r="C10" s="201">
        <v>40</v>
      </c>
      <c r="D10" s="201">
        <v>20</v>
      </c>
      <c r="E10" s="201">
        <v>12</v>
      </c>
      <c r="F10" s="201">
        <v>1</v>
      </c>
      <c r="G10" s="201">
        <v>0</v>
      </c>
      <c r="H10" s="201">
        <v>7</v>
      </c>
      <c r="I10" s="161">
        <v>1111</v>
      </c>
      <c r="J10" s="201">
        <v>227</v>
      </c>
      <c r="K10" s="201">
        <v>232</v>
      </c>
      <c r="L10" s="201">
        <v>6</v>
      </c>
      <c r="M10" s="201">
        <v>0</v>
      </c>
      <c r="N10" s="199">
        <v>646</v>
      </c>
      <c r="O10" s="54">
        <v>3.6299999999999999E-2</v>
      </c>
      <c r="P10" s="11">
        <v>4.1000000000000003E-3</v>
      </c>
      <c r="Q10" s="11">
        <v>1.01E-2</v>
      </c>
      <c r="R10" s="11">
        <v>1.0699999999999999E-2</v>
      </c>
      <c r="S10" s="11">
        <v>4.0000000000000001E-3</v>
      </c>
      <c r="T10" s="11">
        <v>8.3999999999999995E-3</v>
      </c>
      <c r="U10" s="11">
        <v>3.0999999999999999E-3</v>
      </c>
      <c r="V10" s="11">
        <v>0.5625</v>
      </c>
      <c r="W10" s="11">
        <v>0.123</v>
      </c>
      <c r="X10" s="11">
        <v>0.1113</v>
      </c>
      <c r="Y10" s="11">
        <v>0.1641</v>
      </c>
      <c r="Z10" s="11">
        <v>2.5399999999999999E-2</v>
      </c>
      <c r="AA10" s="11">
        <v>0.13</v>
      </c>
      <c r="AB10" s="13">
        <v>0.13170000000000001</v>
      </c>
    </row>
    <row r="11" spans="1:28" x14ac:dyDescent="0.25">
      <c r="A11" s="3" t="s">
        <v>115</v>
      </c>
      <c r="B11" s="6">
        <v>5546</v>
      </c>
      <c r="C11" s="201">
        <v>4</v>
      </c>
      <c r="D11" s="201">
        <v>0</v>
      </c>
      <c r="E11" s="201">
        <v>4</v>
      </c>
      <c r="F11" s="201">
        <v>0</v>
      </c>
      <c r="G11" s="201">
        <v>0</v>
      </c>
      <c r="H11" s="201">
        <v>0</v>
      </c>
      <c r="I11" s="201">
        <v>98</v>
      </c>
      <c r="J11" s="201">
        <v>0</v>
      </c>
      <c r="K11" s="201">
        <v>98</v>
      </c>
      <c r="L11" s="201">
        <v>0</v>
      </c>
      <c r="M11" s="201">
        <v>0</v>
      </c>
      <c r="N11" s="199">
        <v>0</v>
      </c>
      <c r="O11" s="54">
        <v>2.6599999999999999E-2</v>
      </c>
      <c r="P11" s="11">
        <v>4.7000000000000002E-3</v>
      </c>
      <c r="Q11" s="11">
        <v>7.9000000000000008E-3</v>
      </c>
      <c r="R11" s="11">
        <v>4.4999999999999997E-3</v>
      </c>
      <c r="S11" s="11">
        <v>8.9999999999999998E-4</v>
      </c>
      <c r="T11" s="11">
        <v>1.1299999999999999E-2</v>
      </c>
      <c r="U11" s="11">
        <v>2.0999999999999999E-3</v>
      </c>
      <c r="V11" s="11">
        <v>0.29170000000000001</v>
      </c>
      <c r="W11" s="11">
        <v>0.10009999999999999</v>
      </c>
      <c r="X11" s="11">
        <v>2.41E-2</v>
      </c>
      <c r="Y11" s="11">
        <v>4.53E-2</v>
      </c>
      <c r="Z11" s="11">
        <v>5.0000000000000001E-4</v>
      </c>
      <c r="AA11" s="11">
        <v>5.5300000000000002E-2</v>
      </c>
      <c r="AB11" s="13">
        <v>0.16650000000000001</v>
      </c>
    </row>
    <row r="12" spans="1:28" x14ac:dyDescent="0.25">
      <c r="A12" s="3" t="s">
        <v>121</v>
      </c>
      <c r="B12" s="6">
        <v>9914</v>
      </c>
      <c r="C12" s="201">
        <v>48</v>
      </c>
      <c r="D12" s="201">
        <v>48</v>
      </c>
      <c r="E12" s="201">
        <v>0</v>
      </c>
      <c r="F12" s="201">
        <v>0</v>
      </c>
      <c r="G12" s="201">
        <v>0</v>
      </c>
      <c r="H12" s="201">
        <v>0</v>
      </c>
      <c r="I12" s="201">
        <v>660</v>
      </c>
      <c r="J12" s="201">
        <v>660</v>
      </c>
      <c r="K12" s="201">
        <v>0</v>
      </c>
      <c r="L12" s="201">
        <v>0</v>
      </c>
      <c r="M12" s="201">
        <v>0</v>
      </c>
      <c r="N12" s="199">
        <v>0</v>
      </c>
      <c r="O12" s="54">
        <v>1.8E-3</v>
      </c>
      <c r="P12" s="11">
        <v>5.0000000000000001E-3</v>
      </c>
      <c r="Q12" s="11">
        <v>2.9999999999999997E-4</v>
      </c>
      <c r="R12" s="11">
        <v>6.9999999999999999E-4</v>
      </c>
      <c r="S12" s="11">
        <v>2.0000000000000001E-4</v>
      </c>
      <c r="T12" s="11">
        <v>5.0000000000000001E-4</v>
      </c>
      <c r="U12" s="11">
        <v>0</v>
      </c>
      <c r="V12" s="11">
        <v>3.6400000000000002E-2</v>
      </c>
      <c r="W12" s="11">
        <v>1.04E-2</v>
      </c>
      <c r="X12" s="11">
        <v>5.7999999999999996E-3</v>
      </c>
      <c r="Y12" s="11">
        <v>2.41E-2</v>
      </c>
      <c r="Z12" s="11">
        <v>8.0000000000000004E-4</v>
      </c>
      <c r="AA12" s="11">
        <v>5.3E-3</v>
      </c>
      <c r="AB12" s="13">
        <v>4.0000000000000002E-4</v>
      </c>
    </row>
    <row r="13" spans="1:28" x14ac:dyDescent="0.25">
      <c r="A13" s="3" t="s">
        <v>125</v>
      </c>
      <c r="B13" s="6">
        <v>4592</v>
      </c>
      <c r="C13" s="201">
        <v>6</v>
      </c>
      <c r="D13" s="201">
        <v>2</v>
      </c>
      <c r="E13" s="201">
        <v>2</v>
      </c>
      <c r="F13" s="201">
        <v>0</v>
      </c>
      <c r="G13" s="201">
        <v>1</v>
      </c>
      <c r="H13" s="201">
        <v>1</v>
      </c>
      <c r="I13" s="201">
        <v>239</v>
      </c>
      <c r="J13" s="201">
        <v>36</v>
      </c>
      <c r="K13" s="201">
        <v>45</v>
      </c>
      <c r="L13" s="201">
        <v>0</v>
      </c>
      <c r="M13" s="201">
        <v>46</v>
      </c>
      <c r="N13" s="199">
        <v>112</v>
      </c>
      <c r="O13" s="54">
        <v>7.1000000000000004E-3</v>
      </c>
      <c r="P13" s="11">
        <v>2.0999999999999999E-3</v>
      </c>
      <c r="Q13" s="11">
        <v>2.3999999999999998E-3</v>
      </c>
      <c r="R13" s="11">
        <v>8.9999999999999998E-4</v>
      </c>
      <c r="S13" s="11">
        <v>1.1000000000000001E-3</v>
      </c>
      <c r="T13" s="11">
        <v>2.5000000000000001E-3</v>
      </c>
      <c r="U13" s="11">
        <v>2.0000000000000001E-4</v>
      </c>
      <c r="V13" s="11">
        <v>0.1166</v>
      </c>
      <c r="W13" s="11">
        <v>4.5199999999999997E-2</v>
      </c>
      <c r="X13" s="11">
        <v>5.1400000000000001E-2</v>
      </c>
      <c r="Y13" s="11">
        <v>3.7100000000000001E-2</v>
      </c>
      <c r="Z13" s="11">
        <v>2.5000000000000001E-3</v>
      </c>
      <c r="AA13" s="11">
        <v>1.2699999999999999E-2</v>
      </c>
      <c r="AB13" s="13">
        <v>1.29E-2</v>
      </c>
    </row>
    <row r="14" spans="1:28" x14ac:dyDescent="0.25">
      <c r="A14" s="3" t="s">
        <v>129</v>
      </c>
      <c r="B14" s="6">
        <v>11837</v>
      </c>
      <c r="C14" s="201">
        <v>104</v>
      </c>
      <c r="D14" s="201">
        <v>12</v>
      </c>
      <c r="E14" s="201">
        <v>12</v>
      </c>
      <c r="F14" s="201">
        <v>12</v>
      </c>
      <c r="G14" s="201">
        <v>34</v>
      </c>
      <c r="H14" s="201">
        <v>34</v>
      </c>
      <c r="I14" s="161">
        <v>5847</v>
      </c>
      <c r="J14" s="161">
        <v>2100</v>
      </c>
      <c r="K14" s="245" t="s">
        <v>521</v>
      </c>
      <c r="L14" s="201">
        <v>124</v>
      </c>
      <c r="M14" s="201">
        <v>335</v>
      </c>
      <c r="N14" s="199">
        <v>336</v>
      </c>
      <c r="O14" s="54">
        <v>2.8999999999999998E-3</v>
      </c>
      <c r="P14" s="11">
        <v>2.9999999999999997E-4</v>
      </c>
      <c r="Q14" s="11">
        <v>8.0000000000000004E-4</v>
      </c>
      <c r="R14" s="11">
        <v>5.9999999999999995E-4</v>
      </c>
      <c r="S14" s="11">
        <v>5.0000000000000001E-4</v>
      </c>
      <c r="T14" s="11">
        <v>0</v>
      </c>
      <c r="U14" s="11">
        <v>1.1000000000000001E-3</v>
      </c>
      <c r="V14" s="11">
        <v>2.92E-2</v>
      </c>
      <c r="W14" s="11">
        <v>0</v>
      </c>
      <c r="X14" s="11">
        <v>4.8999999999999998E-3</v>
      </c>
      <c r="Y14" s="11">
        <v>1.41E-2</v>
      </c>
      <c r="Z14" s="11">
        <v>3.8999999999999998E-3</v>
      </c>
      <c r="AA14" s="11">
        <v>0</v>
      </c>
      <c r="AB14" s="13">
        <v>6.4000000000000003E-3</v>
      </c>
    </row>
    <row r="15" spans="1:28" x14ac:dyDescent="0.25">
      <c r="A15" s="3" t="s">
        <v>135</v>
      </c>
      <c r="B15" s="6">
        <v>19703</v>
      </c>
      <c r="C15" s="201">
        <v>49</v>
      </c>
      <c r="D15" s="201">
        <v>10</v>
      </c>
      <c r="E15" s="201">
        <v>10</v>
      </c>
      <c r="F15" s="201">
        <v>6</v>
      </c>
      <c r="G15" s="201">
        <v>11</v>
      </c>
      <c r="H15" s="201">
        <v>12</v>
      </c>
      <c r="I15" s="161">
        <v>4807</v>
      </c>
      <c r="J15" s="161">
        <v>2054</v>
      </c>
      <c r="K15" s="201">
        <v>887</v>
      </c>
      <c r="L15" s="201">
        <v>327</v>
      </c>
      <c r="M15" s="201">
        <v>936</v>
      </c>
      <c r="N15" s="199">
        <v>603</v>
      </c>
      <c r="O15" s="54">
        <v>9.7999999999999997E-3</v>
      </c>
      <c r="P15" s="11">
        <v>2.3E-3</v>
      </c>
      <c r="Q15" s="11">
        <v>0</v>
      </c>
      <c r="R15" s="11">
        <v>6.8999999999999999E-3</v>
      </c>
      <c r="S15" s="11">
        <v>0</v>
      </c>
      <c r="T15" s="11">
        <v>2.9999999999999997E-4</v>
      </c>
      <c r="U15" s="11">
        <v>2.7000000000000001E-3</v>
      </c>
      <c r="V15" s="11">
        <v>0.1153</v>
      </c>
      <c r="W15" s="11">
        <v>3.5900000000000001E-2</v>
      </c>
      <c r="X15" s="11">
        <v>0</v>
      </c>
      <c r="Y15" s="11">
        <v>7.7399999999999997E-2</v>
      </c>
      <c r="Z15" s="11">
        <v>0</v>
      </c>
      <c r="AA15" s="11">
        <v>1.6000000000000001E-3</v>
      </c>
      <c r="AB15" s="13">
        <v>3.6400000000000002E-2</v>
      </c>
    </row>
    <row r="16" spans="1:28" x14ac:dyDescent="0.25">
      <c r="A16" s="3" t="s">
        <v>136</v>
      </c>
      <c r="B16" s="6">
        <v>8053</v>
      </c>
      <c r="C16" s="201">
        <v>9</v>
      </c>
      <c r="D16" s="201">
        <v>2</v>
      </c>
      <c r="E16" s="201">
        <v>5</v>
      </c>
      <c r="F16" s="201">
        <v>0</v>
      </c>
      <c r="G16" s="201">
        <v>1</v>
      </c>
      <c r="H16" s="201">
        <v>1</v>
      </c>
      <c r="I16" s="201">
        <v>124</v>
      </c>
      <c r="J16" s="201">
        <v>22</v>
      </c>
      <c r="K16" s="201">
        <v>57</v>
      </c>
      <c r="L16" s="201">
        <v>0</v>
      </c>
      <c r="M16" s="201">
        <v>20</v>
      </c>
      <c r="N16" s="199">
        <v>25</v>
      </c>
      <c r="O16" s="54">
        <v>8.3999999999999995E-3</v>
      </c>
      <c r="P16" s="11">
        <v>5.9999999999999995E-4</v>
      </c>
      <c r="Q16" s="11">
        <v>5.0000000000000001E-3</v>
      </c>
      <c r="R16" s="11">
        <v>1.1999999999999999E-3</v>
      </c>
      <c r="S16" s="11">
        <v>0</v>
      </c>
      <c r="T16" s="11">
        <v>2.2000000000000001E-3</v>
      </c>
      <c r="U16" s="11">
        <v>0</v>
      </c>
      <c r="V16" s="11">
        <v>0.1898</v>
      </c>
      <c r="W16" s="11">
        <v>2.1299999999999999E-2</v>
      </c>
      <c r="X16" s="11">
        <v>0.1033</v>
      </c>
      <c r="Y16" s="11">
        <v>4.7199999999999999E-2</v>
      </c>
      <c r="Z16" s="11">
        <v>8.0000000000000004E-4</v>
      </c>
      <c r="AA16" s="11">
        <v>3.7999999999999999E-2</v>
      </c>
      <c r="AB16" s="13">
        <v>5.0000000000000001E-4</v>
      </c>
    </row>
    <row r="17" spans="1:28" x14ac:dyDescent="0.25">
      <c r="A17" s="3" t="s">
        <v>137</v>
      </c>
      <c r="B17" s="6">
        <v>12386</v>
      </c>
      <c r="C17" s="161">
        <v>48</v>
      </c>
      <c r="D17" s="201">
        <v>0</v>
      </c>
      <c r="E17" s="201">
        <v>14</v>
      </c>
      <c r="F17" s="201">
        <v>0</v>
      </c>
      <c r="G17" s="201">
        <v>14</v>
      </c>
      <c r="H17" s="201">
        <v>20</v>
      </c>
      <c r="I17" s="161">
        <v>1212</v>
      </c>
      <c r="J17" s="201">
        <v>0</v>
      </c>
      <c r="K17" s="201">
        <v>563</v>
      </c>
      <c r="L17" s="201">
        <v>0</v>
      </c>
      <c r="M17" s="201">
        <v>288</v>
      </c>
      <c r="N17" s="199">
        <v>361</v>
      </c>
      <c r="O17" s="54">
        <v>6.4999999999999997E-3</v>
      </c>
      <c r="P17" s="11">
        <v>3.7000000000000002E-3</v>
      </c>
      <c r="Q17" s="11">
        <v>1.6999999999999999E-3</v>
      </c>
      <c r="R17" s="11">
        <v>8.9999999999999998E-4</v>
      </c>
      <c r="S17" s="11">
        <v>8.0000000000000004E-4</v>
      </c>
      <c r="T17" s="11">
        <v>1.8E-3</v>
      </c>
      <c r="U17" s="11">
        <v>1.4E-3</v>
      </c>
      <c r="V17" s="11">
        <v>7.2099999999999997E-2</v>
      </c>
      <c r="W17" s="11">
        <v>0.10879999999999999</v>
      </c>
      <c r="X17" s="11">
        <v>2.29E-2</v>
      </c>
      <c r="Y17" s="11">
        <v>7.4999999999999997E-3</v>
      </c>
      <c r="Z17" s="11">
        <v>1.52E-2</v>
      </c>
      <c r="AA17" s="11">
        <v>1.5900000000000001E-2</v>
      </c>
      <c r="AB17" s="13">
        <v>1.0699999999999999E-2</v>
      </c>
    </row>
    <row r="18" spans="1:28" x14ac:dyDescent="0.25">
      <c r="A18" s="42" t="s">
        <v>453</v>
      </c>
      <c r="B18" s="6"/>
      <c r="C18" s="161"/>
      <c r="D18" s="204"/>
      <c r="E18" s="204"/>
      <c r="F18" s="204"/>
      <c r="G18" s="204"/>
      <c r="H18" s="204"/>
      <c r="I18" s="161"/>
      <c r="J18" s="161"/>
      <c r="K18" s="161"/>
      <c r="L18" s="161"/>
      <c r="M18" s="161"/>
      <c r="N18" s="186"/>
      <c r="O18" s="5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3"/>
    </row>
    <row r="19" spans="1:28" x14ac:dyDescent="0.25">
      <c r="A19" s="3" t="s">
        <v>88</v>
      </c>
      <c r="B19" s="6">
        <v>28968</v>
      </c>
      <c r="C19" s="201">
        <v>83</v>
      </c>
      <c r="D19" s="201">
        <v>34</v>
      </c>
      <c r="E19" s="201">
        <v>28</v>
      </c>
      <c r="F19" s="201">
        <v>5</v>
      </c>
      <c r="G19" s="201">
        <v>16</v>
      </c>
      <c r="H19" s="201">
        <v>0</v>
      </c>
      <c r="I19" s="161">
        <v>1874</v>
      </c>
      <c r="J19" s="201">
        <v>579</v>
      </c>
      <c r="K19" s="201">
        <v>747</v>
      </c>
      <c r="L19" s="201">
        <v>90</v>
      </c>
      <c r="M19" s="201">
        <v>458</v>
      </c>
      <c r="N19" s="199">
        <v>0</v>
      </c>
      <c r="O19" s="54">
        <v>8.3000000000000001E-3</v>
      </c>
      <c r="P19" s="11">
        <v>3.2000000000000002E-3</v>
      </c>
      <c r="Q19" s="11">
        <v>3.5999999999999999E-3</v>
      </c>
      <c r="R19" s="11">
        <v>1.5E-3</v>
      </c>
      <c r="S19" s="11">
        <v>6.9999999999999999E-4</v>
      </c>
      <c r="T19" s="11">
        <v>1.8E-3</v>
      </c>
      <c r="U19" s="11">
        <v>6.9999999999999999E-4</v>
      </c>
      <c r="V19" s="11">
        <v>0.23119999999999999</v>
      </c>
      <c r="W19" s="11">
        <v>3.09E-2</v>
      </c>
      <c r="X19" s="11">
        <v>7.9200000000000007E-2</v>
      </c>
      <c r="Y19" s="11">
        <v>7.6899999999999996E-2</v>
      </c>
      <c r="Z19" s="11">
        <v>7.4000000000000003E-3</v>
      </c>
      <c r="AA19" s="11">
        <v>1.77E-2</v>
      </c>
      <c r="AB19" s="13">
        <v>0.05</v>
      </c>
    </row>
    <row r="20" spans="1:28" x14ac:dyDescent="0.25">
      <c r="A20" s="3" t="s">
        <v>89</v>
      </c>
      <c r="B20" s="6">
        <v>20077</v>
      </c>
      <c r="C20" s="201">
        <v>56</v>
      </c>
      <c r="D20" s="201">
        <v>14</v>
      </c>
      <c r="E20" s="201">
        <v>10</v>
      </c>
      <c r="F20" s="201">
        <v>4</v>
      </c>
      <c r="G20" s="201">
        <v>15</v>
      </c>
      <c r="H20" s="201">
        <v>13</v>
      </c>
      <c r="I20" s="161">
        <v>579</v>
      </c>
      <c r="J20" s="161">
        <v>20</v>
      </c>
      <c r="K20" s="201">
        <v>150</v>
      </c>
      <c r="L20" s="161">
        <v>6</v>
      </c>
      <c r="M20" s="161">
        <v>14</v>
      </c>
      <c r="N20" s="175">
        <v>389</v>
      </c>
      <c r="O20" s="54">
        <v>3.32E-2</v>
      </c>
      <c r="P20" s="11">
        <v>8.9999999999999998E-4</v>
      </c>
      <c r="Q20" s="11">
        <v>4.1000000000000003E-3</v>
      </c>
      <c r="R20" s="11">
        <v>1.8E-3</v>
      </c>
      <c r="S20" s="11">
        <v>5.0000000000000001E-4</v>
      </c>
      <c r="T20" s="11">
        <v>2.06E-2</v>
      </c>
      <c r="U20" s="11">
        <v>6.1999999999999998E-3</v>
      </c>
      <c r="V20" s="11">
        <v>0.5494</v>
      </c>
      <c r="W20" s="11">
        <v>3.4500000000000003E-2</v>
      </c>
      <c r="X20" s="11">
        <v>6.8500000000000005E-2</v>
      </c>
      <c r="Y20" s="11">
        <v>8.4900000000000003E-2</v>
      </c>
      <c r="Z20" s="11">
        <v>1.0500000000000001E-2</v>
      </c>
      <c r="AA20" s="11">
        <v>0.2319</v>
      </c>
      <c r="AB20" s="13">
        <v>0.15359999999999999</v>
      </c>
    </row>
    <row r="21" spans="1:28" x14ac:dyDescent="0.25">
      <c r="A21" s="3" t="s">
        <v>94</v>
      </c>
      <c r="B21" s="6">
        <v>34605</v>
      </c>
      <c r="C21" s="201">
        <v>61</v>
      </c>
      <c r="D21" s="201">
        <v>33</v>
      </c>
      <c r="E21" s="201">
        <v>12</v>
      </c>
      <c r="F21" s="201">
        <v>2</v>
      </c>
      <c r="G21" s="201">
        <v>14</v>
      </c>
      <c r="H21" s="201">
        <v>0</v>
      </c>
      <c r="I21" s="161">
        <v>1722</v>
      </c>
      <c r="J21" s="201">
        <v>876</v>
      </c>
      <c r="K21" s="201">
        <v>464</v>
      </c>
      <c r="L21" s="201">
        <v>16</v>
      </c>
      <c r="M21" s="201">
        <v>366</v>
      </c>
      <c r="N21" s="199">
        <v>0</v>
      </c>
      <c r="O21" s="54">
        <v>8.0000000000000004E-4</v>
      </c>
      <c r="P21" s="11">
        <v>0</v>
      </c>
      <c r="Q21" s="11">
        <v>0</v>
      </c>
      <c r="R21" s="11">
        <v>6.9999999999999999E-4</v>
      </c>
      <c r="S21" s="11">
        <v>0</v>
      </c>
      <c r="T21" s="11">
        <v>1E-4</v>
      </c>
      <c r="U21" s="11">
        <v>0</v>
      </c>
      <c r="V21" s="11">
        <v>0.01</v>
      </c>
      <c r="W21" s="11">
        <v>0</v>
      </c>
      <c r="X21" s="11">
        <v>0</v>
      </c>
      <c r="Y21" s="11">
        <v>9.4000000000000004E-3</v>
      </c>
      <c r="Z21" s="11">
        <v>0</v>
      </c>
      <c r="AA21" s="11">
        <v>5.9999999999999995E-4</v>
      </c>
      <c r="AB21" s="13">
        <v>0</v>
      </c>
    </row>
    <row r="22" spans="1:28" x14ac:dyDescent="0.25">
      <c r="A22" s="3" t="s">
        <v>97</v>
      </c>
      <c r="B22" s="6">
        <v>31241</v>
      </c>
      <c r="C22" s="201">
        <v>208</v>
      </c>
      <c r="D22" s="201">
        <v>77</v>
      </c>
      <c r="E22" s="201">
        <v>16</v>
      </c>
      <c r="F22" s="201">
        <v>11</v>
      </c>
      <c r="G22" s="201">
        <v>43</v>
      </c>
      <c r="H22" s="201">
        <v>61</v>
      </c>
      <c r="I22" s="161">
        <v>3042</v>
      </c>
      <c r="J22" s="245" t="s">
        <v>510</v>
      </c>
      <c r="K22" s="201">
        <v>422</v>
      </c>
      <c r="L22" s="201">
        <v>100</v>
      </c>
      <c r="M22" s="201">
        <v>675</v>
      </c>
      <c r="N22" s="199">
        <v>745</v>
      </c>
      <c r="O22" s="54">
        <v>7.9000000000000008E-3</v>
      </c>
      <c r="P22" s="11">
        <v>4.0000000000000002E-4</v>
      </c>
      <c r="Q22" s="11">
        <v>3.8999999999999998E-3</v>
      </c>
      <c r="R22" s="11">
        <v>2.8999999999999998E-3</v>
      </c>
      <c r="S22" s="11">
        <v>0</v>
      </c>
      <c r="T22" s="11">
        <v>2.9999999999999997E-4</v>
      </c>
      <c r="U22" s="11">
        <v>8.0000000000000004E-4</v>
      </c>
      <c r="V22" s="11">
        <v>0.16689999999999999</v>
      </c>
      <c r="W22" s="11">
        <v>4.1999999999999997E-3</v>
      </c>
      <c r="X22" s="11">
        <v>6.7599999999999993E-2</v>
      </c>
      <c r="Y22" s="11">
        <v>2.5100000000000001E-2</v>
      </c>
      <c r="Z22" s="11">
        <v>0</v>
      </c>
      <c r="AA22" s="11">
        <v>5.4000000000000003E-3</v>
      </c>
      <c r="AB22" s="13">
        <v>6.8699999999999997E-2</v>
      </c>
    </row>
    <row r="23" spans="1:28" x14ac:dyDescent="0.25">
      <c r="A23" s="3" t="s">
        <v>98</v>
      </c>
      <c r="B23" s="6">
        <v>21065</v>
      </c>
      <c r="C23" s="201">
        <v>6</v>
      </c>
      <c r="D23" s="201">
        <v>0</v>
      </c>
      <c r="E23" s="201">
        <v>0</v>
      </c>
      <c r="F23" s="201">
        <v>0</v>
      </c>
      <c r="G23" s="201">
        <v>0</v>
      </c>
      <c r="H23" s="201">
        <v>6</v>
      </c>
      <c r="I23" s="201">
        <v>514</v>
      </c>
      <c r="J23" s="161">
        <v>0</v>
      </c>
      <c r="K23" s="161">
        <v>0</v>
      </c>
      <c r="L23" s="161">
        <v>0</v>
      </c>
      <c r="M23" s="161">
        <v>0</v>
      </c>
      <c r="N23" s="199">
        <v>514</v>
      </c>
      <c r="O23" s="54">
        <v>6.6E-3</v>
      </c>
      <c r="P23" s="11">
        <v>8.9999999999999998E-4</v>
      </c>
      <c r="Q23" s="11">
        <v>1.6999999999999999E-3</v>
      </c>
      <c r="R23" s="11">
        <v>1.6999999999999999E-3</v>
      </c>
      <c r="S23" s="11">
        <v>6.9999999999999999E-4</v>
      </c>
      <c r="T23" s="11">
        <v>8.9999999999999998E-4</v>
      </c>
      <c r="U23" s="11">
        <v>1.6000000000000001E-3</v>
      </c>
      <c r="V23" s="11">
        <v>0.14330000000000001</v>
      </c>
      <c r="W23" s="11">
        <v>1.17E-2</v>
      </c>
      <c r="X23" s="11">
        <v>3.8399999999999997E-2</v>
      </c>
      <c r="Y23" s="11">
        <v>2.87E-2</v>
      </c>
      <c r="Z23" s="11">
        <v>8.3999999999999995E-3</v>
      </c>
      <c r="AA23" s="11">
        <v>1.17E-2</v>
      </c>
      <c r="AB23" s="13">
        <v>5.6000000000000001E-2</v>
      </c>
    </row>
    <row r="24" spans="1:28" x14ac:dyDescent="0.25">
      <c r="A24" s="3" t="s">
        <v>100</v>
      </c>
      <c r="B24" s="6">
        <v>26378</v>
      </c>
      <c r="C24" s="201">
        <v>372</v>
      </c>
      <c r="D24" s="201">
        <v>9</v>
      </c>
      <c r="E24" s="201">
        <v>25</v>
      </c>
      <c r="F24" s="201">
        <v>3</v>
      </c>
      <c r="G24" s="201">
        <v>331</v>
      </c>
      <c r="H24" s="201">
        <v>4</v>
      </c>
      <c r="I24" s="161">
        <v>3654</v>
      </c>
      <c r="J24" s="201">
        <v>146</v>
      </c>
      <c r="K24" s="201">
        <v>870</v>
      </c>
      <c r="L24" s="201">
        <v>27</v>
      </c>
      <c r="M24" s="245" t="s">
        <v>560</v>
      </c>
      <c r="N24" s="199">
        <v>18</v>
      </c>
      <c r="O24" s="54">
        <v>1.7899999999999999E-2</v>
      </c>
      <c r="P24" s="11">
        <v>1.1000000000000001E-3</v>
      </c>
      <c r="Q24" s="11">
        <v>4.3E-3</v>
      </c>
      <c r="R24" s="11">
        <v>1.2999999999999999E-3</v>
      </c>
      <c r="S24" s="11">
        <v>8.9999999999999998E-4</v>
      </c>
      <c r="T24" s="11">
        <v>2.5000000000000001E-3</v>
      </c>
      <c r="U24" s="11">
        <v>8.9999999999999993E-3</v>
      </c>
      <c r="V24" s="11">
        <v>0.20899999999999999</v>
      </c>
      <c r="W24" s="11">
        <v>0.13739999999999999</v>
      </c>
      <c r="X24" s="11">
        <v>3.3399999999999999E-2</v>
      </c>
      <c r="Y24" s="11">
        <v>2.4500000000000001E-2</v>
      </c>
      <c r="Z24" s="11">
        <v>6.4000000000000003E-3</v>
      </c>
      <c r="AA24" s="11">
        <v>6.6600000000000006E-2</v>
      </c>
      <c r="AB24" s="13">
        <v>7.8100000000000003E-2</v>
      </c>
    </row>
    <row r="25" spans="1:28" x14ac:dyDescent="0.25">
      <c r="A25" s="3" t="s">
        <v>107</v>
      </c>
      <c r="B25" s="6">
        <v>28746</v>
      </c>
      <c r="C25" s="201">
        <v>48</v>
      </c>
      <c r="D25" s="201">
        <v>15</v>
      </c>
      <c r="E25" s="201">
        <v>18</v>
      </c>
      <c r="F25" s="201">
        <v>4</v>
      </c>
      <c r="G25" s="201">
        <v>6</v>
      </c>
      <c r="H25" s="201">
        <v>5</v>
      </c>
      <c r="I25" s="161">
        <v>3171</v>
      </c>
      <c r="J25" s="245" t="s">
        <v>511</v>
      </c>
      <c r="K25" s="201">
        <v>232</v>
      </c>
      <c r="L25" s="201">
        <v>108</v>
      </c>
      <c r="M25" s="201">
        <v>404</v>
      </c>
      <c r="N25" s="199">
        <v>959</v>
      </c>
      <c r="O25" s="54">
        <v>1.1000000000000001E-3</v>
      </c>
      <c r="P25" s="11">
        <v>6.9999999999999999E-4</v>
      </c>
      <c r="Q25" s="11">
        <v>2.9999999999999997E-4</v>
      </c>
      <c r="R25" s="11">
        <v>5.0000000000000001E-4</v>
      </c>
      <c r="S25" s="11">
        <v>1E-4</v>
      </c>
      <c r="T25" s="11">
        <v>2.0000000000000001E-4</v>
      </c>
      <c r="U25" s="11">
        <v>1E-4</v>
      </c>
      <c r="V25" s="11">
        <v>8.7099999999999997E-2</v>
      </c>
      <c r="W25" s="11">
        <v>5.8999999999999999E-3</v>
      </c>
      <c r="X25" s="11">
        <v>4.5400000000000003E-2</v>
      </c>
      <c r="Y25" s="11">
        <v>3.8999999999999998E-3</v>
      </c>
      <c r="Z25" s="11">
        <v>1E-3</v>
      </c>
      <c r="AA25" s="11">
        <v>8.0999999999999996E-3</v>
      </c>
      <c r="AB25" s="13">
        <v>2.87E-2</v>
      </c>
    </row>
    <row r="26" spans="1:28" x14ac:dyDescent="0.25">
      <c r="A26" s="3" t="s">
        <v>108</v>
      </c>
      <c r="B26" s="6">
        <v>29603</v>
      </c>
      <c r="C26" s="201">
        <v>165</v>
      </c>
      <c r="D26" s="201">
        <v>41</v>
      </c>
      <c r="E26" s="201">
        <v>60</v>
      </c>
      <c r="F26" s="201">
        <v>10</v>
      </c>
      <c r="G26" s="201">
        <v>20</v>
      </c>
      <c r="H26" s="201">
        <v>34</v>
      </c>
      <c r="I26" s="161">
        <v>4173</v>
      </c>
      <c r="J26" s="201">
        <v>722</v>
      </c>
      <c r="K26" s="245" t="s">
        <v>522</v>
      </c>
      <c r="L26" s="201">
        <v>124</v>
      </c>
      <c r="M26" s="201">
        <v>342</v>
      </c>
      <c r="N26" s="199">
        <v>416</v>
      </c>
      <c r="O26" s="54">
        <v>5.4000000000000003E-3</v>
      </c>
      <c r="P26" s="11">
        <v>1E-4</v>
      </c>
      <c r="Q26" s="11">
        <v>8.9999999999999998E-4</v>
      </c>
      <c r="R26" s="11">
        <v>2.2000000000000001E-3</v>
      </c>
      <c r="S26" s="11">
        <v>4.0000000000000002E-4</v>
      </c>
      <c r="T26" s="11">
        <v>5.9999999999999995E-4</v>
      </c>
      <c r="U26" s="11">
        <v>1.2999999999999999E-3</v>
      </c>
      <c r="V26" s="11">
        <v>0.13589999999999999</v>
      </c>
      <c r="W26" s="11">
        <v>1.6999999999999999E-3</v>
      </c>
      <c r="X26" s="11">
        <v>2.2100000000000002E-2</v>
      </c>
      <c r="Y26" s="11">
        <v>8.2699999999999996E-2</v>
      </c>
      <c r="Z26" s="11">
        <v>3.8999999999999998E-3</v>
      </c>
      <c r="AA26" s="11">
        <v>1.2500000000000001E-2</v>
      </c>
      <c r="AB26" s="13">
        <v>1.47E-2</v>
      </c>
    </row>
    <row r="27" spans="1:28" x14ac:dyDescent="0.25">
      <c r="A27" s="3" t="s">
        <v>116</v>
      </c>
      <c r="B27" s="6">
        <v>34123</v>
      </c>
      <c r="C27" s="201">
        <v>59</v>
      </c>
      <c r="D27" s="201">
        <v>10</v>
      </c>
      <c r="E27" s="201">
        <v>40</v>
      </c>
      <c r="F27" s="201">
        <v>6</v>
      </c>
      <c r="G27" s="201">
        <v>3</v>
      </c>
      <c r="H27" s="201">
        <v>0</v>
      </c>
      <c r="I27" s="201">
        <v>765</v>
      </c>
      <c r="J27" s="201">
        <v>12</v>
      </c>
      <c r="K27" s="201">
        <v>420</v>
      </c>
      <c r="L27" s="201">
        <v>12</v>
      </c>
      <c r="M27" s="201">
        <v>321</v>
      </c>
      <c r="N27" s="199">
        <v>0</v>
      </c>
      <c r="O27" s="54">
        <v>1.35E-2</v>
      </c>
      <c r="P27" s="11">
        <v>3.2000000000000002E-3</v>
      </c>
      <c r="Q27" s="11">
        <v>3.0999999999999999E-3</v>
      </c>
      <c r="R27" s="11">
        <v>3.3E-3</v>
      </c>
      <c r="S27" s="11">
        <v>1.5E-3</v>
      </c>
      <c r="T27" s="11">
        <v>5.4999999999999997E-3</v>
      </c>
      <c r="U27" s="11">
        <v>0</v>
      </c>
      <c r="V27" s="11">
        <v>0.18459999999999999</v>
      </c>
      <c r="W27" s="11">
        <v>0.23760000000000001</v>
      </c>
      <c r="X27" s="11">
        <v>5.0700000000000002E-2</v>
      </c>
      <c r="Y27" s="11">
        <v>7.9100000000000004E-2</v>
      </c>
      <c r="Z27" s="11">
        <v>9.4000000000000004E-3</v>
      </c>
      <c r="AA27" s="11">
        <v>4.5400000000000003E-2</v>
      </c>
      <c r="AB27" s="13">
        <v>0</v>
      </c>
    </row>
    <row r="28" spans="1:28" x14ac:dyDescent="0.25">
      <c r="A28" s="3" t="s">
        <v>119</v>
      </c>
      <c r="B28" s="6">
        <v>28789</v>
      </c>
      <c r="C28" s="201">
        <v>71</v>
      </c>
      <c r="D28" s="201">
        <v>50</v>
      </c>
      <c r="E28" s="201">
        <v>9</v>
      </c>
      <c r="F28" s="201">
        <v>9</v>
      </c>
      <c r="G28" s="201">
        <v>3</v>
      </c>
      <c r="H28" s="201">
        <v>0</v>
      </c>
      <c r="I28" s="161">
        <v>1368</v>
      </c>
      <c r="J28" s="201">
        <v>674</v>
      </c>
      <c r="K28" s="201">
        <v>337</v>
      </c>
      <c r="L28" s="201">
        <v>337</v>
      </c>
      <c r="M28" s="201">
        <v>20</v>
      </c>
      <c r="N28" s="199">
        <v>0</v>
      </c>
      <c r="O28" s="54">
        <v>6.3E-3</v>
      </c>
      <c r="P28" s="11">
        <v>2.9999999999999997E-4</v>
      </c>
      <c r="Q28" s="11">
        <v>1.4E-3</v>
      </c>
      <c r="R28" s="11">
        <v>1.6000000000000001E-3</v>
      </c>
      <c r="S28" s="11">
        <v>4.0000000000000002E-4</v>
      </c>
      <c r="T28" s="11">
        <v>2E-3</v>
      </c>
      <c r="U28" s="11">
        <v>1E-3</v>
      </c>
      <c r="V28" s="11">
        <v>0.13439999999999999</v>
      </c>
      <c r="W28" s="11">
        <v>6.8999999999999999E-3</v>
      </c>
      <c r="X28" s="11">
        <v>1.7600000000000001E-2</v>
      </c>
      <c r="Y28" s="11">
        <v>5.7700000000000001E-2</v>
      </c>
      <c r="Z28" s="11">
        <v>6.1999999999999998E-3</v>
      </c>
      <c r="AA28" s="11">
        <v>1.18E-2</v>
      </c>
      <c r="AB28" s="13">
        <v>4.1200000000000001E-2</v>
      </c>
    </row>
    <row r="29" spans="1:28" x14ac:dyDescent="0.25">
      <c r="A29" s="3" t="s">
        <v>126</v>
      </c>
      <c r="B29" s="6">
        <v>35193</v>
      </c>
      <c r="C29" s="201">
        <v>187</v>
      </c>
      <c r="D29" s="201">
        <v>46</v>
      </c>
      <c r="E29" s="201">
        <v>52</v>
      </c>
      <c r="F29" s="201">
        <v>20</v>
      </c>
      <c r="G29" s="201">
        <v>43</v>
      </c>
      <c r="H29" s="201">
        <v>26</v>
      </c>
      <c r="I29" s="161">
        <v>4132</v>
      </c>
      <c r="J29" s="245" t="s">
        <v>512</v>
      </c>
      <c r="K29" s="245" t="s">
        <v>523</v>
      </c>
      <c r="L29" s="201">
        <v>25</v>
      </c>
      <c r="M29" s="201">
        <v>60</v>
      </c>
      <c r="N29" s="199">
        <v>700</v>
      </c>
      <c r="O29" s="54">
        <v>2E-3</v>
      </c>
      <c r="P29" s="11">
        <v>5.0000000000000001E-4</v>
      </c>
      <c r="Q29" s="11">
        <v>8.0000000000000004E-4</v>
      </c>
      <c r="R29" s="11">
        <v>8.0000000000000004E-4</v>
      </c>
      <c r="S29" s="11">
        <v>0</v>
      </c>
      <c r="T29" s="11">
        <v>2.9999999999999997E-4</v>
      </c>
      <c r="U29" s="11">
        <v>1E-4</v>
      </c>
      <c r="V29" s="11">
        <v>7.6899999999999996E-2</v>
      </c>
      <c r="W29" s="11">
        <v>9.7000000000000003E-3</v>
      </c>
      <c r="X29" s="11">
        <v>2.47E-2</v>
      </c>
      <c r="Y29" s="11">
        <v>3.2000000000000001E-2</v>
      </c>
      <c r="Z29" s="11">
        <v>1.8E-3</v>
      </c>
      <c r="AA29" s="11">
        <v>6.8999999999999999E-3</v>
      </c>
      <c r="AB29" s="13">
        <v>1.14E-2</v>
      </c>
    </row>
    <row r="30" spans="1:28" x14ac:dyDescent="0.25">
      <c r="A30" s="3" t="s">
        <v>128</v>
      </c>
      <c r="B30" s="6">
        <v>24468</v>
      </c>
      <c r="C30" s="201">
        <v>443</v>
      </c>
      <c r="D30" s="201">
        <v>83</v>
      </c>
      <c r="E30" s="201">
        <v>118</v>
      </c>
      <c r="F30" s="201">
        <v>41</v>
      </c>
      <c r="G30" s="201">
        <v>143</v>
      </c>
      <c r="H30" s="201">
        <v>58</v>
      </c>
      <c r="I30" s="161">
        <v>2362</v>
      </c>
      <c r="J30" s="201">
        <v>656</v>
      </c>
      <c r="K30" s="201">
        <v>627</v>
      </c>
      <c r="L30" s="201">
        <v>50</v>
      </c>
      <c r="M30" s="201">
        <v>732</v>
      </c>
      <c r="N30" s="199">
        <v>297</v>
      </c>
      <c r="O30" s="54">
        <v>4.4000000000000003E-3</v>
      </c>
      <c r="P30" s="11">
        <v>4.7999999999999996E-3</v>
      </c>
      <c r="Q30" s="11">
        <v>1.2999999999999999E-3</v>
      </c>
      <c r="R30" s="11">
        <v>8.9999999999999998E-4</v>
      </c>
      <c r="S30" s="11">
        <v>5.0000000000000001E-4</v>
      </c>
      <c r="T30" s="11">
        <v>1.6000000000000001E-3</v>
      </c>
      <c r="U30" s="11">
        <v>2.0000000000000001E-4</v>
      </c>
      <c r="V30" s="11">
        <v>8.8900000000000007E-2</v>
      </c>
      <c r="W30" s="11">
        <v>0.1014</v>
      </c>
      <c r="X30" s="11">
        <v>4.3499999999999997E-2</v>
      </c>
      <c r="Y30" s="11">
        <v>1.6199999999999999E-2</v>
      </c>
      <c r="Z30" s="11">
        <v>3.7000000000000002E-3</v>
      </c>
      <c r="AA30" s="11">
        <v>1.46E-2</v>
      </c>
      <c r="AB30" s="13">
        <v>1.09E-2</v>
      </c>
    </row>
    <row r="31" spans="1:28" x14ac:dyDescent="0.25">
      <c r="A31" s="3" t="s">
        <v>132</v>
      </c>
      <c r="B31" s="6">
        <v>28284</v>
      </c>
      <c r="C31" s="201">
        <v>193</v>
      </c>
      <c r="D31" s="201">
        <v>49</v>
      </c>
      <c r="E31" s="201">
        <v>39</v>
      </c>
      <c r="F31" s="201">
        <v>44</v>
      </c>
      <c r="G31" s="201">
        <v>40</v>
      </c>
      <c r="H31" s="201">
        <v>21</v>
      </c>
      <c r="I31" s="161">
        <v>10085</v>
      </c>
      <c r="J31" s="201">
        <v>915</v>
      </c>
      <c r="K31" s="245" t="s">
        <v>524</v>
      </c>
      <c r="L31" s="201">
        <v>528</v>
      </c>
      <c r="M31" s="201">
        <v>750</v>
      </c>
      <c r="N31" s="222">
        <v>1877</v>
      </c>
      <c r="O31" s="54">
        <v>8.0999999999999996E-3</v>
      </c>
      <c r="P31" s="11">
        <v>2.3999999999999998E-3</v>
      </c>
      <c r="Q31" s="11">
        <v>6.0000000000000001E-3</v>
      </c>
      <c r="R31" s="11">
        <v>1E-4</v>
      </c>
      <c r="S31" s="11">
        <v>0</v>
      </c>
      <c r="T31" s="11">
        <v>1.1000000000000001E-3</v>
      </c>
      <c r="U31" s="11">
        <v>1E-3</v>
      </c>
      <c r="V31" s="11">
        <v>0.19750000000000001</v>
      </c>
      <c r="W31" s="11">
        <v>3.6700000000000003E-2</v>
      </c>
      <c r="X31" s="11">
        <v>7.7100000000000002E-2</v>
      </c>
      <c r="Y31" s="11">
        <v>8.0000000000000004E-4</v>
      </c>
      <c r="Z31" s="11">
        <v>1.1000000000000001E-3</v>
      </c>
      <c r="AA31" s="11">
        <v>6.8199999999999997E-2</v>
      </c>
      <c r="AB31" s="13">
        <v>5.0299999999999997E-2</v>
      </c>
    </row>
    <row r="32" spans="1:28" x14ac:dyDescent="0.25">
      <c r="A32" s="3" t="s">
        <v>138</v>
      </c>
      <c r="B32" s="6">
        <v>25796</v>
      </c>
      <c r="C32" s="201">
        <v>68</v>
      </c>
      <c r="D32" s="201">
        <v>50</v>
      </c>
      <c r="E32" s="201">
        <v>10</v>
      </c>
      <c r="F32" s="201">
        <v>4</v>
      </c>
      <c r="G32" s="201">
        <v>0</v>
      </c>
      <c r="H32" s="201">
        <v>4</v>
      </c>
      <c r="I32" s="161">
        <v>1079</v>
      </c>
      <c r="J32" s="201">
        <v>757</v>
      </c>
      <c r="K32" s="201">
        <v>200</v>
      </c>
      <c r="L32" s="201">
        <v>12</v>
      </c>
      <c r="M32" s="201">
        <v>0</v>
      </c>
      <c r="N32" s="199">
        <v>110</v>
      </c>
      <c r="O32" s="54">
        <v>2.1899999999999999E-2</v>
      </c>
      <c r="P32" s="11">
        <v>5.5999999999999999E-3</v>
      </c>
      <c r="Q32" s="11">
        <v>4.1999999999999997E-3</v>
      </c>
      <c r="R32" s="11">
        <v>3.8999999999999998E-3</v>
      </c>
      <c r="S32" s="11">
        <v>1.5E-3</v>
      </c>
      <c r="T32" s="11">
        <v>9.4000000000000004E-3</v>
      </c>
      <c r="U32" s="11">
        <v>3.0000000000000001E-3</v>
      </c>
      <c r="V32" s="11">
        <v>0.2427</v>
      </c>
      <c r="W32" s="11">
        <v>0.16339999999999999</v>
      </c>
      <c r="X32" s="11">
        <v>5.0299999999999997E-2</v>
      </c>
      <c r="Y32" s="11">
        <v>6.7400000000000002E-2</v>
      </c>
      <c r="Z32" s="11">
        <v>1.5299999999999999E-2</v>
      </c>
      <c r="AA32" s="11">
        <v>7.7799999999999994E-2</v>
      </c>
      <c r="AB32" s="13">
        <v>3.1899999999999998E-2</v>
      </c>
    </row>
    <row r="33" spans="1:28" x14ac:dyDescent="0.25">
      <c r="A33" s="41" t="s">
        <v>184</v>
      </c>
      <c r="B33" s="6"/>
      <c r="C33" s="161"/>
      <c r="D33" s="204"/>
      <c r="E33" s="204"/>
      <c r="F33" s="204"/>
      <c r="G33" s="204"/>
      <c r="H33" s="204"/>
      <c r="I33" s="161"/>
      <c r="J33" s="204"/>
      <c r="K33" s="161"/>
      <c r="L33" s="161"/>
      <c r="M33" s="161"/>
      <c r="N33" s="175"/>
      <c r="O33" s="54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3"/>
    </row>
    <row r="34" spans="1:28" x14ac:dyDescent="0.25">
      <c r="A34" s="3" t="s">
        <v>93</v>
      </c>
      <c r="B34" s="6">
        <v>57283</v>
      </c>
      <c r="C34" s="161">
        <v>525</v>
      </c>
      <c r="D34" s="201">
        <v>152</v>
      </c>
      <c r="E34" s="201">
        <v>75</v>
      </c>
      <c r="F34" s="201">
        <v>93</v>
      </c>
      <c r="G34" s="201">
        <v>197</v>
      </c>
      <c r="H34" s="201">
        <v>8</v>
      </c>
      <c r="I34" s="161">
        <v>7953</v>
      </c>
      <c r="J34" s="245" t="s">
        <v>509</v>
      </c>
      <c r="K34" s="248" t="s">
        <v>517</v>
      </c>
      <c r="L34" s="247">
        <v>79</v>
      </c>
      <c r="M34" s="245" t="s">
        <v>561</v>
      </c>
      <c r="N34" s="199">
        <v>542</v>
      </c>
      <c r="O34" s="54">
        <v>6.9999999999999999E-4</v>
      </c>
      <c r="P34" s="11">
        <v>0</v>
      </c>
      <c r="Q34" s="11">
        <v>0</v>
      </c>
      <c r="R34" s="11">
        <v>6.9999999999999999E-4</v>
      </c>
      <c r="S34" s="11">
        <v>0</v>
      </c>
      <c r="T34" s="11">
        <v>0</v>
      </c>
      <c r="U34" s="11">
        <v>0</v>
      </c>
      <c r="V34" s="11">
        <v>2.24E-2</v>
      </c>
      <c r="W34" s="11">
        <v>0</v>
      </c>
      <c r="X34" s="11">
        <v>0</v>
      </c>
      <c r="Y34" s="11">
        <v>2.24E-2</v>
      </c>
      <c r="Z34" s="11">
        <v>0</v>
      </c>
      <c r="AA34" s="11">
        <v>0</v>
      </c>
      <c r="AB34" s="13">
        <v>0</v>
      </c>
    </row>
    <row r="35" spans="1:28" x14ac:dyDescent="0.25">
      <c r="A35" s="3" t="s">
        <v>101</v>
      </c>
      <c r="B35" s="6">
        <v>46159</v>
      </c>
      <c r="C35" s="161">
        <v>1435</v>
      </c>
      <c r="D35" s="201">
        <v>183</v>
      </c>
      <c r="E35" s="201">
        <v>67</v>
      </c>
      <c r="F35" s="201">
        <v>24</v>
      </c>
      <c r="G35" s="201">
        <v>997</v>
      </c>
      <c r="H35" s="201">
        <v>164</v>
      </c>
      <c r="I35" s="161">
        <v>26721</v>
      </c>
      <c r="J35" s="245" t="s">
        <v>513</v>
      </c>
      <c r="K35" s="249" t="s">
        <v>518</v>
      </c>
      <c r="L35" s="232">
        <v>255</v>
      </c>
      <c r="M35" s="245" t="s">
        <v>562</v>
      </c>
      <c r="N35" s="242" t="s">
        <v>577</v>
      </c>
      <c r="O35" s="54">
        <v>2.5000000000000001E-3</v>
      </c>
      <c r="P35" s="11">
        <v>5.0000000000000001E-4</v>
      </c>
      <c r="Q35" s="11">
        <v>2.0000000000000001E-4</v>
      </c>
      <c r="R35" s="11">
        <v>1.1000000000000001E-3</v>
      </c>
      <c r="S35" s="11">
        <v>1E-4</v>
      </c>
      <c r="T35" s="11">
        <v>1E-3</v>
      </c>
      <c r="U35" s="11">
        <v>0</v>
      </c>
      <c r="V35" s="11">
        <v>2.2200000000000001E-2</v>
      </c>
      <c r="W35" s="11">
        <v>3.5000000000000001E-3</v>
      </c>
      <c r="X35" s="11">
        <v>2.9999999999999997E-4</v>
      </c>
      <c r="Y35" s="11">
        <v>1.21E-2</v>
      </c>
      <c r="Z35" s="11">
        <v>1E-4</v>
      </c>
      <c r="AA35" s="11">
        <v>9.7000000000000003E-3</v>
      </c>
      <c r="AB35" s="13">
        <v>0</v>
      </c>
    </row>
    <row r="36" spans="1:28" x14ac:dyDescent="0.25">
      <c r="A36" s="3" t="s">
        <v>112</v>
      </c>
      <c r="B36" s="6">
        <v>54053</v>
      </c>
      <c r="C36" s="201">
        <v>225</v>
      </c>
      <c r="D36" s="201">
        <v>89</v>
      </c>
      <c r="E36" s="201">
        <v>87</v>
      </c>
      <c r="F36" s="201">
        <v>10</v>
      </c>
      <c r="G36" s="201">
        <v>24</v>
      </c>
      <c r="H36" s="201">
        <v>15</v>
      </c>
      <c r="I36" s="161">
        <v>6369</v>
      </c>
      <c r="J36" s="245" t="s">
        <v>514</v>
      </c>
      <c r="K36" s="245" t="s">
        <v>519</v>
      </c>
      <c r="L36" s="201">
        <v>155</v>
      </c>
      <c r="M36" s="201">
        <v>573</v>
      </c>
      <c r="N36" s="242" t="s">
        <v>578</v>
      </c>
      <c r="O36" s="54">
        <v>3.7000000000000002E-3</v>
      </c>
      <c r="P36" s="11">
        <v>1.2999999999999999E-3</v>
      </c>
      <c r="Q36" s="11">
        <v>1E-3</v>
      </c>
      <c r="R36" s="11">
        <v>8.9999999999999998E-4</v>
      </c>
      <c r="S36" s="11">
        <v>5.9999999999999995E-4</v>
      </c>
      <c r="T36" s="11">
        <v>5.9999999999999995E-4</v>
      </c>
      <c r="U36" s="11">
        <v>5.9999999999999995E-4</v>
      </c>
      <c r="V36" s="11">
        <v>0.15479999999999999</v>
      </c>
      <c r="W36" s="11">
        <v>1.5100000000000001E-2</v>
      </c>
      <c r="X36" s="11">
        <v>2.1899999999999999E-2</v>
      </c>
      <c r="Y36" s="11">
        <v>1.5800000000000002E-2</v>
      </c>
      <c r="Z36" s="11">
        <v>1.4E-3</v>
      </c>
      <c r="AA36" s="11">
        <v>5.5999999999999999E-3</v>
      </c>
      <c r="AB36" s="13">
        <v>0.1101</v>
      </c>
    </row>
    <row r="37" spans="1:28" x14ac:dyDescent="0.25">
      <c r="A37" s="3" t="s">
        <v>122</v>
      </c>
      <c r="B37" s="6">
        <v>57978</v>
      </c>
      <c r="C37" s="201">
        <v>214</v>
      </c>
      <c r="D37" s="201">
        <v>27</v>
      </c>
      <c r="E37" s="201">
        <v>47</v>
      </c>
      <c r="F37" s="201">
        <v>22</v>
      </c>
      <c r="G37" s="201">
        <v>56</v>
      </c>
      <c r="H37" s="201">
        <v>62</v>
      </c>
      <c r="I37" s="161">
        <v>6059</v>
      </c>
      <c r="J37" s="201">
        <v>587</v>
      </c>
      <c r="K37" s="245" t="s">
        <v>527</v>
      </c>
      <c r="L37" s="201">
        <v>194</v>
      </c>
      <c r="M37" s="201">
        <v>488</v>
      </c>
      <c r="N37" s="242" t="s">
        <v>579</v>
      </c>
      <c r="O37" s="54">
        <v>9.4000000000000004E-3</v>
      </c>
      <c r="P37" s="11">
        <v>3.3E-3</v>
      </c>
      <c r="Q37" s="11">
        <v>2.3999999999999998E-3</v>
      </c>
      <c r="R37" s="11">
        <v>2.3E-3</v>
      </c>
      <c r="S37" s="11">
        <v>8.9999999999999998E-4</v>
      </c>
      <c r="T37" s="11">
        <v>2.5999999999999999E-3</v>
      </c>
      <c r="U37" s="11">
        <v>1.1999999999999999E-3</v>
      </c>
      <c r="V37" s="11">
        <v>0.31230000000000002</v>
      </c>
      <c r="W37" s="11">
        <v>2.1399999999999999E-2</v>
      </c>
      <c r="X37" s="11">
        <v>7.5899999999999995E-2</v>
      </c>
      <c r="Y37" s="11">
        <v>0.10580000000000001</v>
      </c>
      <c r="Z37" s="11">
        <v>1.6299999999999999E-2</v>
      </c>
      <c r="AA37" s="11">
        <v>3.6299999999999999E-2</v>
      </c>
      <c r="AB37" s="13">
        <v>7.8E-2</v>
      </c>
    </row>
    <row r="38" spans="1:28" x14ac:dyDescent="0.25">
      <c r="A38" s="3" t="s">
        <v>124</v>
      </c>
      <c r="B38" s="6">
        <v>43672</v>
      </c>
      <c r="C38" s="201">
        <v>293</v>
      </c>
      <c r="D38" s="201">
        <v>3</v>
      </c>
      <c r="E38" s="201">
        <v>94</v>
      </c>
      <c r="F38" s="201">
        <v>49</v>
      </c>
      <c r="G38" s="201">
        <v>94</v>
      </c>
      <c r="H38" s="201">
        <v>53</v>
      </c>
      <c r="I38" s="161">
        <v>3342</v>
      </c>
      <c r="J38" s="201">
        <v>17</v>
      </c>
      <c r="K38" s="245" t="s">
        <v>528</v>
      </c>
      <c r="L38" s="201">
        <v>512</v>
      </c>
      <c r="M38" s="201">
        <v>678</v>
      </c>
      <c r="N38" s="199">
        <v>963</v>
      </c>
      <c r="O38" s="54">
        <v>2.5000000000000001E-3</v>
      </c>
      <c r="P38" s="11">
        <v>6.9999999999999999E-4</v>
      </c>
      <c r="Q38" s="11">
        <v>8.0000000000000004E-4</v>
      </c>
      <c r="R38" s="11">
        <v>8.0000000000000004E-4</v>
      </c>
      <c r="S38" s="11">
        <v>8.0000000000000004E-4</v>
      </c>
      <c r="T38" s="11">
        <v>0</v>
      </c>
      <c r="U38" s="11">
        <v>0</v>
      </c>
      <c r="V38" s="11">
        <v>4.53E-2</v>
      </c>
      <c r="W38" s="11">
        <v>1.2500000000000001E-2</v>
      </c>
      <c r="X38" s="11">
        <v>1.9099999999999999E-2</v>
      </c>
      <c r="Y38" s="11">
        <v>1.26E-2</v>
      </c>
      <c r="Z38" s="11">
        <v>1.26E-2</v>
      </c>
      <c r="AA38" s="11">
        <v>8.9999999999999998E-4</v>
      </c>
      <c r="AB38" s="13">
        <v>0</v>
      </c>
    </row>
    <row r="39" spans="1:28" x14ac:dyDescent="0.25">
      <c r="A39" s="3" t="s">
        <v>127</v>
      </c>
      <c r="B39" s="6">
        <v>51203</v>
      </c>
      <c r="C39" s="161">
        <v>1252</v>
      </c>
      <c r="D39" s="201">
        <v>108</v>
      </c>
      <c r="E39" s="201">
        <v>587</v>
      </c>
      <c r="F39" s="201">
        <v>171</v>
      </c>
      <c r="G39" s="201">
        <v>386</v>
      </c>
      <c r="H39" s="201">
        <v>0</v>
      </c>
      <c r="I39" s="161">
        <v>21352</v>
      </c>
      <c r="J39" s="245" t="s">
        <v>515</v>
      </c>
      <c r="K39" s="245" t="s">
        <v>529</v>
      </c>
      <c r="L39" s="201">
        <v>951</v>
      </c>
      <c r="M39" s="245" t="s">
        <v>563</v>
      </c>
      <c r="N39" s="199">
        <v>0</v>
      </c>
      <c r="O39" s="54">
        <v>2.8E-3</v>
      </c>
      <c r="P39" s="11">
        <v>5.9999999999999995E-4</v>
      </c>
      <c r="Q39" s="11">
        <v>8.9999999999999998E-4</v>
      </c>
      <c r="R39" s="11">
        <v>6.9999999999999999E-4</v>
      </c>
      <c r="S39" s="11">
        <v>1E-4</v>
      </c>
      <c r="T39" s="11">
        <v>2.0000000000000001E-4</v>
      </c>
      <c r="U39" s="11">
        <v>8.9999999999999998E-4</v>
      </c>
      <c r="V39" s="11">
        <v>0.12790000000000001</v>
      </c>
      <c r="W39" s="11">
        <v>4.0000000000000001E-3</v>
      </c>
      <c r="X39" s="11">
        <v>9.5799999999999996E-2</v>
      </c>
      <c r="Y39" s="11">
        <v>1.2999999999999999E-2</v>
      </c>
      <c r="Z39" s="11">
        <v>2.3E-3</v>
      </c>
      <c r="AA39" s="11">
        <v>5.7999999999999996E-3</v>
      </c>
      <c r="AB39" s="13">
        <v>1.0999999999999999E-2</v>
      </c>
    </row>
    <row r="40" spans="1:28" x14ac:dyDescent="0.25">
      <c r="A40" s="3" t="s">
        <v>133</v>
      </c>
      <c r="B40" s="6">
        <v>42298</v>
      </c>
      <c r="C40" s="201">
        <v>169</v>
      </c>
      <c r="D40" s="201">
        <v>92</v>
      </c>
      <c r="E40" s="201">
        <v>0</v>
      </c>
      <c r="F40" s="201">
        <v>0</v>
      </c>
      <c r="G40" s="201">
        <v>51</v>
      </c>
      <c r="H40" s="201">
        <v>26</v>
      </c>
      <c r="I40" s="161">
        <v>3690</v>
      </c>
      <c r="J40" s="245" t="s">
        <v>516</v>
      </c>
      <c r="K40" s="201">
        <v>0</v>
      </c>
      <c r="L40" s="201">
        <v>0</v>
      </c>
      <c r="M40" s="201">
        <v>340</v>
      </c>
      <c r="N40" s="199">
        <v>860</v>
      </c>
      <c r="O40" s="54">
        <v>5.8999999999999999E-3</v>
      </c>
      <c r="P40" s="11">
        <v>2.3999999999999998E-3</v>
      </c>
      <c r="Q40" s="11">
        <v>5.8999999999999999E-3</v>
      </c>
      <c r="R40" s="11">
        <v>0</v>
      </c>
      <c r="S40" s="11">
        <v>0</v>
      </c>
      <c r="T40" s="11">
        <v>0</v>
      </c>
      <c r="U40" s="11">
        <v>0</v>
      </c>
      <c r="V40" s="11">
        <v>5.6000000000000001E-2</v>
      </c>
      <c r="W40" s="11">
        <v>5.1000000000000004E-3</v>
      </c>
      <c r="X40" s="11">
        <v>5.6000000000000001E-2</v>
      </c>
      <c r="Y40" s="11">
        <v>0</v>
      </c>
      <c r="Z40" s="11">
        <v>0</v>
      </c>
      <c r="AA40" s="11">
        <v>0</v>
      </c>
      <c r="AB40" s="13">
        <v>0</v>
      </c>
    </row>
    <row r="41" spans="1:28" x14ac:dyDescent="0.25">
      <c r="A41" s="3" t="s">
        <v>134</v>
      </c>
      <c r="B41" s="6">
        <v>41946</v>
      </c>
      <c r="C41" s="201">
        <v>59</v>
      </c>
      <c r="D41" s="201">
        <v>0</v>
      </c>
      <c r="E41" s="201">
        <v>54</v>
      </c>
      <c r="F41" s="201">
        <v>0</v>
      </c>
      <c r="G41" s="201">
        <v>0</v>
      </c>
      <c r="H41" s="201">
        <v>5</v>
      </c>
      <c r="I41" s="161">
        <v>2997</v>
      </c>
      <c r="J41" s="201">
        <v>0</v>
      </c>
      <c r="K41" s="245" t="s">
        <v>530</v>
      </c>
      <c r="L41" s="201">
        <v>0</v>
      </c>
      <c r="M41" s="201">
        <v>0</v>
      </c>
      <c r="N41" s="199">
        <v>136</v>
      </c>
      <c r="O41" s="54">
        <v>3.3E-3</v>
      </c>
      <c r="P41" s="11">
        <v>3.2000000000000002E-3</v>
      </c>
      <c r="Q41" s="11">
        <v>2.9999999999999997E-4</v>
      </c>
      <c r="R41" s="11">
        <v>8.0000000000000004E-4</v>
      </c>
      <c r="S41" s="11">
        <v>2.9999999999999997E-4</v>
      </c>
      <c r="T41" s="11">
        <v>8.0000000000000004E-4</v>
      </c>
      <c r="U41" s="11">
        <v>1.1000000000000001E-3</v>
      </c>
      <c r="V41" s="11">
        <v>9.3299999999999994E-2</v>
      </c>
      <c r="W41" s="11">
        <v>5.1000000000000004E-3</v>
      </c>
      <c r="X41" s="11">
        <v>8.3000000000000001E-3</v>
      </c>
      <c r="Y41" s="11">
        <v>3.6400000000000002E-2</v>
      </c>
      <c r="Z41" s="11">
        <v>1.3100000000000001E-2</v>
      </c>
      <c r="AA41" s="11">
        <v>7.1000000000000004E-3</v>
      </c>
      <c r="AB41" s="13">
        <v>2.8500000000000001E-2</v>
      </c>
    </row>
    <row r="42" spans="1:28" x14ac:dyDescent="0.25">
      <c r="A42" s="41" t="s">
        <v>185</v>
      </c>
      <c r="B42" s="6"/>
      <c r="C42" s="161"/>
      <c r="D42" s="204"/>
      <c r="E42" s="204"/>
      <c r="F42" s="204"/>
      <c r="G42" s="204"/>
      <c r="H42" s="204"/>
      <c r="I42" s="161"/>
      <c r="J42" s="204"/>
      <c r="K42" s="161"/>
      <c r="L42" s="161"/>
      <c r="M42" s="250"/>
      <c r="N42" s="186"/>
      <c r="O42" s="54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3"/>
    </row>
    <row r="43" spans="1:28" x14ac:dyDescent="0.25">
      <c r="A43" s="3" t="s">
        <v>96</v>
      </c>
      <c r="B43" s="6">
        <v>61086</v>
      </c>
      <c r="C43" s="201">
        <v>554</v>
      </c>
      <c r="D43" s="201">
        <v>287</v>
      </c>
      <c r="E43" s="201">
        <v>83</v>
      </c>
      <c r="F43" s="201">
        <v>12</v>
      </c>
      <c r="G43" s="201">
        <v>167</v>
      </c>
      <c r="H43" s="201">
        <v>5</v>
      </c>
      <c r="I43" s="161">
        <v>12352</v>
      </c>
      <c r="J43" s="245" t="s">
        <v>508</v>
      </c>
      <c r="K43" s="245" t="s">
        <v>526</v>
      </c>
      <c r="L43" s="201">
        <v>164</v>
      </c>
      <c r="M43" s="245" t="s">
        <v>564</v>
      </c>
      <c r="N43" s="199">
        <v>230</v>
      </c>
      <c r="O43" s="54">
        <v>4.5999999999999999E-3</v>
      </c>
      <c r="P43" s="11">
        <v>5.0000000000000001E-3</v>
      </c>
      <c r="Q43" s="11">
        <v>1.1000000000000001E-3</v>
      </c>
      <c r="R43" s="11">
        <v>2.3E-3</v>
      </c>
      <c r="S43" s="11">
        <v>1E-4</v>
      </c>
      <c r="T43" s="11">
        <v>8.0000000000000004E-4</v>
      </c>
      <c r="U43" s="11">
        <v>2.9999999999999997E-4</v>
      </c>
      <c r="V43" s="11">
        <v>0.10979999999999999</v>
      </c>
      <c r="W43" s="11">
        <v>4.1099999999999998E-2</v>
      </c>
      <c r="X43" s="11">
        <v>6.4999999999999997E-3</v>
      </c>
      <c r="Y43" s="11">
        <v>4.6699999999999998E-2</v>
      </c>
      <c r="Z43" s="11">
        <v>3.0000000000000001E-3</v>
      </c>
      <c r="AA43" s="11">
        <v>3.04E-2</v>
      </c>
      <c r="AB43" s="13">
        <v>2.3199999999999998E-2</v>
      </c>
    </row>
    <row r="44" spans="1:28" x14ac:dyDescent="0.25">
      <c r="A44" s="3" t="s">
        <v>109</v>
      </c>
      <c r="B44" s="6">
        <v>66217</v>
      </c>
      <c r="C44" s="201">
        <v>898</v>
      </c>
      <c r="D44" s="201">
        <v>193</v>
      </c>
      <c r="E44" s="201">
        <v>209</v>
      </c>
      <c r="F44" s="201">
        <v>107</v>
      </c>
      <c r="G44" s="201">
        <v>260</v>
      </c>
      <c r="H44" s="201">
        <v>129</v>
      </c>
      <c r="I44" s="161">
        <v>11666</v>
      </c>
      <c r="J44" s="245" t="s">
        <v>525</v>
      </c>
      <c r="K44" s="245" t="s">
        <v>535</v>
      </c>
      <c r="L44" s="201">
        <v>855</v>
      </c>
      <c r="M44" s="245" t="s">
        <v>565</v>
      </c>
      <c r="N44" s="242" t="s">
        <v>580</v>
      </c>
      <c r="O44" s="54">
        <v>6.1999999999999998E-3</v>
      </c>
      <c r="P44" s="11">
        <v>3.0999999999999999E-3</v>
      </c>
      <c r="Q44" s="11">
        <v>2.0000000000000001E-4</v>
      </c>
      <c r="R44" s="11">
        <v>2.3E-3</v>
      </c>
      <c r="S44" s="11">
        <v>1.1999999999999999E-3</v>
      </c>
      <c r="T44" s="11">
        <v>2.5000000000000001E-3</v>
      </c>
      <c r="U44" s="11">
        <v>0</v>
      </c>
      <c r="V44" s="11">
        <v>7.0499999999999993E-2</v>
      </c>
      <c r="W44" s="11">
        <v>4.3099999999999999E-2</v>
      </c>
      <c r="X44" s="11">
        <v>3.0000000000000001E-3</v>
      </c>
      <c r="Y44" s="11">
        <v>3.7999999999999999E-2</v>
      </c>
      <c r="Z44" s="11">
        <v>1.01E-2</v>
      </c>
      <c r="AA44" s="11">
        <v>1.7999999999999999E-2</v>
      </c>
      <c r="AB44" s="13">
        <v>1.2999999999999999E-3</v>
      </c>
    </row>
    <row r="45" spans="1:28" x14ac:dyDescent="0.25">
      <c r="A45" s="3" t="s">
        <v>110</v>
      </c>
      <c r="B45" s="6">
        <v>66250</v>
      </c>
      <c r="C45" s="201">
        <v>372</v>
      </c>
      <c r="D45" s="201">
        <v>98</v>
      </c>
      <c r="E45" s="201">
        <v>108</v>
      </c>
      <c r="F45" s="201">
        <v>11</v>
      </c>
      <c r="G45" s="201">
        <v>72</v>
      </c>
      <c r="H45" s="201">
        <v>83</v>
      </c>
      <c r="I45" s="161">
        <v>8953</v>
      </c>
      <c r="J45" s="201">
        <v>428</v>
      </c>
      <c r="K45" s="245" t="s">
        <v>536</v>
      </c>
      <c r="L45" s="201">
        <v>63</v>
      </c>
      <c r="M45" s="201">
        <v>396</v>
      </c>
      <c r="N45" s="242" t="s">
        <v>581</v>
      </c>
      <c r="O45" s="54">
        <v>2.5999999999999999E-3</v>
      </c>
      <c r="P45" s="11">
        <v>2.5999999999999999E-3</v>
      </c>
      <c r="Q45" s="11">
        <v>1.2999999999999999E-3</v>
      </c>
      <c r="R45" s="11">
        <v>1.2999999999999999E-3</v>
      </c>
      <c r="S45" s="11">
        <v>0</v>
      </c>
      <c r="T45" s="11">
        <v>0</v>
      </c>
      <c r="U45" s="11">
        <v>0</v>
      </c>
      <c r="V45" s="11">
        <v>0.17680000000000001</v>
      </c>
      <c r="W45" s="11">
        <v>0.2402</v>
      </c>
      <c r="X45" s="11">
        <v>9.2799999999999994E-2</v>
      </c>
      <c r="Y45" s="11">
        <v>8.4099999999999994E-2</v>
      </c>
      <c r="Z45" s="11">
        <v>0</v>
      </c>
      <c r="AA45" s="11">
        <v>0</v>
      </c>
      <c r="AB45" s="13">
        <v>0</v>
      </c>
    </row>
    <row r="46" spans="1:28" x14ac:dyDescent="0.25">
      <c r="A46" s="3" t="s">
        <v>117</v>
      </c>
      <c r="B46" s="6">
        <v>70527</v>
      </c>
      <c r="C46" s="201">
        <v>327</v>
      </c>
      <c r="D46" s="201">
        <v>54</v>
      </c>
      <c r="E46" s="201">
        <v>54</v>
      </c>
      <c r="F46" s="201">
        <v>60</v>
      </c>
      <c r="G46" s="201">
        <v>125</v>
      </c>
      <c r="H46" s="201">
        <v>34</v>
      </c>
      <c r="I46" s="161">
        <v>9090</v>
      </c>
      <c r="J46" s="245" t="s">
        <v>531</v>
      </c>
      <c r="K46" s="201">
        <v>833</v>
      </c>
      <c r="L46" s="201">
        <v>157</v>
      </c>
      <c r="M46" s="245" t="s">
        <v>566</v>
      </c>
      <c r="N46" s="242" t="s">
        <v>582</v>
      </c>
      <c r="O46" s="54">
        <v>4.7000000000000002E-3</v>
      </c>
      <c r="P46" s="11">
        <v>2E-3</v>
      </c>
      <c r="Q46" s="11">
        <v>1.2999999999999999E-3</v>
      </c>
      <c r="R46" s="11">
        <v>1.5E-3</v>
      </c>
      <c r="S46" s="11">
        <v>1E-4</v>
      </c>
      <c r="T46" s="11">
        <v>1.5E-3</v>
      </c>
      <c r="U46" s="11">
        <v>2.0000000000000001E-4</v>
      </c>
      <c r="V46" s="11">
        <v>0.1923</v>
      </c>
      <c r="W46" s="11">
        <v>8.1699999999999995E-2</v>
      </c>
      <c r="X46" s="11">
        <v>1.9400000000000001E-2</v>
      </c>
      <c r="Y46" s="11">
        <v>0.13100000000000001</v>
      </c>
      <c r="Z46" s="11">
        <v>5.9999999999999995E-4</v>
      </c>
      <c r="AA46" s="11">
        <v>6.0000000000000001E-3</v>
      </c>
      <c r="AB46" s="13">
        <v>3.5299999999999998E-2</v>
      </c>
    </row>
    <row r="47" spans="1:28" x14ac:dyDescent="0.25">
      <c r="A47" s="3" t="s">
        <v>123</v>
      </c>
      <c r="B47" s="6">
        <v>65699</v>
      </c>
      <c r="C47" s="201">
        <v>313</v>
      </c>
      <c r="D47" s="201">
        <v>65</v>
      </c>
      <c r="E47" s="201">
        <v>126</v>
      </c>
      <c r="F47" s="201">
        <v>10</v>
      </c>
      <c r="G47" s="201">
        <v>84</v>
      </c>
      <c r="H47" s="201">
        <v>28</v>
      </c>
      <c r="I47" s="161">
        <v>7472</v>
      </c>
      <c r="J47" s="245" t="s">
        <v>532</v>
      </c>
      <c r="K47" s="245" t="s">
        <v>537</v>
      </c>
      <c r="L47" s="201">
        <v>103</v>
      </c>
      <c r="M47" s="245" t="s">
        <v>567</v>
      </c>
      <c r="N47" s="242" t="s">
        <v>537</v>
      </c>
      <c r="O47" s="54">
        <v>2.64E-2</v>
      </c>
      <c r="P47" s="11">
        <v>4.4999999999999997E-3</v>
      </c>
      <c r="Q47" s="11">
        <v>4.3E-3</v>
      </c>
      <c r="R47" s="11">
        <v>1.3299999999999999E-2</v>
      </c>
      <c r="S47" s="11">
        <v>3.0000000000000001E-3</v>
      </c>
      <c r="T47" s="11">
        <v>5.7999999999999996E-3</v>
      </c>
      <c r="U47" s="11">
        <v>0</v>
      </c>
      <c r="V47" s="11">
        <v>0.39119999999999999</v>
      </c>
      <c r="W47" s="11">
        <v>0.26140000000000002</v>
      </c>
      <c r="X47" s="11">
        <v>5.4300000000000001E-2</v>
      </c>
      <c r="Y47" s="11">
        <v>0.24279999999999999</v>
      </c>
      <c r="Z47" s="11">
        <v>2.0199999999999999E-2</v>
      </c>
      <c r="AA47" s="11">
        <v>7.3800000000000004E-2</v>
      </c>
      <c r="AB47" s="13">
        <v>0</v>
      </c>
    </row>
    <row r="48" spans="1:28" x14ac:dyDescent="0.25">
      <c r="A48" s="3" t="s">
        <v>130</v>
      </c>
      <c r="B48" s="6">
        <v>78208</v>
      </c>
      <c r="C48" s="201">
        <v>304</v>
      </c>
      <c r="D48" s="201">
        <v>147</v>
      </c>
      <c r="E48" s="201">
        <v>7</v>
      </c>
      <c r="F48" s="201">
        <v>24</v>
      </c>
      <c r="G48" s="201">
        <v>126</v>
      </c>
      <c r="H48" s="201">
        <v>0</v>
      </c>
      <c r="I48" s="161">
        <v>10423</v>
      </c>
      <c r="J48" s="245" t="s">
        <v>533</v>
      </c>
      <c r="K48" s="245" t="s">
        <v>538</v>
      </c>
      <c r="L48" s="201">
        <v>493</v>
      </c>
      <c r="M48" s="245" t="s">
        <v>568</v>
      </c>
      <c r="N48" s="175">
        <v>0</v>
      </c>
      <c r="O48" s="54">
        <v>1.8700000000000001E-2</v>
      </c>
      <c r="P48" s="11">
        <v>4.0000000000000001E-3</v>
      </c>
      <c r="Q48" s="11">
        <v>3.8E-3</v>
      </c>
      <c r="R48" s="11">
        <v>4.0000000000000001E-3</v>
      </c>
      <c r="S48" s="11">
        <v>2.8E-3</v>
      </c>
      <c r="T48" s="11">
        <v>5.4000000000000003E-3</v>
      </c>
      <c r="U48" s="11">
        <v>2.7000000000000001E-3</v>
      </c>
      <c r="V48" s="11">
        <v>0.17150000000000001</v>
      </c>
      <c r="W48" s="11">
        <v>5.5300000000000002E-2</v>
      </c>
      <c r="X48" s="11">
        <v>2.1700000000000001E-2</v>
      </c>
      <c r="Y48" s="11">
        <v>7.3700000000000002E-2</v>
      </c>
      <c r="Z48" s="11">
        <v>4.3E-3</v>
      </c>
      <c r="AA48" s="11">
        <v>5.5500000000000001E-2</v>
      </c>
      <c r="AB48" s="13">
        <v>1.6299999999999999E-2</v>
      </c>
    </row>
    <row r="49" spans="1:28" x14ac:dyDescent="0.25">
      <c r="A49" s="3" t="s">
        <v>131</v>
      </c>
      <c r="B49" s="6">
        <v>61803</v>
      </c>
      <c r="C49" s="201">
        <v>200</v>
      </c>
      <c r="D49" s="201">
        <v>94</v>
      </c>
      <c r="E49" s="201">
        <v>26</v>
      </c>
      <c r="F49" s="201">
        <v>3</v>
      </c>
      <c r="G49" s="201">
        <v>64</v>
      </c>
      <c r="H49" s="201">
        <v>13</v>
      </c>
      <c r="I49" s="161">
        <v>3630</v>
      </c>
      <c r="J49" s="245" t="s">
        <v>534</v>
      </c>
      <c r="K49" s="201">
        <v>945</v>
      </c>
      <c r="L49" s="201">
        <v>29</v>
      </c>
      <c r="M49" s="201">
        <v>638</v>
      </c>
      <c r="N49" s="199">
        <v>968</v>
      </c>
      <c r="O49" s="54">
        <v>8.2000000000000007E-3</v>
      </c>
      <c r="P49" s="11">
        <v>3.5000000000000001E-3</v>
      </c>
      <c r="Q49" s="11">
        <v>2.2000000000000001E-3</v>
      </c>
      <c r="R49" s="11">
        <v>8.0000000000000004E-4</v>
      </c>
      <c r="S49" s="11">
        <v>2.0000000000000001E-4</v>
      </c>
      <c r="T49" s="11">
        <v>4.1000000000000003E-3</v>
      </c>
      <c r="U49" s="11">
        <v>8.9999999999999998E-4</v>
      </c>
      <c r="V49" s="11">
        <v>0.2477</v>
      </c>
      <c r="W49" s="11">
        <v>0.2455</v>
      </c>
      <c r="X49" s="11">
        <v>7.9399999999999998E-2</v>
      </c>
      <c r="Y49" s="11">
        <v>6.8699999999999997E-2</v>
      </c>
      <c r="Z49" s="11">
        <v>1.01E-2</v>
      </c>
      <c r="AA49" s="11">
        <v>2.1899999999999999E-2</v>
      </c>
      <c r="AB49" s="13">
        <v>6.7599999999999993E-2</v>
      </c>
    </row>
    <row r="50" spans="1:28" x14ac:dyDescent="0.25">
      <c r="A50" s="42" t="s">
        <v>456</v>
      </c>
      <c r="B50" s="6"/>
      <c r="C50" s="161"/>
      <c r="D50" s="204"/>
      <c r="E50" s="204"/>
      <c r="F50" s="204"/>
      <c r="G50" s="204"/>
      <c r="H50" s="204"/>
      <c r="I50" s="161"/>
      <c r="J50" s="204"/>
      <c r="K50" s="161"/>
      <c r="L50" s="161"/>
      <c r="M50" s="161"/>
      <c r="N50" s="175"/>
      <c r="O50" s="54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3"/>
    </row>
    <row r="51" spans="1:28" x14ac:dyDescent="0.25">
      <c r="A51" s="3" t="s">
        <v>111</v>
      </c>
      <c r="B51" s="6">
        <v>106892</v>
      </c>
      <c r="C51" s="201">
        <v>277</v>
      </c>
      <c r="D51" s="201">
        <v>94</v>
      </c>
      <c r="E51" s="201">
        <v>109</v>
      </c>
      <c r="F51" s="201">
        <v>18</v>
      </c>
      <c r="G51" s="201">
        <v>50</v>
      </c>
      <c r="H51" s="201">
        <v>6</v>
      </c>
      <c r="I51" s="161">
        <v>11268</v>
      </c>
      <c r="J51" s="161">
        <v>2769</v>
      </c>
      <c r="K51" s="245" t="s">
        <v>539</v>
      </c>
      <c r="L51" s="201">
        <v>269</v>
      </c>
      <c r="M51" s="201">
        <v>1620</v>
      </c>
      <c r="N51" s="199">
        <v>184</v>
      </c>
      <c r="O51" s="54">
        <v>4.0000000000000001E-3</v>
      </c>
      <c r="P51" s="11">
        <v>5.0000000000000001E-4</v>
      </c>
      <c r="Q51" s="11">
        <v>1.9E-3</v>
      </c>
      <c r="R51" s="11">
        <v>1E-4</v>
      </c>
      <c r="S51" s="11">
        <v>2.9999999999999997E-4</v>
      </c>
      <c r="T51" s="11">
        <v>1.6999999999999999E-3</v>
      </c>
      <c r="U51" s="11">
        <v>0</v>
      </c>
      <c r="V51" s="11">
        <v>0.11799999999999999</v>
      </c>
      <c r="W51" s="11">
        <v>0.10589999999999999</v>
      </c>
      <c r="X51" s="11">
        <v>4.0500000000000001E-2</v>
      </c>
      <c r="Y51" s="11">
        <v>4.0500000000000001E-2</v>
      </c>
      <c r="Z51" s="11">
        <v>7.1999999999999998E-3</v>
      </c>
      <c r="AA51" s="11">
        <v>2.9700000000000001E-2</v>
      </c>
      <c r="AB51" s="13">
        <v>0</v>
      </c>
    </row>
    <row r="52" spans="1:28" x14ac:dyDescent="0.25">
      <c r="A52" s="3" t="s">
        <v>114</v>
      </c>
      <c r="B52" s="6">
        <v>112511</v>
      </c>
      <c r="C52" s="161">
        <v>1610</v>
      </c>
      <c r="D52" s="201">
        <v>335</v>
      </c>
      <c r="E52" s="201">
        <v>254</v>
      </c>
      <c r="F52" s="201">
        <v>192</v>
      </c>
      <c r="G52" s="201">
        <v>643</v>
      </c>
      <c r="H52" s="201">
        <v>186</v>
      </c>
      <c r="I52" s="161">
        <v>35985</v>
      </c>
      <c r="J52" s="161">
        <v>7565</v>
      </c>
      <c r="K52" s="245" t="s">
        <v>540</v>
      </c>
      <c r="L52" s="245" t="s">
        <v>552</v>
      </c>
      <c r="M52" s="201">
        <v>11303</v>
      </c>
      <c r="N52" s="242" t="s">
        <v>569</v>
      </c>
      <c r="O52" s="54">
        <v>2.5000000000000001E-3</v>
      </c>
      <c r="P52" s="11">
        <v>1.6000000000000001E-3</v>
      </c>
      <c r="Q52" s="11">
        <v>1.1999999999999999E-3</v>
      </c>
      <c r="R52" s="11">
        <v>2.0000000000000001E-4</v>
      </c>
      <c r="S52" s="11">
        <v>0</v>
      </c>
      <c r="T52" s="11">
        <v>1.1000000000000001E-3</v>
      </c>
      <c r="U52" s="11">
        <v>0</v>
      </c>
      <c r="V52" s="11">
        <v>3.8800000000000001E-2</v>
      </c>
      <c r="W52" s="11">
        <v>3.6900000000000002E-2</v>
      </c>
      <c r="X52" s="11">
        <v>1.2699999999999999E-2</v>
      </c>
      <c r="Y52" s="11">
        <v>1.2200000000000001E-2</v>
      </c>
      <c r="Z52" s="11">
        <v>0</v>
      </c>
      <c r="AA52" s="11">
        <v>1.2E-2</v>
      </c>
      <c r="AB52" s="13">
        <v>1.9E-3</v>
      </c>
    </row>
    <row r="53" spans="1:28" x14ac:dyDescent="0.25">
      <c r="A53" s="3" t="s">
        <v>118</v>
      </c>
      <c r="B53" s="6">
        <v>81410</v>
      </c>
      <c r="C53" s="161">
        <v>1585</v>
      </c>
      <c r="D53" s="201">
        <v>318</v>
      </c>
      <c r="E53" s="201">
        <v>344</v>
      </c>
      <c r="F53" s="201">
        <v>182</v>
      </c>
      <c r="G53" s="201">
        <v>508</v>
      </c>
      <c r="H53" s="201">
        <v>233</v>
      </c>
      <c r="I53" s="161">
        <v>36069</v>
      </c>
      <c r="J53" s="161">
        <v>6636</v>
      </c>
      <c r="K53" s="245" t="s">
        <v>541</v>
      </c>
      <c r="L53" s="245" t="s">
        <v>553</v>
      </c>
      <c r="M53" s="201">
        <v>4909</v>
      </c>
      <c r="N53" s="242" t="s">
        <v>570</v>
      </c>
      <c r="O53" s="54">
        <v>6.1000000000000004E-3</v>
      </c>
      <c r="P53" s="11">
        <v>2.5000000000000001E-3</v>
      </c>
      <c r="Q53" s="11">
        <v>2E-3</v>
      </c>
      <c r="R53" s="11">
        <v>2.8999999999999998E-3</v>
      </c>
      <c r="S53" s="11">
        <v>0</v>
      </c>
      <c r="T53" s="11">
        <v>8.0000000000000004E-4</v>
      </c>
      <c r="U53" s="11">
        <v>4.0000000000000002E-4</v>
      </c>
      <c r="V53" s="11">
        <v>0.2591</v>
      </c>
      <c r="W53" s="11">
        <v>0.16220000000000001</v>
      </c>
      <c r="X53" s="11">
        <v>2.86E-2</v>
      </c>
      <c r="Y53" s="11">
        <v>0.20050000000000001</v>
      </c>
      <c r="Z53" s="11">
        <v>0</v>
      </c>
      <c r="AA53" s="11">
        <v>1.3599999999999999E-2</v>
      </c>
      <c r="AB53" s="13">
        <v>1.6299999999999999E-2</v>
      </c>
    </row>
    <row r="54" spans="1:28" x14ac:dyDescent="0.25">
      <c r="A54" s="3" t="s">
        <v>120</v>
      </c>
      <c r="B54" s="6">
        <v>99064</v>
      </c>
      <c r="C54" s="201">
        <v>409</v>
      </c>
      <c r="D54" s="201">
        <v>105</v>
      </c>
      <c r="E54" s="201">
        <v>58</v>
      </c>
      <c r="F54" s="201">
        <v>83</v>
      </c>
      <c r="G54" s="201">
        <v>61</v>
      </c>
      <c r="H54" s="201">
        <v>102</v>
      </c>
      <c r="I54" s="161">
        <v>4831</v>
      </c>
      <c r="J54" s="161">
        <v>1236</v>
      </c>
      <c r="K54" s="245" t="s">
        <v>542</v>
      </c>
      <c r="L54" s="201">
        <v>327</v>
      </c>
      <c r="M54" s="201">
        <v>263</v>
      </c>
      <c r="N54" s="242" t="s">
        <v>571</v>
      </c>
      <c r="O54" s="54">
        <v>3.0999999999999999E-3</v>
      </c>
      <c r="P54" s="11">
        <v>2.0999999999999999E-3</v>
      </c>
      <c r="Q54" s="11">
        <v>2.0999999999999999E-3</v>
      </c>
      <c r="R54" s="11">
        <v>0</v>
      </c>
      <c r="S54" s="11">
        <v>0</v>
      </c>
      <c r="T54" s="11">
        <v>5.0000000000000001E-4</v>
      </c>
      <c r="U54" s="11">
        <v>5.0000000000000001E-4</v>
      </c>
      <c r="V54" s="11">
        <v>7.1499999999999994E-2</v>
      </c>
      <c r="W54" s="11">
        <v>0</v>
      </c>
      <c r="X54" s="11">
        <v>5.6399999999999999E-2</v>
      </c>
      <c r="Y54" s="11">
        <v>0</v>
      </c>
      <c r="Z54" s="11">
        <v>0</v>
      </c>
      <c r="AA54" s="11">
        <v>2.8E-3</v>
      </c>
      <c r="AB54" s="13">
        <v>1.23E-2</v>
      </c>
    </row>
    <row r="55" spans="1:28" x14ac:dyDescent="0.25">
      <c r="A55" s="42" t="s">
        <v>457</v>
      </c>
      <c r="B55" s="6"/>
      <c r="C55" s="161"/>
      <c r="D55" s="161"/>
      <c r="E55" s="161"/>
      <c r="F55" s="161"/>
      <c r="G55" s="161"/>
      <c r="H55" s="161"/>
      <c r="I55" s="161"/>
      <c r="J55" s="161"/>
      <c r="K55" s="219"/>
      <c r="L55" s="161"/>
      <c r="M55" s="161"/>
      <c r="N55" s="251"/>
      <c r="O55" s="54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3"/>
    </row>
    <row r="56" spans="1:28" x14ac:dyDescent="0.25">
      <c r="A56" s="3" t="s">
        <v>91</v>
      </c>
      <c r="B56" s="6">
        <v>227738</v>
      </c>
      <c r="C56" s="161">
        <v>6724</v>
      </c>
      <c r="D56" s="161">
        <v>1880</v>
      </c>
      <c r="E56" s="161">
        <v>1902</v>
      </c>
      <c r="F56" s="201">
        <v>557</v>
      </c>
      <c r="G56" s="161">
        <v>1787</v>
      </c>
      <c r="H56" s="201">
        <v>598</v>
      </c>
      <c r="I56" s="161">
        <v>160416</v>
      </c>
      <c r="J56" s="161">
        <v>25075</v>
      </c>
      <c r="K56" s="245" t="s">
        <v>543</v>
      </c>
      <c r="L56" s="161">
        <v>8178</v>
      </c>
      <c r="M56" s="245" t="s">
        <v>554</v>
      </c>
      <c r="N56" s="242" t="s">
        <v>572</v>
      </c>
      <c r="O56" s="54">
        <v>1.5E-3</v>
      </c>
      <c r="P56" s="11">
        <v>2.0000000000000001E-4</v>
      </c>
      <c r="Q56" s="11">
        <v>0</v>
      </c>
      <c r="R56" s="11">
        <v>1.4E-3</v>
      </c>
      <c r="S56" s="11">
        <v>0</v>
      </c>
      <c r="T56" s="11">
        <v>0</v>
      </c>
      <c r="U56" s="11">
        <v>1E-4</v>
      </c>
      <c r="V56" s="11">
        <v>5.5800000000000002E-2</v>
      </c>
      <c r="W56" s="11">
        <v>1.17E-2</v>
      </c>
      <c r="X56" s="11">
        <v>0</v>
      </c>
      <c r="Y56" s="11">
        <v>5.2999999999999999E-2</v>
      </c>
      <c r="Z56" s="11">
        <v>0</v>
      </c>
      <c r="AA56" s="11">
        <v>0</v>
      </c>
      <c r="AB56" s="13">
        <v>2.8E-3</v>
      </c>
    </row>
    <row r="57" spans="1:28" x14ac:dyDescent="0.25">
      <c r="A57" s="3" t="s">
        <v>99</v>
      </c>
      <c r="B57" s="6">
        <v>321878</v>
      </c>
      <c r="C57" s="161">
        <v>3046</v>
      </c>
      <c r="D57" s="161">
        <v>1340</v>
      </c>
      <c r="E57" s="201">
        <v>494</v>
      </c>
      <c r="F57" s="201">
        <v>291</v>
      </c>
      <c r="G57" s="201">
        <v>655</v>
      </c>
      <c r="H57" s="201">
        <v>266</v>
      </c>
      <c r="I57" s="161">
        <v>90133</v>
      </c>
      <c r="J57" s="161">
        <v>31419</v>
      </c>
      <c r="K57" s="245" t="s">
        <v>544</v>
      </c>
      <c r="L57" s="245" t="s">
        <v>548</v>
      </c>
      <c r="M57" s="245" t="s">
        <v>555</v>
      </c>
      <c r="N57" s="242" t="s">
        <v>573</v>
      </c>
      <c r="O57" s="54">
        <v>2.5000000000000001E-3</v>
      </c>
      <c r="P57" s="11">
        <v>1E-3</v>
      </c>
      <c r="Q57" s="11">
        <v>2.9999999999999997E-4</v>
      </c>
      <c r="R57" s="11">
        <v>8.0000000000000004E-4</v>
      </c>
      <c r="S57" s="11">
        <v>1E-4</v>
      </c>
      <c r="T57" s="11">
        <v>5.0000000000000001E-4</v>
      </c>
      <c r="U57" s="11">
        <v>8.9999999999999998E-4</v>
      </c>
      <c r="V57" s="11">
        <v>0.17749999999999999</v>
      </c>
      <c r="W57" s="11">
        <v>7.3700000000000002E-2</v>
      </c>
      <c r="X57" s="11">
        <v>3.2899999999999999E-2</v>
      </c>
      <c r="Y57" s="11">
        <v>5.5199999999999999E-2</v>
      </c>
      <c r="Z57" s="11">
        <v>1.7299999999999999E-2</v>
      </c>
      <c r="AA57" s="11">
        <v>4.1799999999999997E-2</v>
      </c>
      <c r="AB57" s="13">
        <v>3.0300000000000001E-2</v>
      </c>
    </row>
    <row r="58" spans="1:28" x14ac:dyDescent="0.25">
      <c r="A58" s="3" t="s">
        <v>103</v>
      </c>
      <c r="B58" s="6">
        <v>210612</v>
      </c>
      <c r="C58" s="161">
        <v>2257</v>
      </c>
      <c r="D58" s="201">
        <v>564</v>
      </c>
      <c r="E58" s="201">
        <v>864</v>
      </c>
      <c r="F58" s="201">
        <v>197</v>
      </c>
      <c r="G58" s="201">
        <v>504</v>
      </c>
      <c r="H58" s="201">
        <v>128</v>
      </c>
      <c r="I58" s="161">
        <v>41542</v>
      </c>
      <c r="J58" s="161">
        <v>8744</v>
      </c>
      <c r="K58" s="245" t="s">
        <v>545</v>
      </c>
      <c r="L58" s="245" t="s">
        <v>549</v>
      </c>
      <c r="M58" s="245" t="s">
        <v>556</v>
      </c>
      <c r="N58" s="242" t="s">
        <v>574</v>
      </c>
      <c r="O58" s="54">
        <v>1.4E-3</v>
      </c>
      <c r="P58" s="11">
        <v>1.6000000000000001E-3</v>
      </c>
      <c r="Q58" s="11">
        <v>1E-3</v>
      </c>
      <c r="R58" s="11">
        <v>4.0000000000000002E-4</v>
      </c>
      <c r="S58" s="11">
        <v>0</v>
      </c>
      <c r="T58" s="11">
        <v>0</v>
      </c>
      <c r="U58" s="11">
        <v>0</v>
      </c>
      <c r="V58" s="11">
        <v>1.2699999999999999E-2</v>
      </c>
      <c r="W58" s="11">
        <v>1.6299999999999999E-2</v>
      </c>
      <c r="X58" s="11">
        <v>6.4999999999999997E-3</v>
      </c>
      <c r="Y58" s="11">
        <v>6.1999999999999998E-3</v>
      </c>
      <c r="Z58" s="11">
        <v>0</v>
      </c>
      <c r="AA58" s="11">
        <v>0</v>
      </c>
      <c r="AB58" s="13">
        <v>0</v>
      </c>
    </row>
    <row r="59" spans="1:28" x14ac:dyDescent="0.25">
      <c r="A59" s="3" t="s">
        <v>105</v>
      </c>
      <c r="B59" s="6">
        <v>214870</v>
      </c>
      <c r="C59" s="161">
        <v>1799</v>
      </c>
      <c r="D59" s="201">
        <v>400</v>
      </c>
      <c r="E59" s="201">
        <v>412</v>
      </c>
      <c r="F59" s="201">
        <v>146</v>
      </c>
      <c r="G59" s="201">
        <v>406</v>
      </c>
      <c r="H59" s="201">
        <v>435</v>
      </c>
      <c r="I59" s="161">
        <v>34172</v>
      </c>
      <c r="J59" s="161">
        <v>7001</v>
      </c>
      <c r="K59" s="245" t="s">
        <v>546</v>
      </c>
      <c r="L59" s="245" t="s">
        <v>550</v>
      </c>
      <c r="M59" s="245" t="s">
        <v>557</v>
      </c>
      <c r="N59" s="242" t="s">
        <v>575</v>
      </c>
      <c r="O59" s="54">
        <v>8.2000000000000007E-3</v>
      </c>
      <c r="P59" s="11">
        <v>1E-4</v>
      </c>
      <c r="Q59" s="11">
        <v>0</v>
      </c>
      <c r="R59" s="11">
        <v>1.9E-3</v>
      </c>
      <c r="S59" s="11">
        <v>0</v>
      </c>
      <c r="T59" s="11">
        <v>6.1999999999999998E-3</v>
      </c>
      <c r="U59" s="11">
        <v>1E-4</v>
      </c>
      <c r="V59" s="11">
        <v>8.7999999999999995E-2</v>
      </c>
      <c r="W59" s="11">
        <v>2.2000000000000001E-3</v>
      </c>
      <c r="X59" s="11">
        <v>0</v>
      </c>
      <c r="Y59" s="11">
        <v>3.2300000000000002E-2</v>
      </c>
      <c r="Z59" s="11">
        <v>0</v>
      </c>
      <c r="AA59" s="11">
        <v>1.4800000000000001E-2</v>
      </c>
      <c r="AB59" s="13">
        <v>4.0899999999999999E-2</v>
      </c>
    </row>
    <row r="60" spans="1:28" x14ac:dyDescent="0.25">
      <c r="A60" s="7" t="s">
        <v>106</v>
      </c>
      <c r="B60" s="9">
        <v>172008</v>
      </c>
      <c r="C60" s="197">
        <v>2101</v>
      </c>
      <c r="D60" s="202">
        <v>878</v>
      </c>
      <c r="E60" s="202">
        <v>125</v>
      </c>
      <c r="F60" s="202">
        <v>112</v>
      </c>
      <c r="G60" s="202">
        <v>649</v>
      </c>
      <c r="H60" s="202">
        <v>337</v>
      </c>
      <c r="I60" s="197">
        <v>56213</v>
      </c>
      <c r="J60" s="197">
        <v>16961</v>
      </c>
      <c r="K60" s="246" t="s">
        <v>547</v>
      </c>
      <c r="L60" s="246" t="s">
        <v>551</v>
      </c>
      <c r="M60" s="246" t="s">
        <v>558</v>
      </c>
      <c r="N60" s="242" t="s">
        <v>576</v>
      </c>
      <c r="O60" s="60">
        <v>3.2000000000000002E-3</v>
      </c>
      <c r="P60" s="12">
        <v>6.9999999999999999E-4</v>
      </c>
      <c r="Q60" s="12">
        <v>2.0999999999999999E-3</v>
      </c>
      <c r="R60" s="12">
        <v>6.9999999999999999E-4</v>
      </c>
      <c r="S60" s="12">
        <v>2.0000000000000001E-4</v>
      </c>
      <c r="T60" s="12">
        <v>0</v>
      </c>
      <c r="U60" s="12">
        <v>2.0000000000000001E-4</v>
      </c>
      <c r="V60" s="12">
        <v>5.6500000000000002E-2</v>
      </c>
      <c r="W60" s="12">
        <v>1.6299999999999999E-2</v>
      </c>
      <c r="X60" s="12">
        <v>4.1099999999999998E-2</v>
      </c>
      <c r="Y60" s="12">
        <v>1.0999999999999999E-2</v>
      </c>
      <c r="Z60" s="12">
        <v>4.0000000000000002E-4</v>
      </c>
      <c r="AA60" s="12">
        <v>0</v>
      </c>
      <c r="AB60" s="14">
        <v>4.0000000000000001E-3</v>
      </c>
    </row>
    <row r="61" spans="1:28" x14ac:dyDescent="0.25">
      <c r="I61" s="213"/>
      <c r="J61" s="33"/>
      <c r="N61" s="112"/>
    </row>
    <row r="62" spans="1:28" x14ac:dyDescent="0.25">
      <c r="I62" s="213"/>
      <c r="J62" s="33"/>
      <c r="N62" s="112"/>
    </row>
    <row r="63" spans="1:28" x14ac:dyDescent="0.25">
      <c r="A63" s="45" t="s">
        <v>461</v>
      </c>
      <c r="B63" s="47"/>
      <c r="I63" s="213"/>
      <c r="J63" s="33"/>
      <c r="N63" s="112"/>
    </row>
    <row r="64" spans="1:28" x14ac:dyDescent="0.25">
      <c r="A64" s="3" t="s">
        <v>87</v>
      </c>
      <c r="B64" s="4">
        <v>3380</v>
      </c>
      <c r="C64" s="161">
        <v>16</v>
      </c>
      <c r="D64" s="201">
        <v>8</v>
      </c>
      <c r="E64" s="201">
        <v>4</v>
      </c>
      <c r="F64" s="201">
        <v>1</v>
      </c>
      <c r="G64" s="201">
        <v>0</v>
      </c>
      <c r="H64" s="201">
        <v>3</v>
      </c>
      <c r="I64" s="235">
        <v>226</v>
      </c>
      <c r="J64" s="199">
        <v>114</v>
      </c>
      <c r="K64" s="175">
        <v>42</v>
      </c>
      <c r="L64" s="175">
        <v>20</v>
      </c>
      <c r="M64" s="235">
        <v>0</v>
      </c>
      <c r="N64" s="175">
        <v>50</v>
      </c>
      <c r="O64" s="54">
        <v>1.5E-3</v>
      </c>
      <c r="P64" s="11">
        <v>2.9999999999999997E-4</v>
      </c>
      <c r="Q64" s="11">
        <v>5.9999999999999995E-4</v>
      </c>
      <c r="R64" s="11">
        <v>8.9999999999999998E-4</v>
      </c>
      <c r="S64" s="11">
        <v>0</v>
      </c>
      <c r="T64" s="11">
        <v>0</v>
      </c>
      <c r="U64" s="11">
        <v>0</v>
      </c>
      <c r="V64" s="11">
        <v>4.1000000000000003E-3</v>
      </c>
      <c r="W64" s="11">
        <v>1.5E-3</v>
      </c>
      <c r="X64" s="11">
        <v>5.9999999999999995E-4</v>
      </c>
      <c r="Y64" s="11">
        <v>3.5999999999999999E-3</v>
      </c>
      <c r="Z64" s="11">
        <v>0</v>
      </c>
      <c r="AA64" s="11">
        <v>0</v>
      </c>
      <c r="AB64" s="13">
        <v>0</v>
      </c>
    </row>
    <row r="65" spans="1:28" x14ac:dyDescent="0.25">
      <c r="A65" s="3" t="s">
        <v>113</v>
      </c>
      <c r="B65" s="211">
        <v>17101</v>
      </c>
      <c r="C65" s="216">
        <v>146</v>
      </c>
      <c r="D65" s="233">
        <v>101</v>
      </c>
      <c r="E65" s="233">
        <v>3</v>
      </c>
      <c r="F65" s="233">
        <v>3</v>
      </c>
      <c r="G65" s="233">
        <v>9</v>
      </c>
      <c r="H65" s="233">
        <v>30</v>
      </c>
      <c r="I65" s="234">
        <v>3221</v>
      </c>
      <c r="J65" s="175">
        <v>1459</v>
      </c>
      <c r="K65" s="175">
        <v>47</v>
      </c>
      <c r="L65" s="175">
        <v>15</v>
      </c>
      <c r="M65" s="235">
        <v>1333</v>
      </c>
      <c r="N65" s="175">
        <v>367</v>
      </c>
      <c r="O65" s="54">
        <v>8.0999999999999996E-3</v>
      </c>
      <c r="P65" s="11">
        <v>2.3999999999999998E-3</v>
      </c>
      <c r="Q65" s="11">
        <v>6.0000000000000001E-3</v>
      </c>
      <c r="R65" s="11">
        <v>1E-4</v>
      </c>
      <c r="S65" s="11">
        <v>0</v>
      </c>
      <c r="T65" s="11">
        <v>1.1000000000000001E-3</v>
      </c>
      <c r="U65" s="11">
        <v>1E-3</v>
      </c>
      <c r="V65" s="11">
        <v>0.19750000000000001</v>
      </c>
      <c r="W65" s="11">
        <v>3.6700000000000003E-2</v>
      </c>
      <c r="X65" s="11">
        <v>7.7100000000000002E-2</v>
      </c>
      <c r="Y65" s="11">
        <v>8.0000000000000004E-4</v>
      </c>
      <c r="Z65" s="11">
        <v>1.1000000000000001E-3</v>
      </c>
      <c r="AA65" s="11">
        <v>6.8199999999999997E-2</v>
      </c>
      <c r="AB65" s="13">
        <v>5.0299999999999997E-2</v>
      </c>
    </row>
  </sheetData>
  <sortState xmlns:xlrd2="http://schemas.microsoft.com/office/spreadsheetml/2017/richdata2" ref="A56:N60">
    <sortCondition ref="A56:A60"/>
  </sortState>
  <mergeCells count="3">
    <mergeCell ref="A1:N1"/>
    <mergeCell ref="C2:P2"/>
    <mergeCell ref="Q2:AB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65"/>
  <sheetViews>
    <sheetView topLeftCell="A31" zoomScaleNormal="100" workbookViewId="0">
      <selection activeCell="X52" sqref="X52"/>
    </sheetView>
  </sheetViews>
  <sheetFormatPr defaultRowHeight="15" x14ac:dyDescent="0.25"/>
  <cols>
    <col min="1" max="1" width="50.85546875" customWidth="1"/>
    <col min="2" max="2" width="50.85546875" hidden="1" customWidth="1"/>
    <col min="3" max="3" width="25.85546875" style="87" customWidth="1"/>
    <col min="4" max="4" width="24.7109375" style="87" customWidth="1"/>
    <col min="5" max="5" width="24.85546875" style="205" customWidth="1"/>
    <col min="6" max="6" width="15.85546875" style="87" customWidth="1"/>
    <col min="7" max="7" width="35.7109375" style="205" customWidth="1"/>
    <col min="8" max="8" width="34.5703125" style="87" customWidth="1"/>
    <col min="9" max="9" width="34.7109375" style="87" customWidth="1"/>
    <col min="10" max="10" width="25.7109375" style="112" customWidth="1"/>
    <col min="11" max="11" width="25.85546875" hidden="1" customWidth="1"/>
    <col min="12" max="12" width="24.7109375" hidden="1" customWidth="1"/>
    <col min="13" max="13" width="24.85546875" hidden="1" customWidth="1"/>
    <col min="14" max="14" width="15.85546875" hidden="1" customWidth="1"/>
    <col min="15" max="15" width="35.7109375" hidden="1" customWidth="1"/>
    <col min="16" max="16" width="34.5703125" hidden="1" customWidth="1"/>
    <col min="17" max="17" width="34.7109375" hidden="1" customWidth="1"/>
    <col min="18" max="18" width="25.7109375" hidden="1" customWidth="1"/>
  </cols>
  <sheetData>
    <row r="1" spans="1:18" x14ac:dyDescent="0.25">
      <c r="A1" s="259" t="s">
        <v>467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7"/>
    </row>
    <row r="2" spans="1:18" x14ac:dyDescent="0.25">
      <c r="A2" s="15"/>
      <c r="B2" s="15"/>
      <c r="C2" s="268" t="s">
        <v>150</v>
      </c>
      <c r="D2" s="269"/>
      <c r="E2" s="269"/>
      <c r="F2" s="269"/>
      <c r="G2" s="269"/>
      <c r="H2" s="269"/>
      <c r="I2" s="269"/>
      <c r="J2" s="269"/>
      <c r="K2" s="262" t="s">
        <v>154</v>
      </c>
      <c r="L2" s="263"/>
      <c r="M2" s="263"/>
      <c r="N2" s="263"/>
      <c r="O2" s="263"/>
      <c r="P2" s="263"/>
      <c r="Q2" s="263"/>
      <c r="R2" s="264"/>
    </row>
    <row r="3" spans="1:18" x14ac:dyDescent="0.25">
      <c r="A3" s="1" t="s">
        <v>84</v>
      </c>
      <c r="B3" s="40"/>
      <c r="C3" s="208" t="s">
        <v>155</v>
      </c>
      <c r="D3" s="208" t="s">
        <v>169</v>
      </c>
      <c r="E3" s="203" t="s">
        <v>170</v>
      </c>
      <c r="F3" s="208" t="s">
        <v>171</v>
      </c>
      <c r="G3" s="203" t="s">
        <v>161</v>
      </c>
      <c r="H3" s="208" t="s">
        <v>172</v>
      </c>
      <c r="I3" s="208" t="s">
        <v>173</v>
      </c>
      <c r="J3" s="193" t="s">
        <v>174</v>
      </c>
      <c r="K3" s="49" t="s">
        <v>155</v>
      </c>
      <c r="L3" s="1" t="s">
        <v>169</v>
      </c>
      <c r="M3" s="1" t="s">
        <v>170</v>
      </c>
      <c r="N3" s="1" t="s">
        <v>171</v>
      </c>
      <c r="O3" s="1" t="s">
        <v>161</v>
      </c>
      <c r="P3" s="1" t="s">
        <v>172</v>
      </c>
      <c r="Q3" s="1" t="s">
        <v>173</v>
      </c>
      <c r="R3" s="2" t="s">
        <v>174</v>
      </c>
    </row>
    <row r="4" spans="1:18" x14ac:dyDescent="0.25">
      <c r="A4" s="42" t="s">
        <v>452</v>
      </c>
      <c r="B4" s="40"/>
      <c r="C4" s="160"/>
      <c r="D4" s="160"/>
      <c r="E4" s="203"/>
      <c r="F4" s="160"/>
      <c r="G4" s="203"/>
      <c r="H4" s="160"/>
      <c r="I4" s="160"/>
      <c r="J4" s="174"/>
      <c r="K4" s="49"/>
      <c r="L4" s="40"/>
      <c r="M4" s="40"/>
      <c r="N4" s="40"/>
      <c r="O4" s="40"/>
      <c r="P4" s="40"/>
      <c r="Q4" s="40"/>
      <c r="R4" s="2"/>
    </row>
    <row r="5" spans="1:18" x14ac:dyDescent="0.25">
      <c r="A5" s="3" t="s">
        <v>86</v>
      </c>
      <c r="B5" s="6">
        <v>7438</v>
      </c>
      <c r="C5" s="161">
        <f>SUM(D5:F5)</f>
        <v>43</v>
      </c>
      <c r="D5" s="201">
        <v>43</v>
      </c>
      <c r="E5" s="201">
        <v>0</v>
      </c>
      <c r="F5" s="161">
        <v>0</v>
      </c>
      <c r="G5" s="161">
        <f>SUM(H5:J5)</f>
        <v>467</v>
      </c>
      <c r="H5" s="201">
        <v>467</v>
      </c>
      <c r="I5" s="201">
        <v>0</v>
      </c>
      <c r="J5" s="175">
        <v>0</v>
      </c>
      <c r="K5" s="54">
        <v>1.5E-3</v>
      </c>
      <c r="L5" s="11">
        <v>1.5E-3</v>
      </c>
      <c r="M5" s="11">
        <v>0</v>
      </c>
      <c r="N5" s="11">
        <v>0</v>
      </c>
      <c r="O5" s="11">
        <v>4.1000000000000003E-3</v>
      </c>
      <c r="P5" s="11">
        <v>4.1000000000000003E-3</v>
      </c>
      <c r="Q5" s="11">
        <v>0</v>
      </c>
      <c r="R5" s="13">
        <v>0</v>
      </c>
    </row>
    <row r="6" spans="1:18" x14ac:dyDescent="0.25">
      <c r="A6" s="3" t="s">
        <v>464</v>
      </c>
      <c r="B6" s="6">
        <v>9535</v>
      </c>
      <c r="C6" s="161">
        <f t="shared" ref="C6:C65" si="0">SUM(D6:F6)</f>
        <v>64</v>
      </c>
      <c r="D6" s="201">
        <v>64</v>
      </c>
      <c r="E6" s="201">
        <v>0</v>
      </c>
      <c r="F6" s="161">
        <v>0</v>
      </c>
      <c r="G6" s="161">
        <f t="shared" ref="G6:G65" si="1">SUM(H6:J6)</f>
        <v>733</v>
      </c>
      <c r="H6" s="201">
        <v>733</v>
      </c>
      <c r="I6" s="201">
        <v>0</v>
      </c>
      <c r="J6" s="175">
        <v>0</v>
      </c>
      <c r="K6" s="54">
        <v>3.2000000000000002E-3</v>
      </c>
      <c r="L6" s="11">
        <v>2.8999999999999998E-3</v>
      </c>
      <c r="M6" s="11">
        <v>2.9999999999999997E-4</v>
      </c>
      <c r="N6" s="11">
        <v>0</v>
      </c>
      <c r="O6" s="11">
        <v>5.96E-2</v>
      </c>
      <c r="P6" s="11">
        <v>4.7500000000000001E-2</v>
      </c>
      <c r="Q6" s="11">
        <v>1.2200000000000001E-2</v>
      </c>
      <c r="R6" s="13">
        <v>0</v>
      </c>
    </row>
    <row r="7" spans="1:18" x14ac:dyDescent="0.25">
      <c r="A7" s="3" t="s">
        <v>92</v>
      </c>
      <c r="B7" s="6">
        <v>8088</v>
      </c>
      <c r="C7" s="161">
        <f t="shared" si="0"/>
        <v>144</v>
      </c>
      <c r="D7" s="201">
        <v>144</v>
      </c>
      <c r="E7" s="201">
        <v>0</v>
      </c>
      <c r="F7" s="161">
        <v>0</v>
      </c>
      <c r="G7" s="161">
        <f t="shared" si="1"/>
        <v>3456</v>
      </c>
      <c r="H7" s="161">
        <v>3456</v>
      </c>
      <c r="I7" s="201">
        <v>0</v>
      </c>
      <c r="J7" s="175">
        <v>0</v>
      </c>
      <c r="K7" s="54">
        <v>2E-3</v>
      </c>
      <c r="L7" s="11">
        <v>2E-3</v>
      </c>
      <c r="M7" s="11">
        <v>0</v>
      </c>
      <c r="N7" s="11">
        <v>0</v>
      </c>
      <c r="O7" s="11">
        <v>3.4700000000000002E-2</v>
      </c>
      <c r="P7" s="11">
        <v>3.4700000000000002E-2</v>
      </c>
      <c r="Q7" s="11">
        <v>0</v>
      </c>
      <c r="R7" s="13">
        <v>0</v>
      </c>
    </row>
    <row r="8" spans="1:18" x14ac:dyDescent="0.25">
      <c r="A8" s="3" t="s">
        <v>95</v>
      </c>
      <c r="B8" s="6">
        <v>18059</v>
      </c>
      <c r="C8" s="161">
        <f t="shared" si="0"/>
        <v>115</v>
      </c>
      <c r="D8" s="201">
        <v>102</v>
      </c>
      <c r="E8" s="201">
        <v>13</v>
      </c>
      <c r="F8" s="161">
        <v>0</v>
      </c>
      <c r="G8" s="161">
        <f t="shared" si="1"/>
        <v>1813</v>
      </c>
      <c r="H8" s="161">
        <v>1453</v>
      </c>
      <c r="I8" s="201">
        <v>360</v>
      </c>
      <c r="J8" s="175">
        <v>0</v>
      </c>
      <c r="K8" s="54">
        <v>9.9000000000000008E-3</v>
      </c>
      <c r="L8" s="11">
        <v>9.4000000000000004E-3</v>
      </c>
      <c r="M8" s="11">
        <v>5.0000000000000001E-4</v>
      </c>
      <c r="N8" s="11">
        <v>0</v>
      </c>
      <c r="O8" s="11">
        <v>0.20219999999999999</v>
      </c>
      <c r="P8" s="11">
        <v>0.15</v>
      </c>
      <c r="Q8" s="11">
        <v>5.21E-2</v>
      </c>
      <c r="R8" s="13">
        <v>0</v>
      </c>
    </row>
    <row r="9" spans="1:18" x14ac:dyDescent="0.25">
      <c r="A9" s="3" t="s">
        <v>102</v>
      </c>
      <c r="B9" s="6">
        <v>8617</v>
      </c>
      <c r="C9" s="161">
        <f t="shared" si="0"/>
        <v>9</v>
      </c>
      <c r="D9" s="201">
        <v>3</v>
      </c>
      <c r="E9" s="201">
        <v>6</v>
      </c>
      <c r="F9" s="161">
        <v>0</v>
      </c>
      <c r="G9" s="161">
        <f t="shared" si="1"/>
        <v>177</v>
      </c>
      <c r="H9" s="201">
        <v>75</v>
      </c>
      <c r="I9" s="201">
        <v>102</v>
      </c>
      <c r="J9" s="175">
        <v>0</v>
      </c>
      <c r="K9" s="54">
        <v>1.8E-3</v>
      </c>
      <c r="L9" s="11">
        <v>1.8E-3</v>
      </c>
      <c r="M9" s="11">
        <v>0</v>
      </c>
      <c r="N9" s="11">
        <v>0</v>
      </c>
      <c r="O9" s="11">
        <v>4.53E-2</v>
      </c>
      <c r="P9" s="11">
        <v>4.53E-2</v>
      </c>
      <c r="Q9" s="11">
        <v>0</v>
      </c>
      <c r="R9" s="13">
        <v>0</v>
      </c>
    </row>
    <row r="10" spans="1:18" x14ac:dyDescent="0.25">
      <c r="A10" s="3" t="s">
        <v>104</v>
      </c>
      <c r="B10" s="6">
        <v>7216</v>
      </c>
      <c r="C10" s="161">
        <f t="shared" si="0"/>
        <v>40</v>
      </c>
      <c r="D10" s="201">
        <v>25</v>
      </c>
      <c r="E10" s="201">
        <v>15</v>
      </c>
      <c r="F10" s="161">
        <v>0</v>
      </c>
      <c r="G10" s="161">
        <f t="shared" si="1"/>
        <v>1111</v>
      </c>
      <c r="H10" s="201">
        <v>457</v>
      </c>
      <c r="I10" s="201">
        <v>654</v>
      </c>
      <c r="J10" s="175">
        <v>0</v>
      </c>
      <c r="K10" s="54">
        <v>1.8E-3</v>
      </c>
      <c r="L10" s="11">
        <v>1.4E-3</v>
      </c>
      <c r="M10" s="11">
        <v>4.0000000000000002E-4</v>
      </c>
      <c r="N10" s="11">
        <v>0</v>
      </c>
      <c r="O10" s="11">
        <v>3.6400000000000002E-2</v>
      </c>
      <c r="P10" s="11">
        <v>1.9300000000000001E-2</v>
      </c>
      <c r="Q10" s="11">
        <v>1.72E-2</v>
      </c>
      <c r="R10" s="13">
        <v>0</v>
      </c>
    </row>
    <row r="11" spans="1:18" x14ac:dyDescent="0.25">
      <c r="A11" s="3" t="s">
        <v>115</v>
      </c>
      <c r="B11" s="6">
        <v>5546</v>
      </c>
      <c r="C11" s="161">
        <f t="shared" si="0"/>
        <v>4</v>
      </c>
      <c r="D11" s="201">
        <v>4</v>
      </c>
      <c r="E11" s="201">
        <v>0</v>
      </c>
      <c r="F11" s="161">
        <v>0</v>
      </c>
      <c r="G11" s="161">
        <f t="shared" si="1"/>
        <v>98</v>
      </c>
      <c r="H11" s="201">
        <v>98</v>
      </c>
      <c r="I11" s="201">
        <v>0</v>
      </c>
      <c r="J11" s="175">
        <v>0</v>
      </c>
      <c r="K11" s="54">
        <v>2.6599999999999999E-2</v>
      </c>
      <c r="L11" s="11">
        <v>2.63E-2</v>
      </c>
      <c r="M11" s="11">
        <v>2.0000000000000001E-4</v>
      </c>
      <c r="N11" s="11">
        <v>0</v>
      </c>
      <c r="O11" s="11">
        <v>0.29170000000000001</v>
      </c>
      <c r="P11" s="11">
        <v>0.29120000000000001</v>
      </c>
      <c r="Q11" s="11">
        <v>5.0000000000000001E-4</v>
      </c>
      <c r="R11" s="13">
        <v>0</v>
      </c>
    </row>
    <row r="12" spans="1:18" s="58" customFormat="1" x14ac:dyDescent="0.25">
      <c r="A12" s="64" t="s">
        <v>121</v>
      </c>
      <c r="B12" s="53">
        <v>9914</v>
      </c>
      <c r="C12" s="161">
        <f t="shared" si="0"/>
        <v>48</v>
      </c>
      <c r="D12" s="174">
        <v>48</v>
      </c>
      <c r="E12" s="244" t="s">
        <v>224</v>
      </c>
      <c r="F12" s="174">
        <v>0</v>
      </c>
      <c r="G12" s="161">
        <f t="shared" si="1"/>
        <v>660</v>
      </c>
      <c r="H12" s="174">
        <v>410</v>
      </c>
      <c r="I12" s="253">
        <v>250</v>
      </c>
      <c r="J12" s="174">
        <v>0</v>
      </c>
      <c r="K12" s="58">
        <v>7.1000000000000004E-3</v>
      </c>
      <c r="L12" s="58">
        <v>5.3E-3</v>
      </c>
      <c r="M12" s="58">
        <v>1.8E-3</v>
      </c>
      <c r="N12" s="58">
        <v>0</v>
      </c>
      <c r="O12" s="58">
        <v>0.1166</v>
      </c>
      <c r="P12" s="58">
        <v>9.8199999999999996E-2</v>
      </c>
      <c r="Q12" s="58">
        <v>1.83E-2</v>
      </c>
      <c r="R12" s="58">
        <v>0</v>
      </c>
    </row>
    <row r="13" spans="1:18" x14ac:dyDescent="0.25">
      <c r="A13" s="29" t="s">
        <v>125</v>
      </c>
      <c r="B13" s="55">
        <v>4592</v>
      </c>
      <c r="C13" s="161">
        <f t="shared" si="0"/>
        <v>6</v>
      </c>
      <c r="D13" s="214">
        <v>0</v>
      </c>
      <c r="E13" s="214">
        <v>6</v>
      </c>
      <c r="F13" s="215">
        <v>0</v>
      </c>
      <c r="G13" s="161">
        <f t="shared" si="1"/>
        <v>239</v>
      </c>
      <c r="H13" s="214">
        <v>0</v>
      </c>
      <c r="I13" s="214">
        <v>239</v>
      </c>
      <c r="J13" s="175">
        <v>0</v>
      </c>
      <c r="K13" s="59">
        <v>2.8999999999999998E-3</v>
      </c>
      <c r="L13" s="56">
        <v>2.3999999999999998E-3</v>
      </c>
      <c r="M13" s="56">
        <v>5.0000000000000001E-4</v>
      </c>
      <c r="N13" s="56">
        <v>0</v>
      </c>
      <c r="O13" s="56">
        <v>2.92E-2</v>
      </c>
      <c r="P13" s="56">
        <v>2.3099999999999999E-2</v>
      </c>
      <c r="Q13" s="56">
        <v>6.1000000000000004E-3</v>
      </c>
      <c r="R13" s="57">
        <v>0</v>
      </c>
    </row>
    <row r="14" spans="1:18" x14ac:dyDescent="0.25">
      <c r="A14" s="3" t="s">
        <v>129</v>
      </c>
      <c r="B14" s="6">
        <v>11837</v>
      </c>
      <c r="C14" s="161">
        <f t="shared" si="0"/>
        <v>104</v>
      </c>
      <c r="D14" s="201">
        <v>99</v>
      </c>
      <c r="E14" s="201">
        <v>5</v>
      </c>
      <c r="F14" s="161">
        <v>0</v>
      </c>
      <c r="G14" s="161">
        <f t="shared" si="1"/>
        <v>5847</v>
      </c>
      <c r="H14" s="161">
        <v>4950</v>
      </c>
      <c r="I14" s="201">
        <v>897</v>
      </c>
      <c r="J14" s="175">
        <v>0</v>
      </c>
      <c r="K14" s="54">
        <v>9.7999999999999997E-3</v>
      </c>
      <c r="L14" s="11">
        <v>8.2000000000000007E-3</v>
      </c>
      <c r="M14" s="11">
        <v>1.6000000000000001E-3</v>
      </c>
      <c r="N14" s="11">
        <v>0</v>
      </c>
      <c r="O14" s="11">
        <v>0.1153</v>
      </c>
      <c r="P14" s="11">
        <v>8.0100000000000005E-2</v>
      </c>
      <c r="Q14" s="11">
        <v>3.5299999999999998E-2</v>
      </c>
      <c r="R14" s="13">
        <v>0</v>
      </c>
    </row>
    <row r="15" spans="1:18" x14ac:dyDescent="0.25">
      <c r="A15" s="3" t="s">
        <v>135</v>
      </c>
      <c r="B15" s="6">
        <v>19703</v>
      </c>
      <c r="C15" s="161">
        <f t="shared" si="0"/>
        <v>49</v>
      </c>
      <c r="D15" s="161">
        <v>49</v>
      </c>
      <c r="E15" s="201">
        <v>0</v>
      </c>
      <c r="F15" s="161">
        <v>0</v>
      </c>
      <c r="G15" s="161">
        <f t="shared" si="1"/>
        <v>4807</v>
      </c>
      <c r="H15" s="161">
        <v>4807</v>
      </c>
      <c r="I15" s="201">
        <v>0</v>
      </c>
      <c r="J15" s="175">
        <v>0</v>
      </c>
      <c r="K15" s="54">
        <v>8.3999999999999995E-3</v>
      </c>
      <c r="L15" s="11">
        <v>4.1000000000000003E-3</v>
      </c>
      <c r="M15" s="11">
        <v>4.1000000000000003E-3</v>
      </c>
      <c r="N15" s="11">
        <v>2.0000000000000001E-4</v>
      </c>
      <c r="O15" s="11">
        <v>0.1898</v>
      </c>
      <c r="P15" s="11">
        <v>8.9300000000000004E-2</v>
      </c>
      <c r="Q15" s="11">
        <v>9.9500000000000005E-2</v>
      </c>
      <c r="R15" s="13">
        <v>1E-3</v>
      </c>
    </row>
    <row r="16" spans="1:18" x14ac:dyDescent="0.25">
      <c r="A16" s="3" t="s">
        <v>136</v>
      </c>
      <c r="B16" s="6"/>
      <c r="C16" s="161">
        <f t="shared" si="0"/>
        <v>9</v>
      </c>
      <c r="D16" s="201">
        <v>9</v>
      </c>
      <c r="E16" s="201">
        <v>0</v>
      </c>
      <c r="F16" s="161">
        <v>0</v>
      </c>
      <c r="G16" s="161">
        <f t="shared" si="1"/>
        <v>124</v>
      </c>
      <c r="H16" s="201">
        <v>124</v>
      </c>
      <c r="I16" s="201">
        <v>0</v>
      </c>
      <c r="J16" s="175">
        <v>0</v>
      </c>
      <c r="K16" s="54"/>
      <c r="L16" s="11"/>
      <c r="M16" s="11"/>
      <c r="N16" s="11"/>
      <c r="O16" s="11"/>
      <c r="P16" s="11"/>
      <c r="Q16" s="11"/>
      <c r="R16" s="13"/>
    </row>
    <row r="17" spans="1:18" x14ac:dyDescent="0.25">
      <c r="A17" s="3" t="s">
        <v>137</v>
      </c>
      <c r="B17" s="6">
        <v>12386</v>
      </c>
      <c r="C17" s="161">
        <f t="shared" si="0"/>
        <v>48</v>
      </c>
      <c r="D17" s="201">
        <v>46</v>
      </c>
      <c r="E17" s="201">
        <v>2</v>
      </c>
      <c r="F17" s="161">
        <v>0</v>
      </c>
      <c r="G17" s="161">
        <f t="shared" si="1"/>
        <v>1212</v>
      </c>
      <c r="H17" s="161">
        <v>1100</v>
      </c>
      <c r="I17" s="201">
        <v>112</v>
      </c>
      <c r="J17" s="175">
        <v>0</v>
      </c>
      <c r="K17" s="54">
        <v>6.4999999999999997E-3</v>
      </c>
      <c r="L17" s="11">
        <v>4.4000000000000003E-3</v>
      </c>
      <c r="M17" s="11">
        <v>2.0999999999999999E-3</v>
      </c>
      <c r="N17" s="11">
        <v>0</v>
      </c>
      <c r="O17" s="11">
        <v>7.2099999999999997E-2</v>
      </c>
      <c r="P17" s="11">
        <v>4.8500000000000001E-2</v>
      </c>
      <c r="Q17" s="11">
        <v>2.3599999999999999E-2</v>
      </c>
      <c r="R17" s="13">
        <v>0</v>
      </c>
    </row>
    <row r="18" spans="1:18" x14ac:dyDescent="0.25">
      <c r="A18" s="42" t="s">
        <v>453</v>
      </c>
      <c r="B18" s="6"/>
      <c r="C18" s="161"/>
      <c r="D18" s="161"/>
      <c r="E18" s="204"/>
      <c r="F18" s="161"/>
      <c r="G18" s="161"/>
      <c r="H18" s="161"/>
      <c r="I18" s="161"/>
      <c r="J18" s="175"/>
      <c r="K18" s="54"/>
      <c r="L18" s="11"/>
      <c r="M18" s="11"/>
      <c r="N18" s="11"/>
      <c r="O18" s="11"/>
      <c r="P18" s="11"/>
      <c r="Q18" s="11"/>
      <c r="R18" s="13"/>
    </row>
    <row r="19" spans="1:18" x14ac:dyDescent="0.25">
      <c r="A19" s="3" t="s">
        <v>88</v>
      </c>
      <c r="B19" s="6">
        <v>28968</v>
      </c>
      <c r="C19" s="161">
        <f t="shared" si="0"/>
        <v>83</v>
      </c>
      <c r="D19" s="201">
        <v>82</v>
      </c>
      <c r="E19" s="201">
        <v>1</v>
      </c>
      <c r="F19" s="201">
        <v>0</v>
      </c>
      <c r="G19" s="161">
        <f t="shared" si="1"/>
        <v>1874</v>
      </c>
      <c r="H19" s="161">
        <v>1854</v>
      </c>
      <c r="I19" s="201">
        <v>20</v>
      </c>
      <c r="J19" s="175">
        <v>0</v>
      </c>
      <c r="K19" s="54">
        <v>8.3000000000000001E-3</v>
      </c>
      <c r="L19" s="11">
        <v>6.7000000000000002E-3</v>
      </c>
      <c r="M19" s="11">
        <v>1.5E-3</v>
      </c>
      <c r="N19" s="11">
        <v>0</v>
      </c>
      <c r="O19" s="11">
        <v>0.23119999999999999</v>
      </c>
      <c r="P19" s="11">
        <v>0.13320000000000001</v>
      </c>
      <c r="Q19" s="11">
        <v>9.7900000000000001E-2</v>
      </c>
      <c r="R19" s="13">
        <v>0</v>
      </c>
    </row>
    <row r="20" spans="1:18" x14ac:dyDescent="0.25">
      <c r="A20" s="3" t="s">
        <v>89</v>
      </c>
      <c r="B20" s="6">
        <v>20077</v>
      </c>
      <c r="C20" s="161">
        <f t="shared" si="0"/>
        <v>56</v>
      </c>
      <c r="D20" s="161">
        <v>53</v>
      </c>
      <c r="E20" s="201">
        <v>0</v>
      </c>
      <c r="F20" s="201">
        <v>3</v>
      </c>
      <c r="G20" s="161">
        <f t="shared" si="1"/>
        <v>579</v>
      </c>
      <c r="H20" s="161">
        <v>579</v>
      </c>
      <c r="I20" s="201">
        <v>0</v>
      </c>
      <c r="J20" s="175">
        <v>0</v>
      </c>
      <c r="K20" s="54">
        <v>3.32E-2</v>
      </c>
      <c r="L20" s="11">
        <v>3.0200000000000001E-2</v>
      </c>
      <c r="M20" s="11">
        <v>1.8E-3</v>
      </c>
      <c r="N20" s="11">
        <v>1.1999999999999999E-3</v>
      </c>
      <c r="O20" s="11">
        <v>0.5494</v>
      </c>
      <c r="P20" s="11">
        <v>0.42970000000000003</v>
      </c>
      <c r="Q20" s="11">
        <v>0.1162</v>
      </c>
      <c r="R20" s="13">
        <v>3.3999999999999998E-3</v>
      </c>
    </row>
    <row r="21" spans="1:18" x14ac:dyDescent="0.25">
      <c r="A21" s="3" t="s">
        <v>94</v>
      </c>
      <c r="B21" s="6">
        <v>34605</v>
      </c>
      <c r="C21" s="161">
        <f t="shared" si="0"/>
        <v>61</v>
      </c>
      <c r="D21" s="201">
        <v>45</v>
      </c>
      <c r="E21" s="201">
        <v>16</v>
      </c>
      <c r="F21" s="201">
        <v>0</v>
      </c>
      <c r="G21" s="161">
        <f t="shared" si="1"/>
        <v>1722</v>
      </c>
      <c r="H21" s="161">
        <v>1221</v>
      </c>
      <c r="I21" s="201">
        <v>501</v>
      </c>
      <c r="J21" s="175">
        <v>0</v>
      </c>
      <c r="K21" s="54">
        <v>8.0000000000000004E-4</v>
      </c>
      <c r="L21" s="11">
        <v>6.9999999999999999E-4</v>
      </c>
      <c r="M21" s="11">
        <v>1E-4</v>
      </c>
      <c r="N21" s="11">
        <v>0</v>
      </c>
      <c r="O21" s="11">
        <v>0.01</v>
      </c>
      <c r="P21" s="11">
        <v>9.4000000000000004E-3</v>
      </c>
      <c r="Q21" s="11">
        <v>5.9999999999999995E-4</v>
      </c>
      <c r="R21" s="13">
        <v>0</v>
      </c>
    </row>
    <row r="22" spans="1:18" x14ac:dyDescent="0.25">
      <c r="A22" s="3" t="s">
        <v>97</v>
      </c>
      <c r="B22" s="6">
        <v>31241</v>
      </c>
      <c r="C22" s="161">
        <f t="shared" si="0"/>
        <v>208</v>
      </c>
      <c r="D22" s="201">
        <v>148</v>
      </c>
      <c r="E22" s="201">
        <v>60</v>
      </c>
      <c r="F22" s="201">
        <v>0</v>
      </c>
      <c r="G22" s="161">
        <f t="shared" si="1"/>
        <v>3042</v>
      </c>
      <c r="H22" s="161">
        <v>1131</v>
      </c>
      <c r="I22" s="161">
        <v>1911</v>
      </c>
      <c r="J22" s="175">
        <v>0</v>
      </c>
      <c r="K22" s="54">
        <v>7.9000000000000008E-3</v>
      </c>
      <c r="L22" s="11">
        <v>6.1000000000000004E-3</v>
      </c>
      <c r="M22" s="11">
        <v>1.8E-3</v>
      </c>
      <c r="N22" s="11">
        <v>0</v>
      </c>
      <c r="O22" s="11">
        <v>0.16689999999999999</v>
      </c>
      <c r="P22" s="11">
        <v>0.1062</v>
      </c>
      <c r="Q22" s="11">
        <v>6.0699999999999997E-2</v>
      </c>
      <c r="R22" s="13">
        <v>0</v>
      </c>
    </row>
    <row r="23" spans="1:18" x14ac:dyDescent="0.25">
      <c r="A23" s="3" t="s">
        <v>98</v>
      </c>
      <c r="B23" s="6">
        <v>21065</v>
      </c>
      <c r="C23" s="161">
        <f t="shared" si="0"/>
        <v>6</v>
      </c>
      <c r="D23" s="201">
        <v>6</v>
      </c>
      <c r="E23" s="201">
        <v>0</v>
      </c>
      <c r="F23" s="201">
        <v>0</v>
      </c>
      <c r="G23" s="161">
        <f t="shared" si="1"/>
        <v>514</v>
      </c>
      <c r="H23" s="201">
        <v>514</v>
      </c>
      <c r="I23" s="201">
        <v>0</v>
      </c>
      <c r="J23" s="175">
        <v>0</v>
      </c>
      <c r="K23" s="54">
        <v>6.6E-3</v>
      </c>
      <c r="L23" s="11">
        <v>6.0000000000000001E-3</v>
      </c>
      <c r="M23" s="11">
        <v>5.0000000000000001E-4</v>
      </c>
      <c r="N23" s="11">
        <v>0</v>
      </c>
      <c r="O23" s="11">
        <v>0.14330000000000001</v>
      </c>
      <c r="P23" s="11">
        <v>0.1103</v>
      </c>
      <c r="Q23" s="11">
        <v>3.2399999999999998E-2</v>
      </c>
      <c r="R23" s="13">
        <v>5.9999999999999995E-4</v>
      </c>
    </row>
    <row r="24" spans="1:18" x14ac:dyDescent="0.25">
      <c r="A24" s="3" t="s">
        <v>100</v>
      </c>
      <c r="B24" s="6">
        <v>26378</v>
      </c>
      <c r="C24" s="161">
        <f t="shared" si="0"/>
        <v>372</v>
      </c>
      <c r="D24" s="201">
        <v>363</v>
      </c>
      <c r="E24" s="201">
        <v>5</v>
      </c>
      <c r="F24" s="201">
        <v>4</v>
      </c>
      <c r="G24" s="161">
        <f t="shared" si="1"/>
        <v>3654</v>
      </c>
      <c r="H24" s="161">
        <v>3317</v>
      </c>
      <c r="I24" s="201">
        <v>337</v>
      </c>
      <c r="J24" s="175">
        <v>0</v>
      </c>
      <c r="K24" s="54">
        <v>1.7899999999999999E-2</v>
      </c>
      <c r="L24" s="11">
        <v>1.55E-2</v>
      </c>
      <c r="M24" s="11">
        <v>2.5000000000000001E-3</v>
      </c>
      <c r="N24" s="11">
        <v>0</v>
      </c>
      <c r="O24" s="11">
        <v>0.20899999999999999</v>
      </c>
      <c r="P24" s="11">
        <v>0.13089999999999999</v>
      </c>
      <c r="Q24" s="11">
        <v>7.8100000000000003E-2</v>
      </c>
      <c r="R24" s="13">
        <v>0</v>
      </c>
    </row>
    <row r="25" spans="1:18" x14ac:dyDescent="0.25">
      <c r="A25" s="3" t="s">
        <v>107</v>
      </c>
      <c r="B25" s="6">
        <v>28746</v>
      </c>
      <c r="C25" s="161">
        <f t="shared" si="0"/>
        <v>48</v>
      </c>
      <c r="D25" s="201">
        <v>45</v>
      </c>
      <c r="E25" s="201">
        <v>3</v>
      </c>
      <c r="F25" s="201">
        <v>0</v>
      </c>
      <c r="G25" s="161">
        <f t="shared" si="1"/>
        <v>3171</v>
      </c>
      <c r="H25" s="161">
        <v>2439</v>
      </c>
      <c r="I25" s="201">
        <v>732</v>
      </c>
      <c r="J25" s="175">
        <v>0</v>
      </c>
      <c r="K25" s="54">
        <v>1.1000000000000001E-3</v>
      </c>
      <c r="L25" s="11">
        <v>1E-3</v>
      </c>
      <c r="M25" s="11">
        <v>1E-4</v>
      </c>
      <c r="N25" s="11">
        <v>0</v>
      </c>
      <c r="O25" s="11">
        <v>8.7099999999999997E-2</v>
      </c>
      <c r="P25" s="11">
        <v>5.8400000000000001E-2</v>
      </c>
      <c r="Q25" s="11">
        <v>2.87E-2</v>
      </c>
      <c r="R25" s="13">
        <v>0</v>
      </c>
    </row>
    <row r="26" spans="1:18" x14ac:dyDescent="0.25">
      <c r="A26" s="3" t="s">
        <v>108</v>
      </c>
      <c r="B26" s="6">
        <v>29603</v>
      </c>
      <c r="C26" s="161">
        <f t="shared" si="0"/>
        <v>165</v>
      </c>
      <c r="D26" s="201">
        <v>150</v>
      </c>
      <c r="E26" s="201">
        <v>15</v>
      </c>
      <c r="F26" s="201">
        <v>0</v>
      </c>
      <c r="G26" s="161">
        <f t="shared" si="1"/>
        <v>4173</v>
      </c>
      <c r="H26" s="161">
        <v>3976</v>
      </c>
      <c r="I26" s="201">
        <v>197</v>
      </c>
      <c r="J26" s="175">
        <v>0</v>
      </c>
      <c r="K26" s="54">
        <v>5.4000000000000003E-3</v>
      </c>
      <c r="L26" s="11">
        <v>5.0000000000000001E-3</v>
      </c>
      <c r="M26" s="11">
        <v>4.0000000000000002E-4</v>
      </c>
      <c r="N26" s="11">
        <v>0</v>
      </c>
      <c r="O26" s="11">
        <v>0.13589999999999999</v>
      </c>
      <c r="P26" s="11">
        <v>0.13139999999999999</v>
      </c>
      <c r="Q26" s="11">
        <v>4.4999999999999997E-3</v>
      </c>
      <c r="R26" s="13">
        <v>0</v>
      </c>
    </row>
    <row r="27" spans="1:18" x14ac:dyDescent="0.25">
      <c r="A27" s="3" t="s">
        <v>116</v>
      </c>
      <c r="B27" s="6">
        <v>34123</v>
      </c>
      <c r="C27" s="161">
        <f t="shared" si="0"/>
        <v>59</v>
      </c>
      <c r="D27" s="201">
        <v>54</v>
      </c>
      <c r="E27" s="201">
        <v>3</v>
      </c>
      <c r="F27" s="201">
        <v>2</v>
      </c>
      <c r="G27" s="161">
        <f t="shared" si="1"/>
        <v>823</v>
      </c>
      <c r="H27" s="201">
        <v>765</v>
      </c>
      <c r="I27" s="201">
        <v>0</v>
      </c>
      <c r="J27" s="175">
        <v>58</v>
      </c>
      <c r="K27" s="54">
        <v>1.35E-2</v>
      </c>
      <c r="L27" s="11">
        <v>1.35E-2</v>
      </c>
      <c r="M27" s="11">
        <v>0</v>
      </c>
      <c r="N27" s="11">
        <v>0</v>
      </c>
      <c r="O27" s="11">
        <v>0.18459999999999999</v>
      </c>
      <c r="P27" s="11">
        <v>0.18459999999999999</v>
      </c>
      <c r="Q27" s="11">
        <v>0</v>
      </c>
      <c r="R27" s="13">
        <v>0</v>
      </c>
    </row>
    <row r="28" spans="1:18" x14ac:dyDescent="0.25">
      <c r="A28" s="3" t="s">
        <v>119</v>
      </c>
      <c r="B28" s="6">
        <v>28789</v>
      </c>
      <c r="C28" s="161">
        <f t="shared" si="0"/>
        <v>71</v>
      </c>
      <c r="D28" s="201">
        <v>71</v>
      </c>
      <c r="E28" s="201">
        <v>0</v>
      </c>
      <c r="F28" s="201">
        <v>0</v>
      </c>
      <c r="G28" s="161">
        <f t="shared" si="1"/>
        <v>1368</v>
      </c>
      <c r="H28" s="161">
        <v>1368</v>
      </c>
      <c r="I28" s="201">
        <v>0</v>
      </c>
      <c r="J28" s="175">
        <v>0</v>
      </c>
      <c r="K28" s="54">
        <v>6.3E-3</v>
      </c>
      <c r="L28" s="11">
        <v>5.8999999999999999E-3</v>
      </c>
      <c r="M28" s="11">
        <v>4.0000000000000002E-4</v>
      </c>
      <c r="N28" s="11">
        <v>0</v>
      </c>
      <c r="O28" s="11">
        <v>0.13439999999999999</v>
      </c>
      <c r="P28" s="11">
        <v>0.1125</v>
      </c>
      <c r="Q28" s="11">
        <v>2.1999999999999999E-2</v>
      </c>
      <c r="R28" s="13">
        <v>0</v>
      </c>
    </row>
    <row r="29" spans="1:18" x14ac:dyDescent="0.25">
      <c r="A29" s="3" t="s">
        <v>126</v>
      </c>
      <c r="B29" s="6">
        <v>35193</v>
      </c>
      <c r="C29" s="161">
        <f t="shared" si="0"/>
        <v>187</v>
      </c>
      <c r="D29" s="201">
        <v>122</v>
      </c>
      <c r="E29" s="201">
        <v>25</v>
      </c>
      <c r="F29" s="201">
        <v>40</v>
      </c>
      <c r="G29" s="161">
        <f t="shared" si="1"/>
        <v>4132</v>
      </c>
      <c r="H29" s="161">
        <v>1699</v>
      </c>
      <c r="I29" s="161">
        <v>2433</v>
      </c>
      <c r="J29" s="175">
        <v>0</v>
      </c>
      <c r="K29" s="54">
        <v>2E-3</v>
      </c>
      <c r="L29" s="11">
        <v>1.9E-3</v>
      </c>
      <c r="M29" s="11">
        <v>0</v>
      </c>
      <c r="N29" s="11">
        <v>0</v>
      </c>
      <c r="O29" s="11">
        <v>7.6899999999999996E-2</v>
      </c>
      <c r="P29" s="11">
        <v>7.0999999999999994E-2</v>
      </c>
      <c r="Q29" s="11">
        <v>5.7999999999999996E-3</v>
      </c>
      <c r="R29" s="13">
        <v>0</v>
      </c>
    </row>
    <row r="30" spans="1:18" x14ac:dyDescent="0.25">
      <c r="A30" s="3" t="s">
        <v>128</v>
      </c>
      <c r="B30" s="6">
        <v>24468</v>
      </c>
      <c r="C30" s="161">
        <f t="shared" si="0"/>
        <v>443</v>
      </c>
      <c r="D30" s="201">
        <v>393</v>
      </c>
      <c r="E30" s="201">
        <v>50</v>
      </c>
      <c r="F30" s="201">
        <v>0</v>
      </c>
      <c r="G30" s="161">
        <f t="shared" si="1"/>
        <v>2362</v>
      </c>
      <c r="H30" s="161">
        <v>1511</v>
      </c>
      <c r="I30" s="201">
        <v>851</v>
      </c>
      <c r="J30" s="175">
        <v>0</v>
      </c>
      <c r="K30" s="54">
        <v>4.4000000000000003E-3</v>
      </c>
      <c r="L30" s="11">
        <v>4.0000000000000001E-3</v>
      </c>
      <c r="M30" s="11">
        <v>4.0000000000000002E-4</v>
      </c>
      <c r="N30" s="11">
        <v>0</v>
      </c>
      <c r="O30" s="11">
        <v>8.8900000000000007E-2</v>
      </c>
      <c r="P30" s="11">
        <v>8.0500000000000002E-2</v>
      </c>
      <c r="Q30" s="11">
        <v>8.3000000000000001E-3</v>
      </c>
      <c r="R30" s="13">
        <v>0</v>
      </c>
    </row>
    <row r="31" spans="1:18" x14ac:dyDescent="0.25">
      <c r="A31" s="3" t="s">
        <v>132</v>
      </c>
      <c r="B31" s="6">
        <v>28284</v>
      </c>
      <c r="C31" s="161">
        <f t="shared" si="0"/>
        <v>193</v>
      </c>
      <c r="D31" s="201">
        <v>193</v>
      </c>
      <c r="E31" s="201">
        <v>0</v>
      </c>
      <c r="F31" s="201">
        <v>0</v>
      </c>
      <c r="G31" s="161">
        <f t="shared" si="1"/>
        <v>10085</v>
      </c>
      <c r="H31" s="161">
        <v>10085</v>
      </c>
      <c r="I31" s="201">
        <v>0</v>
      </c>
      <c r="J31" s="175">
        <v>0</v>
      </c>
      <c r="K31" s="54">
        <v>8.0999999999999996E-3</v>
      </c>
      <c r="L31" s="11">
        <v>8.0000000000000002E-3</v>
      </c>
      <c r="M31" s="11">
        <v>1E-4</v>
      </c>
      <c r="N31" s="11">
        <v>0</v>
      </c>
      <c r="O31" s="11">
        <v>0.19750000000000001</v>
      </c>
      <c r="P31" s="11">
        <v>0.17119999999999999</v>
      </c>
      <c r="Q31" s="11">
        <v>2.63E-2</v>
      </c>
      <c r="R31" s="13">
        <v>0</v>
      </c>
    </row>
    <row r="32" spans="1:18" x14ac:dyDescent="0.25">
      <c r="A32" s="3" t="s">
        <v>138</v>
      </c>
      <c r="B32" s="6">
        <v>25796</v>
      </c>
      <c r="C32" s="161">
        <f t="shared" si="0"/>
        <v>68</v>
      </c>
      <c r="D32" s="201">
        <v>58</v>
      </c>
      <c r="E32" s="201">
        <v>10</v>
      </c>
      <c r="F32" s="201">
        <v>0</v>
      </c>
      <c r="G32" s="161">
        <f t="shared" si="1"/>
        <v>1079</v>
      </c>
      <c r="H32" s="201">
        <v>869</v>
      </c>
      <c r="I32" s="201">
        <v>210</v>
      </c>
      <c r="J32" s="175">
        <v>0</v>
      </c>
      <c r="K32" s="54">
        <v>2.1899999999999999E-2</v>
      </c>
      <c r="L32" s="11">
        <v>1.03E-2</v>
      </c>
      <c r="M32" s="11">
        <v>1.12E-2</v>
      </c>
      <c r="N32" s="11">
        <v>4.0000000000000002E-4</v>
      </c>
      <c r="O32" s="11">
        <v>0.2427</v>
      </c>
      <c r="P32" s="11">
        <v>0.15659999999999999</v>
      </c>
      <c r="Q32" s="11">
        <v>7.2499999999999995E-2</v>
      </c>
      <c r="R32" s="13">
        <v>1.3599999999999999E-2</v>
      </c>
    </row>
    <row r="33" spans="1:18" x14ac:dyDescent="0.25">
      <c r="A33" s="41" t="s">
        <v>184</v>
      </c>
      <c r="B33" s="6"/>
      <c r="C33" s="161"/>
      <c r="D33" s="161"/>
      <c r="E33" s="204"/>
      <c r="F33" s="161"/>
      <c r="G33" s="161"/>
      <c r="H33" s="161"/>
      <c r="I33" s="161"/>
      <c r="J33" s="175"/>
      <c r="K33" s="54"/>
      <c r="L33" s="11"/>
      <c r="M33" s="11"/>
      <c r="N33" s="11"/>
      <c r="O33" s="11"/>
      <c r="P33" s="11"/>
      <c r="Q33" s="11"/>
      <c r="R33" s="13"/>
    </row>
    <row r="34" spans="1:18" x14ac:dyDescent="0.25">
      <c r="A34" s="3" t="s">
        <v>93</v>
      </c>
      <c r="B34" s="6">
        <v>57283</v>
      </c>
      <c r="C34" s="161">
        <f t="shared" si="0"/>
        <v>518</v>
      </c>
      <c r="D34" s="161">
        <v>386</v>
      </c>
      <c r="E34" s="161">
        <v>132</v>
      </c>
      <c r="F34" s="201">
        <v>0</v>
      </c>
      <c r="G34" s="161">
        <f t="shared" si="1"/>
        <v>7953</v>
      </c>
      <c r="H34" s="161">
        <v>5302</v>
      </c>
      <c r="I34" s="161">
        <v>2651</v>
      </c>
      <c r="J34" s="175">
        <v>0</v>
      </c>
      <c r="K34" s="54">
        <v>6.9999999999999999E-4</v>
      </c>
      <c r="L34" s="11">
        <v>6.9999999999999999E-4</v>
      </c>
      <c r="M34" s="11">
        <v>0</v>
      </c>
      <c r="N34" s="11">
        <v>0</v>
      </c>
      <c r="O34" s="11">
        <v>2.24E-2</v>
      </c>
      <c r="P34" s="11">
        <v>2.24E-2</v>
      </c>
      <c r="Q34" s="11">
        <v>0</v>
      </c>
      <c r="R34" s="13">
        <v>0</v>
      </c>
    </row>
    <row r="35" spans="1:18" x14ac:dyDescent="0.25">
      <c r="A35" s="3" t="s">
        <v>101</v>
      </c>
      <c r="B35" s="6">
        <v>46159</v>
      </c>
      <c r="C35" s="161">
        <f t="shared" si="0"/>
        <v>1435</v>
      </c>
      <c r="D35" s="161">
        <v>1321</v>
      </c>
      <c r="E35" s="161">
        <v>72</v>
      </c>
      <c r="F35" s="201">
        <v>42</v>
      </c>
      <c r="G35" s="161">
        <f t="shared" si="1"/>
        <v>26739</v>
      </c>
      <c r="H35" s="161">
        <v>17304</v>
      </c>
      <c r="I35" s="161">
        <v>9276</v>
      </c>
      <c r="J35" s="175">
        <v>159</v>
      </c>
      <c r="K35" s="54">
        <v>2.5000000000000001E-3</v>
      </c>
      <c r="L35" s="11">
        <v>2.3999999999999998E-3</v>
      </c>
      <c r="M35" s="11">
        <v>0</v>
      </c>
      <c r="N35" s="11">
        <v>1E-4</v>
      </c>
      <c r="O35" s="11">
        <v>2.2200000000000001E-2</v>
      </c>
      <c r="P35" s="11">
        <v>2.0500000000000001E-2</v>
      </c>
      <c r="Q35" s="11">
        <v>0</v>
      </c>
      <c r="R35" s="13">
        <v>1.6999999999999999E-3</v>
      </c>
    </row>
    <row r="36" spans="1:18" x14ac:dyDescent="0.25">
      <c r="A36" s="3" t="s">
        <v>112</v>
      </c>
      <c r="B36" s="6">
        <v>54053</v>
      </c>
      <c r="C36" s="161">
        <f t="shared" si="0"/>
        <v>225</v>
      </c>
      <c r="D36" s="201">
        <v>222</v>
      </c>
      <c r="E36" s="201">
        <v>2</v>
      </c>
      <c r="F36" s="201">
        <v>1</v>
      </c>
      <c r="G36" s="161">
        <f t="shared" si="1"/>
        <v>5821</v>
      </c>
      <c r="H36" s="161">
        <v>5670</v>
      </c>
      <c r="I36" s="201">
        <v>151</v>
      </c>
      <c r="J36" s="175">
        <v>0</v>
      </c>
      <c r="K36" s="54">
        <v>3.7000000000000002E-3</v>
      </c>
      <c r="L36" s="11">
        <v>2.3999999999999998E-3</v>
      </c>
      <c r="M36" s="11">
        <v>1.2999999999999999E-3</v>
      </c>
      <c r="N36" s="11">
        <v>0</v>
      </c>
      <c r="O36" s="11">
        <v>0.15479999999999999</v>
      </c>
      <c r="P36" s="11">
        <v>0.12870000000000001</v>
      </c>
      <c r="Q36" s="11">
        <v>2.6100000000000002E-2</v>
      </c>
      <c r="R36" s="13">
        <v>0</v>
      </c>
    </row>
    <row r="37" spans="1:18" x14ac:dyDescent="0.25">
      <c r="A37" s="3" t="s">
        <v>122</v>
      </c>
      <c r="B37" s="6">
        <v>57978</v>
      </c>
      <c r="C37" s="161">
        <f t="shared" si="0"/>
        <v>214</v>
      </c>
      <c r="D37" s="201">
        <v>207</v>
      </c>
      <c r="E37" s="201">
        <v>7</v>
      </c>
      <c r="F37" s="201">
        <v>0</v>
      </c>
      <c r="G37" s="161">
        <f t="shared" si="1"/>
        <v>6059</v>
      </c>
      <c r="H37" s="161">
        <v>4188</v>
      </c>
      <c r="I37" s="161">
        <v>1871</v>
      </c>
      <c r="J37" s="175">
        <v>0</v>
      </c>
      <c r="K37" s="54">
        <v>9.4000000000000004E-3</v>
      </c>
      <c r="L37" s="11">
        <v>7.3000000000000001E-3</v>
      </c>
      <c r="M37" s="11">
        <v>2.0999999999999999E-3</v>
      </c>
      <c r="N37" s="11">
        <v>0</v>
      </c>
      <c r="O37" s="11">
        <v>0.31230000000000002</v>
      </c>
      <c r="P37" s="11">
        <v>0.14069999999999999</v>
      </c>
      <c r="Q37" s="11">
        <v>0.1716</v>
      </c>
      <c r="R37" s="13">
        <v>0</v>
      </c>
    </row>
    <row r="38" spans="1:18" x14ac:dyDescent="0.25">
      <c r="A38" s="3" t="s">
        <v>124</v>
      </c>
      <c r="B38" s="6">
        <v>43672</v>
      </c>
      <c r="C38" s="161">
        <f t="shared" si="0"/>
        <v>293</v>
      </c>
      <c r="D38" s="201">
        <v>290</v>
      </c>
      <c r="E38" s="201">
        <v>3</v>
      </c>
      <c r="F38" s="201">
        <v>0</v>
      </c>
      <c r="G38" s="161">
        <f t="shared" si="1"/>
        <v>3342</v>
      </c>
      <c r="H38" s="161">
        <v>3110</v>
      </c>
      <c r="I38" s="201">
        <v>232</v>
      </c>
      <c r="J38" s="175">
        <v>0</v>
      </c>
      <c r="K38" s="54">
        <v>2.5000000000000001E-3</v>
      </c>
      <c r="L38" s="11">
        <v>2.5000000000000001E-3</v>
      </c>
      <c r="M38" s="11">
        <v>0</v>
      </c>
      <c r="N38" s="11">
        <v>0</v>
      </c>
      <c r="O38" s="11">
        <v>4.53E-2</v>
      </c>
      <c r="P38" s="11">
        <v>4.53E-2</v>
      </c>
      <c r="Q38" s="11">
        <v>0</v>
      </c>
      <c r="R38" s="13">
        <v>0</v>
      </c>
    </row>
    <row r="39" spans="1:18" x14ac:dyDescent="0.25">
      <c r="A39" s="3" t="s">
        <v>127</v>
      </c>
      <c r="B39" s="6">
        <v>51203</v>
      </c>
      <c r="C39" s="161">
        <f t="shared" si="0"/>
        <v>1252</v>
      </c>
      <c r="D39" s="161">
        <v>1242</v>
      </c>
      <c r="E39" s="201">
        <v>10</v>
      </c>
      <c r="F39" s="201">
        <v>0</v>
      </c>
      <c r="G39" s="161">
        <f t="shared" si="1"/>
        <v>21352</v>
      </c>
      <c r="H39" s="161">
        <v>20905</v>
      </c>
      <c r="I39" s="201">
        <v>447</v>
      </c>
      <c r="J39" s="175">
        <v>0</v>
      </c>
      <c r="K39" s="54">
        <v>2.8E-3</v>
      </c>
      <c r="L39" s="11">
        <v>2.5999999999999999E-3</v>
      </c>
      <c r="M39" s="11">
        <v>2.0000000000000001E-4</v>
      </c>
      <c r="N39" s="11">
        <v>0</v>
      </c>
      <c r="O39" s="11">
        <v>0.12790000000000001</v>
      </c>
      <c r="P39" s="11">
        <v>0.1206</v>
      </c>
      <c r="Q39" s="11">
        <v>7.3000000000000001E-3</v>
      </c>
      <c r="R39" s="13">
        <v>0</v>
      </c>
    </row>
    <row r="40" spans="1:18" x14ac:dyDescent="0.25">
      <c r="A40" s="3" t="s">
        <v>133</v>
      </c>
      <c r="B40" s="6">
        <v>42298</v>
      </c>
      <c r="C40" s="161">
        <f t="shared" si="0"/>
        <v>169</v>
      </c>
      <c r="D40" s="201">
        <v>169</v>
      </c>
      <c r="E40" s="201">
        <v>0</v>
      </c>
      <c r="F40" s="201">
        <v>0</v>
      </c>
      <c r="G40" s="161">
        <f t="shared" si="1"/>
        <v>3690</v>
      </c>
      <c r="H40" s="161">
        <v>3690</v>
      </c>
      <c r="I40" s="201">
        <v>0</v>
      </c>
      <c r="J40" s="175">
        <v>0</v>
      </c>
      <c r="K40" s="54">
        <v>5.8999999999999999E-3</v>
      </c>
      <c r="L40" s="11">
        <v>5.8999999999999999E-3</v>
      </c>
      <c r="M40" s="11">
        <v>0</v>
      </c>
      <c r="N40" s="11">
        <v>0</v>
      </c>
      <c r="O40" s="11">
        <v>5.6000000000000001E-2</v>
      </c>
      <c r="P40" s="11">
        <v>4.0899999999999999E-2</v>
      </c>
      <c r="Q40" s="11">
        <v>1.5100000000000001E-2</v>
      </c>
      <c r="R40" s="13">
        <v>0</v>
      </c>
    </row>
    <row r="41" spans="1:18" x14ac:dyDescent="0.25">
      <c r="A41" s="3" t="s">
        <v>134</v>
      </c>
      <c r="B41" s="6">
        <v>41946</v>
      </c>
      <c r="C41" s="161">
        <f t="shared" si="0"/>
        <v>59</v>
      </c>
      <c r="D41" s="201">
        <v>58</v>
      </c>
      <c r="E41" s="201">
        <v>1</v>
      </c>
      <c r="F41" s="201">
        <v>0</v>
      </c>
      <c r="G41" s="161">
        <f t="shared" si="1"/>
        <v>2997</v>
      </c>
      <c r="H41" s="161">
        <v>2977</v>
      </c>
      <c r="I41" s="201">
        <v>20</v>
      </c>
      <c r="J41" s="175">
        <v>0</v>
      </c>
      <c r="K41" s="54">
        <v>3.3E-3</v>
      </c>
      <c r="L41" s="11">
        <v>3.3E-3</v>
      </c>
      <c r="M41" s="11">
        <v>0</v>
      </c>
      <c r="N41" s="11">
        <v>0</v>
      </c>
      <c r="O41" s="11">
        <v>9.3299999999999994E-2</v>
      </c>
      <c r="P41" s="11">
        <v>9.3299999999999994E-2</v>
      </c>
      <c r="Q41" s="11">
        <v>0</v>
      </c>
      <c r="R41" s="13">
        <v>0</v>
      </c>
    </row>
    <row r="42" spans="1:18" x14ac:dyDescent="0.25">
      <c r="A42" s="41" t="s">
        <v>185</v>
      </c>
      <c r="B42" s="6"/>
      <c r="C42" s="161"/>
      <c r="D42" s="161"/>
      <c r="E42" s="161"/>
      <c r="F42" s="161"/>
      <c r="G42" s="161"/>
      <c r="H42" s="161"/>
      <c r="I42" s="161"/>
      <c r="J42" s="175"/>
      <c r="K42" s="54"/>
      <c r="L42" s="11"/>
      <c r="M42" s="11"/>
      <c r="N42" s="11"/>
      <c r="O42" s="11"/>
      <c r="P42" s="11"/>
      <c r="Q42" s="11"/>
      <c r="R42" s="13"/>
    </row>
    <row r="43" spans="1:18" x14ac:dyDescent="0.25">
      <c r="A43" s="3" t="s">
        <v>96</v>
      </c>
      <c r="B43" s="6">
        <v>61086</v>
      </c>
      <c r="C43" s="161">
        <f t="shared" si="0"/>
        <v>554</v>
      </c>
      <c r="D43" s="161">
        <v>286</v>
      </c>
      <c r="E43" s="201">
        <v>257</v>
      </c>
      <c r="F43" s="201">
        <v>11</v>
      </c>
      <c r="G43" s="161">
        <f t="shared" si="1"/>
        <v>12349</v>
      </c>
      <c r="H43" s="161">
        <v>5422</v>
      </c>
      <c r="I43" s="161">
        <v>6866</v>
      </c>
      <c r="J43" s="175">
        <v>61</v>
      </c>
      <c r="K43" s="54">
        <v>4.5999999999999999E-3</v>
      </c>
      <c r="L43" s="11">
        <v>4.3E-3</v>
      </c>
      <c r="M43" s="11">
        <v>2.9999999999999997E-4</v>
      </c>
      <c r="N43" s="11">
        <v>0</v>
      </c>
      <c r="O43" s="11">
        <v>0.10979999999999999</v>
      </c>
      <c r="P43" s="11">
        <v>8.6599999999999996E-2</v>
      </c>
      <c r="Q43" s="11">
        <v>2.3199999999999998E-2</v>
      </c>
      <c r="R43" s="13">
        <v>0</v>
      </c>
    </row>
    <row r="44" spans="1:18" x14ac:dyDescent="0.25">
      <c r="A44" s="3" t="s">
        <v>109</v>
      </c>
      <c r="B44" s="6">
        <v>66217</v>
      </c>
      <c r="C44" s="161">
        <f t="shared" si="0"/>
        <v>898</v>
      </c>
      <c r="D44" s="201">
        <v>883</v>
      </c>
      <c r="E44" s="201">
        <v>15</v>
      </c>
      <c r="F44" s="201">
        <v>0</v>
      </c>
      <c r="G44" s="161">
        <f t="shared" si="1"/>
        <v>11666</v>
      </c>
      <c r="H44" s="161">
        <v>11027</v>
      </c>
      <c r="I44" s="201">
        <v>639</v>
      </c>
      <c r="J44" s="175">
        <v>0</v>
      </c>
      <c r="K44" s="54">
        <v>6.1999999999999998E-3</v>
      </c>
      <c r="L44" s="11">
        <v>5.7000000000000002E-3</v>
      </c>
      <c r="M44" s="11">
        <v>5.0000000000000001E-4</v>
      </c>
      <c r="N44" s="11">
        <v>0</v>
      </c>
      <c r="O44" s="11">
        <v>7.0499999999999993E-2</v>
      </c>
      <c r="P44" s="11">
        <v>5.7799999999999997E-2</v>
      </c>
      <c r="Q44" s="11">
        <v>1.2699999999999999E-2</v>
      </c>
      <c r="R44" s="13">
        <v>0</v>
      </c>
    </row>
    <row r="45" spans="1:18" x14ac:dyDescent="0.25">
      <c r="A45" s="3" t="s">
        <v>110</v>
      </c>
      <c r="B45" s="6">
        <v>66250</v>
      </c>
      <c r="C45" s="161">
        <f t="shared" si="0"/>
        <v>372</v>
      </c>
      <c r="D45" s="201">
        <v>345</v>
      </c>
      <c r="E45" s="201">
        <v>27</v>
      </c>
      <c r="F45" s="201">
        <v>0</v>
      </c>
      <c r="G45" s="161">
        <f t="shared" si="1"/>
        <v>8953</v>
      </c>
      <c r="H45" s="161">
        <v>8107</v>
      </c>
      <c r="I45" s="201">
        <v>846</v>
      </c>
      <c r="J45" s="175">
        <v>0</v>
      </c>
      <c r="K45" s="54">
        <v>2.5999999999999999E-3</v>
      </c>
      <c r="L45" s="11">
        <v>2.5999999999999999E-3</v>
      </c>
      <c r="M45" s="11">
        <v>0</v>
      </c>
      <c r="N45" s="11">
        <v>0</v>
      </c>
      <c r="O45" s="11">
        <v>0.17680000000000001</v>
      </c>
      <c r="P45" s="11">
        <v>0.17680000000000001</v>
      </c>
      <c r="Q45" s="11">
        <v>0</v>
      </c>
      <c r="R45" s="13">
        <v>0</v>
      </c>
    </row>
    <row r="46" spans="1:18" x14ac:dyDescent="0.25">
      <c r="A46" s="3" t="s">
        <v>117</v>
      </c>
      <c r="B46" s="6">
        <v>70527</v>
      </c>
      <c r="C46" s="161">
        <f t="shared" si="0"/>
        <v>327</v>
      </c>
      <c r="D46" s="201">
        <v>239</v>
      </c>
      <c r="E46" s="201">
        <v>87</v>
      </c>
      <c r="F46" s="201">
        <v>1</v>
      </c>
      <c r="G46" s="161">
        <f t="shared" si="1"/>
        <v>8996</v>
      </c>
      <c r="H46" s="161">
        <v>5951</v>
      </c>
      <c r="I46" s="161">
        <v>3045</v>
      </c>
      <c r="J46" s="175">
        <v>0</v>
      </c>
      <c r="K46" s="54">
        <v>4.7000000000000002E-3</v>
      </c>
      <c r="L46" s="11">
        <v>3.2000000000000002E-3</v>
      </c>
      <c r="M46" s="11">
        <v>1.4E-3</v>
      </c>
      <c r="N46" s="11">
        <v>0</v>
      </c>
      <c r="O46" s="11">
        <v>0.1923</v>
      </c>
      <c r="P46" s="11">
        <v>7.6200000000000004E-2</v>
      </c>
      <c r="Q46" s="11">
        <v>0.11609999999999999</v>
      </c>
      <c r="R46" s="13">
        <v>0</v>
      </c>
    </row>
    <row r="47" spans="1:18" x14ac:dyDescent="0.25">
      <c r="A47" s="3" t="s">
        <v>123</v>
      </c>
      <c r="B47" s="6">
        <v>65699</v>
      </c>
      <c r="C47" s="161">
        <f t="shared" si="0"/>
        <v>313</v>
      </c>
      <c r="D47" s="201">
        <v>285</v>
      </c>
      <c r="E47" s="201">
        <v>28</v>
      </c>
      <c r="F47" s="201">
        <v>0</v>
      </c>
      <c r="G47" s="161">
        <f t="shared" si="1"/>
        <v>7472</v>
      </c>
      <c r="H47" s="161">
        <v>5755</v>
      </c>
      <c r="I47" s="161">
        <v>1717</v>
      </c>
      <c r="J47" s="175">
        <v>0</v>
      </c>
      <c r="K47" s="54">
        <v>2.64E-2</v>
      </c>
      <c r="L47" s="11">
        <v>2.64E-2</v>
      </c>
      <c r="M47" s="11">
        <v>0</v>
      </c>
      <c r="N47" s="11">
        <v>0</v>
      </c>
      <c r="O47" s="11">
        <v>0.39119999999999999</v>
      </c>
      <c r="P47" s="11">
        <v>0.39119999999999999</v>
      </c>
      <c r="Q47" s="11">
        <v>0</v>
      </c>
      <c r="R47" s="13">
        <v>0</v>
      </c>
    </row>
    <row r="48" spans="1:18" x14ac:dyDescent="0.25">
      <c r="A48" s="3" t="s">
        <v>130</v>
      </c>
      <c r="B48" s="6">
        <v>78208</v>
      </c>
      <c r="C48" s="161">
        <f t="shared" si="0"/>
        <v>304</v>
      </c>
      <c r="D48" s="201">
        <v>273</v>
      </c>
      <c r="E48" s="201">
        <v>20</v>
      </c>
      <c r="F48" s="201">
        <v>11</v>
      </c>
      <c r="G48" s="161">
        <f t="shared" si="1"/>
        <v>10419</v>
      </c>
      <c r="H48" s="161">
        <v>9462</v>
      </c>
      <c r="I48" s="201">
        <v>929</v>
      </c>
      <c r="J48" s="175">
        <v>28</v>
      </c>
      <c r="K48" s="54">
        <v>1.8700000000000001E-2</v>
      </c>
      <c r="L48" s="11">
        <v>1.72E-2</v>
      </c>
      <c r="M48" s="11">
        <v>1.5E-3</v>
      </c>
      <c r="N48" s="11">
        <v>0</v>
      </c>
      <c r="O48" s="11">
        <v>0.17150000000000001</v>
      </c>
      <c r="P48" s="11">
        <v>7.9200000000000007E-2</v>
      </c>
      <c r="Q48" s="11">
        <v>9.2299999999999993E-2</v>
      </c>
      <c r="R48" s="13">
        <v>0</v>
      </c>
    </row>
    <row r="49" spans="1:18" x14ac:dyDescent="0.25">
      <c r="A49" s="3" t="s">
        <v>131</v>
      </c>
      <c r="B49" s="6">
        <v>61803</v>
      </c>
      <c r="C49" s="161">
        <f t="shared" si="0"/>
        <v>200</v>
      </c>
      <c r="D49" s="201">
        <v>198</v>
      </c>
      <c r="E49" s="201">
        <v>0</v>
      </c>
      <c r="F49" s="201">
        <v>2</v>
      </c>
      <c r="G49" s="161">
        <f t="shared" si="1"/>
        <v>3731</v>
      </c>
      <c r="H49" s="161">
        <v>3595</v>
      </c>
      <c r="I49" s="201">
        <v>0</v>
      </c>
      <c r="J49" s="175">
        <v>136</v>
      </c>
      <c r="K49" s="54">
        <v>8.2000000000000007E-3</v>
      </c>
      <c r="L49" s="11">
        <v>7.7999999999999996E-3</v>
      </c>
      <c r="M49" s="11">
        <v>4.0000000000000002E-4</v>
      </c>
      <c r="N49" s="11">
        <v>0</v>
      </c>
      <c r="O49" s="11">
        <v>0.2477</v>
      </c>
      <c r="P49" s="11">
        <v>0.1865</v>
      </c>
      <c r="Q49" s="11">
        <v>6.1199999999999997E-2</v>
      </c>
      <c r="R49" s="13">
        <v>0</v>
      </c>
    </row>
    <row r="50" spans="1:18" x14ac:dyDescent="0.25">
      <c r="A50" s="42" t="s">
        <v>456</v>
      </c>
      <c r="B50" s="6"/>
      <c r="C50" s="161"/>
      <c r="D50" s="161"/>
      <c r="E50" s="161"/>
      <c r="F50" s="161"/>
      <c r="G50" s="161"/>
      <c r="H50" s="161"/>
      <c r="I50" s="161"/>
      <c r="J50" s="175"/>
      <c r="K50" s="54"/>
      <c r="L50" s="11"/>
      <c r="M50" s="11"/>
      <c r="N50" s="11"/>
      <c r="O50" s="11"/>
      <c r="P50" s="11"/>
      <c r="Q50" s="11"/>
      <c r="R50" s="13"/>
    </row>
    <row r="51" spans="1:18" x14ac:dyDescent="0.25">
      <c r="A51" s="3" t="s">
        <v>111</v>
      </c>
      <c r="B51" s="6">
        <v>106892</v>
      </c>
      <c r="C51" s="161">
        <f t="shared" si="0"/>
        <v>277</v>
      </c>
      <c r="D51" s="201">
        <v>244</v>
      </c>
      <c r="E51" s="201">
        <v>33</v>
      </c>
      <c r="F51" s="201">
        <v>0</v>
      </c>
      <c r="G51" s="161">
        <f t="shared" si="1"/>
        <v>11268</v>
      </c>
      <c r="H51" s="161">
        <v>8467</v>
      </c>
      <c r="I51" s="161">
        <v>2801</v>
      </c>
      <c r="J51" s="175">
        <v>0</v>
      </c>
      <c r="K51" s="54">
        <v>4.0000000000000001E-3</v>
      </c>
      <c r="L51" s="11">
        <v>3.8E-3</v>
      </c>
      <c r="M51" s="11">
        <v>0</v>
      </c>
      <c r="N51" s="11">
        <v>1E-4</v>
      </c>
      <c r="O51" s="11">
        <v>0.11799999999999999</v>
      </c>
      <c r="P51" s="11">
        <v>0.1177</v>
      </c>
      <c r="Q51" s="11">
        <v>0</v>
      </c>
      <c r="R51" s="13">
        <v>4.0000000000000002E-4</v>
      </c>
    </row>
    <row r="52" spans="1:18" x14ac:dyDescent="0.25">
      <c r="A52" s="3" t="s">
        <v>114</v>
      </c>
      <c r="B52" s="6">
        <v>112511</v>
      </c>
      <c r="C52" s="161">
        <f t="shared" si="0"/>
        <v>1610</v>
      </c>
      <c r="D52" s="161">
        <v>1383</v>
      </c>
      <c r="E52" s="201">
        <v>200</v>
      </c>
      <c r="F52" s="201">
        <v>27</v>
      </c>
      <c r="G52" s="161">
        <f t="shared" si="1"/>
        <v>34685</v>
      </c>
      <c r="H52" s="161">
        <v>22811</v>
      </c>
      <c r="I52" s="161">
        <v>10340</v>
      </c>
      <c r="J52" s="175">
        <v>1534</v>
      </c>
      <c r="K52" s="54">
        <v>2.5000000000000001E-3</v>
      </c>
      <c r="L52" s="11">
        <v>2.3E-3</v>
      </c>
      <c r="M52" s="11">
        <v>0</v>
      </c>
      <c r="N52" s="11">
        <v>1E-4</v>
      </c>
      <c r="O52" s="11">
        <v>3.8800000000000001E-2</v>
      </c>
      <c r="P52" s="11">
        <v>3.6600000000000001E-2</v>
      </c>
      <c r="Q52" s="11">
        <v>0</v>
      </c>
      <c r="R52" s="13">
        <v>2.2000000000000001E-3</v>
      </c>
    </row>
    <row r="53" spans="1:18" x14ac:dyDescent="0.25">
      <c r="A53" s="3" t="s">
        <v>118</v>
      </c>
      <c r="B53" s="6">
        <v>81410</v>
      </c>
      <c r="C53" s="161">
        <f t="shared" si="0"/>
        <v>1585</v>
      </c>
      <c r="D53" s="161">
        <v>1157</v>
      </c>
      <c r="E53" s="201">
        <v>428</v>
      </c>
      <c r="F53" s="201">
        <v>0</v>
      </c>
      <c r="G53" s="161">
        <f t="shared" si="1"/>
        <v>36069</v>
      </c>
      <c r="H53" s="161">
        <v>16504</v>
      </c>
      <c r="I53" s="161">
        <v>19565</v>
      </c>
      <c r="J53" s="175">
        <v>0</v>
      </c>
      <c r="K53" s="54">
        <v>6.1000000000000004E-3</v>
      </c>
      <c r="L53" s="11">
        <v>6.1000000000000004E-3</v>
      </c>
      <c r="M53" s="11">
        <v>0</v>
      </c>
      <c r="N53" s="11">
        <v>0</v>
      </c>
      <c r="O53" s="11">
        <v>0.2591</v>
      </c>
      <c r="P53" s="11">
        <v>0.25369999999999998</v>
      </c>
      <c r="Q53" s="11">
        <v>5.4000000000000003E-3</v>
      </c>
      <c r="R53" s="13">
        <v>0</v>
      </c>
    </row>
    <row r="54" spans="1:18" x14ac:dyDescent="0.25">
      <c r="A54" s="3" t="s">
        <v>120</v>
      </c>
      <c r="B54" s="6">
        <v>99064</v>
      </c>
      <c r="C54" s="161">
        <f t="shared" si="0"/>
        <v>409</v>
      </c>
      <c r="D54" s="201">
        <v>379</v>
      </c>
      <c r="E54" s="201">
        <v>30</v>
      </c>
      <c r="F54" s="201">
        <v>0</v>
      </c>
      <c r="G54" s="161">
        <f t="shared" si="1"/>
        <v>4831</v>
      </c>
      <c r="H54" s="161">
        <v>3649</v>
      </c>
      <c r="I54" s="161">
        <v>1182</v>
      </c>
      <c r="J54" s="175">
        <v>0</v>
      </c>
      <c r="K54" s="54">
        <v>3.0999999999999999E-3</v>
      </c>
      <c r="L54" s="11">
        <v>3.0999999999999999E-3</v>
      </c>
      <c r="M54" s="11">
        <v>0</v>
      </c>
      <c r="N54" s="11">
        <v>0</v>
      </c>
      <c r="O54" s="11">
        <v>7.1499999999999994E-2</v>
      </c>
      <c r="P54" s="11">
        <v>7.1499999999999994E-2</v>
      </c>
      <c r="Q54" s="11">
        <v>0</v>
      </c>
      <c r="R54" s="13">
        <v>0</v>
      </c>
    </row>
    <row r="55" spans="1:18" x14ac:dyDescent="0.25">
      <c r="A55" s="42" t="s">
        <v>457</v>
      </c>
      <c r="B55" s="6"/>
      <c r="C55" s="161"/>
      <c r="D55" s="161"/>
      <c r="E55" s="161"/>
      <c r="F55" s="161"/>
      <c r="G55" s="161"/>
      <c r="H55" s="161"/>
      <c r="I55" s="161"/>
      <c r="J55" s="175"/>
      <c r="K55" s="54"/>
      <c r="L55" s="11"/>
      <c r="M55" s="11"/>
      <c r="N55" s="11"/>
      <c r="O55" s="11"/>
      <c r="P55" s="11"/>
      <c r="Q55" s="11"/>
      <c r="R55" s="13"/>
    </row>
    <row r="56" spans="1:18" x14ac:dyDescent="0.25">
      <c r="A56" s="3" t="s">
        <v>91</v>
      </c>
      <c r="B56" s="6">
        <v>227738</v>
      </c>
      <c r="C56" s="161">
        <f t="shared" si="0"/>
        <v>6724</v>
      </c>
      <c r="D56" s="161">
        <v>6607</v>
      </c>
      <c r="E56" s="201">
        <v>0</v>
      </c>
      <c r="F56" s="201">
        <v>117</v>
      </c>
      <c r="G56" s="161">
        <f t="shared" si="1"/>
        <v>155416</v>
      </c>
      <c r="H56" s="161">
        <v>128416</v>
      </c>
      <c r="I56" s="201">
        <v>0</v>
      </c>
      <c r="J56" s="175">
        <v>27000</v>
      </c>
      <c r="K56" s="54">
        <v>1.5E-3</v>
      </c>
      <c r="L56" s="11">
        <v>1.5E-3</v>
      </c>
      <c r="M56" s="11">
        <v>0</v>
      </c>
      <c r="N56" s="11">
        <v>0</v>
      </c>
      <c r="O56" s="11">
        <v>5.5800000000000002E-2</v>
      </c>
      <c r="P56" s="11">
        <v>5.5800000000000002E-2</v>
      </c>
      <c r="Q56" s="11">
        <v>0</v>
      </c>
      <c r="R56" s="13">
        <v>0</v>
      </c>
    </row>
    <row r="57" spans="1:18" x14ac:dyDescent="0.25">
      <c r="A57" s="3" t="s">
        <v>99</v>
      </c>
      <c r="B57" s="6">
        <v>321878</v>
      </c>
      <c r="C57" s="161">
        <f t="shared" si="0"/>
        <v>3046</v>
      </c>
      <c r="D57" s="161">
        <v>2365</v>
      </c>
      <c r="E57" s="201">
        <v>681</v>
      </c>
      <c r="F57" s="201">
        <v>0</v>
      </c>
      <c r="G57" s="161">
        <f t="shared" si="1"/>
        <v>90149</v>
      </c>
      <c r="H57" s="161">
        <v>51637</v>
      </c>
      <c r="I57" s="161">
        <v>38496</v>
      </c>
      <c r="J57" s="175">
        <v>16</v>
      </c>
      <c r="K57" s="54">
        <v>2.5000000000000001E-3</v>
      </c>
      <c r="L57" s="11">
        <v>2.5000000000000001E-3</v>
      </c>
      <c r="M57" s="11">
        <v>0</v>
      </c>
      <c r="N57" s="11">
        <v>0</v>
      </c>
      <c r="O57" s="11">
        <v>0.17749999999999999</v>
      </c>
      <c r="P57" s="11">
        <v>0.17749999999999999</v>
      </c>
      <c r="Q57" s="11">
        <v>0</v>
      </c>
      <c r="R57" s="13">
        <v>0</v>
      </c>
    </row>
    <row r="58" spans="1:18" x14ac:dyDescent="0.25">
      <c r="A58" s="3" t="s">
        <v>103</v>
      </c>
      <c r="B58" s="6">
        <v>210612</v>
      </c>
      <c r="C58" s="161">
        <f t="shared" si="0"/>
        <v>2257</v>
      </c>
      <c r="D58" s="161">
        <v>2129</v>
      </c>
      <c r="E58" s="201">
        <v>128</v>
      </c>
      <c r="F58" s="201">
        <v>0</v>
      </c>
      <c r="G58" s="161">
        <f t="shared" si="1"/>
        <v>41542</v>
      </c>
      <c r="H58" s="161">
        <v>31391</v>
      </c>
      <c r="I58" s="161">
        <v>10151</v>
      </c>
      <c r="J58" s="175">
        <v>0</v>
      </c>
      <c r="K58" s="54">
        <v>1.4E-3</v>
      </c>
      <c r="L58" s="11">
        <v>1.4E-3</v>
      </c>
      <c r="M58" s="11">
        <v>0</v>
      </c>
      <c r="N58" s="11">
        <v>0</v>
      </c>
      <c r="O58" s="11">
        <v>1.2699999999999999E-2</v>
      </c>
      <c r="P58" s="11">
        <v>1.2699999999999999E-2</v>
      </c>
      <c r="Q58" s="11">
        <v>0</v>
      </c>
      <c r="R58" s="13">
        <v>0</v>
      </c>
    </row>
    <row r="59" spans="1:18" x14ac:dyDescent="0.25">
      <c r="A59" s="3" t="s">
        <v>105</v>
      </c>
      <c r="B59" s="6">
        <v>214870</v>
      </c>
      <c r="C59" s="161">
        <f t="shared" si="0"/>
        <v>1799</v>
      </c>
      <c r="D59" s="161">
        <v>1648</v>
      </c>
      <c r="E59" s="201">
        <v>151</v>
      </c>
      <c r="F59" s="201">
        <v>0</v>
      </c>
      <c r="G59" s="161">
        <f t="shared" si="1"/>
        <v>34291</v>
      </c>
      <c r="H59" s="161">
        <v>24606</v>
      </c>
      <c r="I59" s="161">
        <v>9566</v>
      </c>
      <c r="J59" s="175">
        <v>119</v>
      </c>
      <c r="K59" s="54">
        <v>8.2000000000000007E-3</v>
      </c>
      <c r="L59" s="11">
        <v>6.4999999999999997E-3</v>
      </c>
      <c r="M59" s="11">
        <v>2.0000000000000001E-4</v>
      </c>
      <c r="N59" s="11">
        <v>1.6000000000000001E-3</v>
      </c>
      <c r="O59" s="11">
        <v>8.7999999999999995E-2</v>
      </c>
      <c r="P59" s="11">
        <v>7.3200000000000001E-2</v>
      </c>
      <c r="Q59" s="11">
        <v>9.2999999999999992E-3</v>
      </c>
      <c r="R59" s="13">
        <v>5.4999999999999997E-3</v>
      </c>
    </row>
    <row r="60" spans="1:18" x14ac:dyDescent="0.25">
      <c r="A60" s="7" t="s">
        <v>106</v>
      </c>
      <c r="B60" s="9">
        <v>172008</v>
      </c>
      <c r="C60" s="161">
        <f t="shared" si="0"/>
        <v>2101</v>
      </c>
      <c r="D60" s="197">
        <v>1183</v>
      </c>
      <c r="E60" s="202">
        <v>915</v>
      </c>
      <c r="F60" s="202">
        <v>3</v>
      </c>
      <c r="G60" s="216">
        <f t="shared" si="1"/>
        <v>54245</v>
      </c>
      <c r="H60" s="197">
        <v>25048</v>
      </c>
      <c r="I60" s="197">
        <v>29197</v>
      </c>
      <c r="J60" s="175">
        <v>0</v>
      </c>
      <c r="K60" s="60">
        <v>3.2000000000000002E-3</v>
      </c>
      <c r="L60" s="12">
        <v>2.5000000000000001E-3</v>
      </c>
      <c r="M60" s="12">
        <v>6.9999999999999999E-4</v>
      </c>
      <c r="N60" s="12">
        <v>0</v>
      </c>
      <c r="O60" s="12">
        <v>5.6500000000000002E-2</v>
      </c>
      <c r="P60" s="12">
        <v>4.9399999999999999E-2</v>
      </c>
      <c r="Q60" s="12">
        <v>7.1000000000000004E-3</v>
      </c>
      <c r="R60" s="14">
        <v>0</v>
      </c>
    </row>
    <row r="61" spans="1:18" x14ac:dyDescent="0.25">
      <c r="C61" s="217"/>
      <c r="G61" s="218"/>
    </row>
    <row r="62" spans="1:18" x14ac:dyDescent="0.25">
      <c r="C62" s="218"/>
      <c r="G62" s="218"/>
    </row>
    <row r="63" spans="1:18" x14ac:dyDescent="0.25">
      <c r="A63" s="45" t="s">
        <v>462</v>
      </c>
      <c r="B63" s="45"/>
      <c r="C63" s="218"/>
      <c r="G63" s="218"/>
    </row>
    <row r="64" spans="1:18" x14ac:dyDescent="0.25">
      <c r="A64" s="63" t="s">
        <v>87</v>
      </c>
      <c r="B64" s="63"/>
      <c r="C64" s="175">
        <f t="shared" si="0"/>
        <v>16</v>
      </c>
      <c r="D64" s="175">
        <v>16</v>
      </c>
      <c r="E64" s="186">
        <v>0</v>
      </c>
      <c r="F64" s="175">
        <v>0</v>
      </c>
      <c r="G64" s="175">
        <f t="shared" si="1"/>
        <v>226</v>
      </c>
      <c r="H64" s="175">
        <v>226</v>
      </c>
      <c r="I64" s="235">
        <v>0</v>
      </c>
      <c r="J64" s="175">
        <v>0</v>
      </c>
      <c r="K64" s="54">
        <v>1.5E-3</v>
      </c>
      <c r="L64" s="11">
        <v>1.5E-3</v>
      </c>
      <c r="M64" s="11">
        <v>0</v>
      </c>
      <c r="N64" s="11">
        <v>0</v>
      </c>
      <c r="O64" s="11">
        <v>4.1000000000000003E-3</v>
      </c>
      <c r="P64" s="11">
        <v>4.1000000000000003E-3</v>
      </c>
      <c r="Q64" s="11">
        <v>0</v>
      </c>
      <c r="R64" s="13">
        <v>0</v>
      </c>
    </row>
    <row r="65" spans="1:18" x14ac:dyDescent="0.25">
      <c r="A65" s="63" t="s">
        <v>113</v>
      </c>
      <c r="B65" s="63"/>
      <c r="C65" s="175">
        <f t="shared" si="0"/>
        <v>146</v>
      </c>
      <c r="D65" s="175">
        <v>143</v>
      </c>
      <c r="E65" s="186">
        <v>2</v>
      </c>
      <c r="F65" s="175">
        <v>1</v>
      </c>
      <c r="G65" s="175">
        <f t="shared" si="1"/>
        <v>3221</v>
      </c>
      <c r="H65" s="175">
        <v>3121</v>
      </c>
      <c r="I65" s="235">
        <v>100</v>
      </c>
      <c r="J65" s="175">
        <v>0</v>
      </c>
      <c r="K65" s="54">
        <v>8.0999999999999996E-3</v>
      </c>
      <c r="L65" s="11">
        <v>8.0000000000000002E-3</v>
      </c>
      <c r="M65" s="11">
        <v>1E-4</v>
      </c>
      <c r="N65" s="11">
        <v>0</v>
      </c>
      <c r="O65" s="11">
        <v>0.19750000000000001</v>
      </c>
      <c r="P65" s="11">
        <v>0.17119999999999999</v>
      </c>
      <c r="Q65" s="11">
        <v>2.63E-2</v>
      </c>
      <c r="R65" s="13">
        <v>0</v>
      </c>
    </row>
  </sheetData>
  <sortState xmlns:xlrd2="http://schemas.microsoft.com/office/spreadsheetml/2017/richdata2" ref="A56:J60">
    <sortCondition ref="A56:A60"/>
  </sortState>
  <mergeCells count="3">
    <mergeCell ref="A1:N1"/>
    <mergeCell ref="C2:J2"/>
    <mergeCell ref="K2:R2"/>
  </mergeCells>
  <pageMargins left="0.7" right="0.7" top="0.75" bottom="0.75" header="0.3" footer="0.3"/>
  <pageSetup paperSize="9" fitToWidth="0" fitToHeight="0" orientation="portrait" horizontalDpi="0" verticalDpi="0"/>
  <ignoredErrors>
    <ignoredError sqref="G5:G66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65"/>
  <sheetViews>
    <sheetView topLeftCell="A16" zoomScaleNormal="100" workbookViewId="0">
      <selection activeCell="AB29" sqref="AB29"/>
    </sheetView>
  </sheetViews>
  <sheetFormatPr defaultRowHeight="15" x14ac:dyDescent="0.25"/>
  <cols>
    <col min="1" max="1" width="50.85546875" customWidth="1"/>
    <col min="2" max="2" width="50.85546875" hidden="1" customWidth="1"/>
    <col min="3" max="3" width="38.85546875" style="87" customWidth="1"/>
    <col min="4" max="4" width="39.140625" style="87" customWidth="1"/>
    <col min="5" max="5" width="38.85546875" hidden="1" customWidth="1"/>
    <col min="6" max="6" width="39.140625" hidden="1" customWidth="1"/>
    <col min="7" max="14" width="9.140625" hidden="1" customWidth="1"/>
  </cols>
  <sheetData>
    <row r="1" spans="1:14" x14ac:dyDescent="0.25">
      <c r="A1" s="259" t="s">
        <v>474</v>
      </c>
      <c r="B1" s="258"/>
      <c r="C1" s="258"/>
      <c r="D1" s="258"/>
      <c r="E1" s="258"/>
      <c r="F1" s="258"/>
      <c r="G1" s="275"/>
      <c r="H1" s="275"/>
      <c r="I1" s="275"/>
      <c r="J1" s="275"/>
      <c r="K1" s="275"/>
      <c r="L1" s="275"/>
      <c r="M1" s="275"/>
      <c r="N1" s="276"/>
    </row>
    <row r="2" spans="1:14" x14ac:dyDescent="0.25">
      <c r="A2" s="15"/>
      <c r="B2" s="15"/>
      <c r="C2" s="268" t="s">
        <v>150</v>
      </c>
      <c r="D2" s="269"/>
      <c r="E2" s="262" t="s">
        <v>154</v>
      </c>
      <c r="F2" s="264"/>
    </row>
    <row r="3" spans="1:14" x14ac:dyDescent="0.25">
      <c r="A3" s="1" t="s">
        <v>84</v>
      </c>
      <c r="B3" s="40"/>
      <c r="C3" s="208" t="s">
        <v>81</v>
      </c>
      <c r="D3" s="208" t="s">
        <v>175</v>
      </c>
      <c r="E3" s="1" t="s">
        <v>81</v>
      </c>
      <c r="F3" s="2" t="s">
        <v>175</v>
      </c>
    </row>
    <row r="4" spans="1:14" x14ac:dyDescent="0.25">
      <c r="A4" s="42" t="s">
        <v>452</v>
      </c>
      <c r="B4" s="40"/>
      <c r="C4" s="160"/>
      <c r="D4" s="174"/>
      <c r="E4" s="68"/>
      <c r="F4" s="2"/>
    </row>
    <row r="5" spans="1:14" x14ac:dyDescent="0.25">
      <c r="A5" s="3" t="s">
        <v>86</v>
      </c>
      <c r="B5" s="6">
        <v>7438</v>
      </c>
      <c r="C5" s="201">
        <v>0</v>
      </c>
      <c r="D5" s="199">
        <v>0</v>
      </c>
      <c r="E5" s="54">
        <v>0</v>
      </c>
      <c r="F5" s="13">
        <v>0</v>
      </c>
    </row>
    <row r="6" spans="1:14" x14ac:dyDescent="0.25">
      <c r="A6" s="3" t="s">
        <v>464</v>
      </c>
      <c r="B6" s="6"/>
      <c r="C6" s="201">
        <v>0</v>
      </c>
      <c r="D6" s="199">
        <v>0</v>
      </c>
      <c r="E6" s="54"/>
      <c r="F6" s="13"/>
    </row>
    <row r="7" spans="1:14" x14ac:dyDescent="0.25">
      <c r="A7" s="3" t="s">
        <v>92</v>
      </c>
      <c r="B7" s="6">
        <v>8088</v>
      </c>
      <c r="C7" s="201">
        <v>0</v>
      </c>
      <c r="D7" s="199">
        <v>0</v>
      </c>
      <c r="E7" s="54">
        <v>0</v>
      </c>
      <c r="F7" s="13">
        <v>0</v>
      </c>
    </row>
    <row r="8" spans="1:14" x14ac:dyDescent="0.25">
      <c r="A8" s="3" t="s">
        <v>95</v>
      </c>
      <c r="B8" s="6">
        <v>18059</v>
      </c>
      <c r="C8" s="201">
        <v>0</v>
      </c>
      <c r="D8" s="199">
        <v>0</v>
      </c>
      <c r="E8" s="54">
        <v>0</v>
      </c>
      <c r="F8" s="13">
        <v>0</v>
      </c>
    </row>
    <row r="9" spans="1:14" x14ac:dyDescent="0.25">
      <c r="A9" s="3" t="s">
        <v>102</v>
      </c>
      <c r="B9" s="6">
        <v>8617</v>
      </c>
      <c r="C9" s="201">
        <v>0</v>
      </c>
      <c r="D9" s="199">
        <v>0</v>
      </c>
      <c r="E9" s="54">
        <v>0</v>
      </c>
      <c r="F9" s="13">
        <v>0</v>
      </c>
    </row>
    <row r="10" spans="1:14" x14ac:dyDescent="0.25">
      <c r="A10" s="3" t="s">
        <v>104</v>
      </c>
      <c r="B10" s="6">
        <v>7216</v>
      </c>
      <c r="C10" s="201">
        <v>0</v>
      </c>
      <c r="D10" s="199">
        <v>0</v>
      </c>
      <c r="E10" s="54">
        <v>0</v>
      </c>
      <c r="F10" s="13">
        <v>0</v>
      </c>
    </row>
    <row r="11" spans="1:14" x14ac:dyDescent="0.25">
      <c r="A11" s="3" t="s">
        <v>115</v>
      </c>
      <c r="B11" s="6">
        <v>5546</v>
      </c>
      <c r="C11" s="201">
        <v>0</v>
      </c>
      <c r="D11" s="199">
        <v>0</v>
      </c>
      <c r="E11" s="54">
        <v>5.0000000000000001E-4</v>
      </c>
      <c r="F11" s="13">
        <v>0.14050000000000001</v>
      </c>
    </row>
    <row r="12" spans="1:14" x14ac:dyDescent="0.25">
      <c r="A12" s="3" t="s">
        <v>121</v>
      </c>
      <c r="B12" s="6">
        <v>9914</v>
      </c>
      <c r="C12" s="201">
        <v>0</v>
      </c>
      <c r="D12" s="199">
        <v>0</v>
      </c>
      <c r="E12" s="54">
        <v>0</v>
      </c>
      <c r="F12" s="13">
        <v>0</v>
      </c>
    </row>
    <row r="13" spans="1:14" x14ac:dyDescent="0.25">
      <c r="A13" s="3" t="s">
        <v>125</v>
      </c>
      <c r="B13" s="6">
        <v>4592</v>
      </c>
      <c r="C13" s="201">
        <v>0</v>
      </c>
      <c r="D13" s="199">
        <v>0</v>
      </c>
      <c r="E13" s="54">
        <v>0</v>
      </c>
      <c r="F13" s="13">
        <v>0</v>
      </c>
    </row>
    <row r="14" spans="1:14" x14ac:dyDescent="0.25">
      <c r="A14" s="3" t="s">
        <v>129</v>
      </c>
      <c r="B14" s="6">
        <v>11837</v>
      </c>
      <c r="C14" s="201">
        <v>5</v>
      </c>
      <c r="D14" s="175">
        <v>4875</v>
      </c>
      <c r="E14" s="54">
        <v>0</v>
      </c>
      <c r="F14" s="13">
        <v>0</v>
      </c>
    </row>
    <row r="15" spans="1:14" x14ac:dyDescent="0.25">
      <c r="A15" s="3" t="s">
        <v>135</v>
      </c>
      <c r="B15" s="6">
        <v>19703</v>
      </c>
      <c r="C15" s="201">
        <v>0</v>
      </c>
      <c r="D15" s="199">
        <v>0</v>
      </c>
      <c r="E15" s="54">
        <v>0</v>
      </c>
      <c r="F15" s="13">
        <v>0</v>
      </c>
    </row>
    <row r="16" spans="1:14" x14ac:dyDescent="0.25">
      <c r="A16" s="3" t="s">
        <v>136</v>
      </c>
      <c r="B16" s="6">
        <v>8053</v>
      </c>
      <c r="C16" s="201">
        <v>0</v>
      </c>
      <c r="D16" s="199">
        <v>0</v>
      </c>
      <c r="E16" s="54">
        <v>0</v>
      </c>
      <c r="F16" s="13">
        <v>0</v>
      </c>
    </row>
    <row r="17" spans="1:6" x14ac:dyDescent="0.25">
      <c r="A17" s="3" t="s">
        <v>137</v>
      </c>
      <c r="B17" s="6">
        <v>12386</v>
      </c>
      <c r="C17" s="201">
        <v>19</v>
      </c>
      <c r="D17" s="175">
        <v>3694</v>
      </c>
      <c r="E17" s="54">
        <v>0</v>
      </c>
      <c r="F17" s="13">
        <v>0</v>
      </c>
    </row>
    <row r="18" spans="1:6" x14ac:dyDescent="0.25">
      <c r="A18" s="42" t="s">
        <v>453</v>
      </c>
      <c r="B18" s="6"/>
      <c r="C18" s="161"/>
      <c r="D18" s="175"/>
      <c r="E18" s="54"/>
      <c r="F18" s="13"/>
    </row>
    <row r="19" spans="1:6" x14ac:dyDescent="0.25">
      <c r="A19" s="3" t="s">
        <v>88</v>
      </c>
      <c r="B19" s="6">
        <v>28968</v>
      </c>
      <c r="C19" s="201">
        <v>0</v>
      </c>
      <c r="D19" s="199">
        <v>0</v>
      </c>
      <c r="E19" s="54">
        <v>0</v>
      </c>
      <c r="F19" s="13">
        <v>0</v>
      </c>
    </row>
    <row r="20" spans="1:6" x14ac:dyDescent="0.25">
      <c r="A20" s="3" t="s">
        <v>89</v>
      </c>
      <c r="B20" s="6">
        <v>20077</v>
      </c>
      <c r="C20" s="201">
        <v>0</v>
      </c>
      <c r="D20" s="199">
        <v>0</v>
      </c>
      <c r="E20" s="54">
        <v>8.9999999999999998E-4</v>
      </c>
      <c r="F20" s="13">
        <v>3.56E-2</v>
      </c>
    </row>
    <row r="21" spans="1:6" x14ac:dyDescent="0.25">
      <c r="A21" s="3" t="s">
        <v>94</v>
      </c>
      <c r="B21" s="6">
        <v>34605</v>
      </c>
      <c r="C21" s="201">
        <v>0</v>
      </c>
      <c r="D21" s="199">
        <v>0</v>
      </c>
      <c r="E21" s="54">
        <v>0</v>
      </c>
      <c r="F21" s="13">
        <v>0</v>
      </c>
    </row>
    <row r="22" spans="1:6" x14ac:dyDescent="0.25">
      <c r="A22" s="3" t="s">
        <v>97</v>
      </c>
      <c r="B22" s="6">
        <v>31241</v>
      </c>
      <c r="C22" s="201">
        <v>0</v>
      </c>
      <c r="D22" s="199">
        <v>0</v>
      </c>
      <c r="E22" s="54">
        <v>0</v>
      </c>
      <c r="F22" s="13">
        <v>0</v>
      </c>
    </row>
    <row r="23" spans="1:6" x14ac:dyDescent="0.25">
      <c r="A23" s="3" t="s">
        <v>98</v>
      </c>
      <c r="B23" s="6">
        <v>21065</v>
      </c>
      <c r="C23" s="201">
        <v>0</v>
      </c>
      <c r="D23" s="199">
        <v>0</v>
      </c>
      <c r="E23" s="54">
        <v>1E-4</v>
      </c>
      <c r="F23" s="13">
        <v>5.0000000000000001E-4</v>
      </c>
    </row>
    <row r="24" spans="1:6" x14ac:dyDescent="0.25">
      <c r="A24" s="3" t="s">
        <v>100</v>
      </c>
      <c r="B24" s="6">
        <v>26378</v>
      </c>
      <c r="C24" s="201">
        <v>2</v>
      </c>
      <c r="D24" s="199">
        <v>4</v>
      </c>
      <c r="E24" s="54">
        <v>0</v>
      </c>
      <c r="F24" s="13">
        <v>0</v>
      </c>
    </row>
    <row r="25" spans="1:6" x14ac:dyDescent="0.25">
      <c r="A25" s="3" t="s">
        <v>107</v>
      </c>
      <c r="B25" s="6">
        <v>28746</v>
      </c>
      <c r="C25" s="201">
        <v>0</v>
      </c>
      <c r="D25" s="199">
        <v>0</v>
      </c>
      <c r="E25" s="54">
        <v>0</v>
      </c>
      <c r="F25" s="13">
        <v>0</v>
      </c>
    </row>
    <row r="26" spans="1:6" x14ac:dyDescent="0.25">
      <c r="A26" s="3" t="s">
        <v>108</v>
      </c>
      <c r="B26" s="6">
        <v>29603</v>
      </c>
      <c r="C26" s="201">
        <v>0</v>
      </c>
      <c r="D26" s="199">
        <v>0</v>
      </c>
      <c r="E26" s="54">
        <v>0</v>
      </c>
      <c r="F26" s="13">
        <v>0</v>
      </c>
    </row>
    <row r="27" spans="1:6" x14ac:dyDescent="0.25">
      <c r="A27" s="3" t="s">
        <v>116</v>
      </c>
      <c r="B27" s="6">
        <v>34123</v>
      </c>
      <c r="C27" s="201">
        <v>0</v>
      </c>
      <c r="D27" s="199">
        <v>0</v>
      </c>
      <c r="E27" s="54">
        <v>0</v>
      </c>
      <c r="F27" s="13">
        <v>0</v>
      </c>
    </row>
    <row r="28" spans="1:6" x14ac:dyDescent="0.25">
      <c r="A28" s="3" t="s">
        <v>119</v>
      </c>
      <c r="B28" s="6">
        <v>28789</v>
      </c>
      <c r="C28" s="201">
        <v>0</v>
      </c>
      <c r="D28" s="199">
        <v>0</v>
      </c>
      <c r="E28" s="54">
        <v>0</v>
      </c>
      <c r="F28" s="13">
        <v>0</v>
      </c>
    </row>
    <row r="29" spans="1:6" x14ac:dyDescent="0.25">
      <c r="A29" s="3" t="s">
        <v>126</v>
      </c>
      <c r="B29" s="6">
        <v>35193</v>
      </c>
      <c r="C29" s="201">
        <v>64</v>
      </c>
      <c r="D29" s="175">
        <v>9156</v>
      </c>
      <c r="E29" s="54">
        <v>0</v>
      </c>
      <c r="F29" s="13">
        <v>0</v>
      </c>
    </row>
    <row r="30" spans="1:6" x14ac:dyDescent="0.25">
      <c r="A30" s="3" t="s">
        <v>128</v>
      </c>
      <c r="B30" s="6">
        <v>24468</v>
      </c>
      <c r="C30" s="201">
        <v>86</v>
      </c>
      <c r="D30" s="175">
        <v>2473</v>
      </c>
      <c r="E30" s="54">
        <v>0</v>
      </c>
      <c r="F30" s="13">
        <v>0</v>
      </c>
    </row>
    <row r="31" spans="1:6" x14ac:dyDescent="0.25">
      <c r="A31" s="3" t="s">
        <v>132</v>
      </c>
      <c r="B31" s="6">
        <v>28284</v>
      </c>
      <c r="C31" s="201">
        <v>0</v>
      </c>
      <c r="D31" s="199">
        <v>0</v>
      </c>
      <c r="E31" s="54">
        <v>0</v>
      </c>
      <c r="F31" s="13">
        <v>0</v>
      </c>
    </row>
    <row r="32" spans="1:6" x14ac:dyDescent="0.25">
      <c r="A32" s="3" t="s">
        <v>138</v>
      </c>
      <c r="B32" s="6">
        <v>25796</v>
      </c>
      <c r="C32" s="201">
        <v>0</v>
      </c>
      <c r="D32" s="199">
        <v>0</v>
      </c>
      <c r="E32" s="54">
        <v>5.0000000000000001E-4</v>
      </c>
      <c r="F32" s="13">
        <v>0.19520000000000001</v>
      </c>
    </row>
    <row r="33" spans="1:6" x14ac:dyDescent="0.25">
      <c r="A33" s="41" t="s">
        <v>184</v>
      </c>
      <c r="B33" s="6"/>
      <c r="C33" s="161"/>
      <c r="D33" s="175"/>
      <c r="E33" s="54"/>
      <c r="F33" s="13"/>
    </row>
    <row r="34" spans="1:6" x14ac:dyDescent="0.25">
      <c r="A34" s="3" t="s">
        <v>93</v>
      </c>
      <c r="B34" s="6">
        <v>57283</v>
      </c>
      <c r="C34" s="161">
        <v>0</v>
      </c>
      <c r="D34" s="175">
        <v>2185</v>
      </c>
      <c r="E34" s="54">
        <v>0</v>
      </c>
      <c r="F34" s="13">
        <v>0</v>
      </c>
    </row>
    <row r="35" spans="1:6" x14ac:dyDescent="0.25">
      <c r="A35" s="3" t="s">
        <v>101</v>
      </c>
      <c r="B35" s="6">
        <v>46159</v>
      </c>
      <c r="C35" s="161">
        <v>39</v>
      </c>
      <c r="D35" s="199">
        <v>0</v>
      </c>
      <c r="E35" s="54">
        <v>0</v>
      </c>
      <c r="F35" s="13">
        <v>0</v>
      </c>
    </row>
    <row r="36" spans="1:6" x14ac:dyDescent="0.25">
      <c r="A36" s="3" t="s">
        <v>112</v>
      </c>
      <c r="B36" s="6">
        <v>54053</v>
      </c>
      <c r="C36" s="201">
        <v>1</v>
      </c>
      <c r="D36" s="199">
        <v>926</v>
      </c>
      <c r="E36" s="54">
        <v>1E-4</v>
      </c>
      <c r="F36" s="13">
        <v>0.1691</v>
      </c>
    </row>
    <row r="37" spans="1:6" x14ac:dyDescent="0.25">
      <c r="A37" s="3" t="s">
        <v>122</v>
      </c>
      <c r="B37" s="6">
        <v>57978</v>
      </c>
      <c r="C37" s="201">
        <v>0</v>
      </c>
      <c r="D37" s="199">
        <v>0</v>
      </c>
      <c r="E37" s="54">
        <v>0</v>
      </c>
      <c r="F37" s="13">
        <v>0</v>
      </c>
    </row>
    <row r="38" spans="1:6" x14ac:dyDescent="0.25">
      <c r="A38" s="3" t="s">
        <v>124</v>
      </c>
      <c r="B38" s="6">
        <v>43672</v>
      </c>
      <c r="C38" s="201">
        <v>38</v>
      </c>
      <c r="D38" s="199">
        <v>838</v>
      </c>
      <c r="E38" s="54">
        <v>0</v>
      </c>
      <c r="F38" s="13">
        <v>0</v>
      </c>
    </row>
    <row r="39" spans="1:6" x14ac:dyDescent="0.25">
      <c r="A39" s="3" t="s">
        <v>127</v>
      </c>
      <c r="B39" s="6">
        <v>51203</v>
      </c>
      <c r="C39" s="201">
        <v>0</v>
      </c>
      <c r="D39" s="199">
        <v>0</v>
      </c>
      <c r="E39" s="54">
        <v>2.8E-3</v>
      </c>
      <c r="F39" s="13">
        <v>1.4160999999999999</v>
      </c>
    </row>
    <row r="40" spans="1:6" x14ac:dyDescent="0.25">
      <c r="A40" s="3" t="s">
        <v>133</v>
      </c>
      <c r="B40" s="6">
        <v>42298</v>
      </c>
      <c r="C40" s="201">
        <v>0</v>
      </c>
      <c r="D40" s="199">
        <v>0</v>
      </c>
      <c r="E40" s="54">
        <v>0</v>
      </c>
      <c r="F40" s="13">
        <v>0</v>
      </c>
    </row>
    <row r="41" spans="1:6" x14ac:dyDescent="0.25">
      <c r="A41" s="3" t="s">
        <v>134</v>
      </c>
      <c r="B41" s="6">
        <v>41946</v>
      </c>
      <c r="C41" s="201">
        <v>0</v>
      </c>
      <c r="D41" s="199">
        <v>0</v>
      </c>
      <c r="E41" s="54">
        <v>0</v>
      </c>
      <c r="F41" s="13">
        <v>0</v>
      </c>
    </row>
    <row r="42" spans="1:6" x14ac:dyDescent="0.25">
      <c r="A42" s="41" t="s">
        <v>185</v>
      </c>
      <c r="B42" s="6"/>
      <c r="C42" s="161"/>
      <c r="D42" s="175"/>
      <c r="E42" s="54"/>
      <c r="F42" s="13"/>
    </row>
    <row r="43" spans="1:6" x14ac:dyDescent="0.25">
      <c r="A43" s="3" t="s">
        <v>96</v>
      </c>
      <c r="B43" s="6">
        <v>61086</v>
      </c>
      <c r="C43" s="201">
        <v>0</v>
      </c>
      <c r="D43" s="199">
        <v>0</v>
      </c>
      <c r="E43" s="54">
        <v>3.0000000000000001E-3</v>
      </c>
      <c r="F43" s="13">
        <v>2.4737</v>
      </c>
    </row>
    <row r="44" spans="1:6" x14ac:dyDescent="0.25">
      <c r="A44" s="3" t="s">
        <v>109</v>
      </c>
      <c r="B44" s="6">
        <v>66217</v>
      </c>
      <c r="C44" s="201">
        <v>0</v>
      </c>
      <c r="D44" s="199">
        <v>0</v>
      </c>
      <c r="E44" s="54">
        <v>5.0000000000000001E-4</v>
      </c>
      <c r="F44" s="13">
        <v>1.04E-2</v>
      </c>
    </row>
    <row r="45" spans="1:6" x14ac:dyDescent="0.25">
      <c r="A45" s="3" t="s">
        <v>110</v>
      </c>
      <c r="B45" s="6">
        <v>66250</v>
      </c>
      <c r="C45" s="201">
        <v>0</v>
      </c>
      <c r="D45" s="199">
        <v>0</v>
      </c>
      <c r="E45" s="54">
        <v>0</v>
      </c>
      <c r="F45" s="13">
        <v>0</v>
      </c>
    </row>
    <row r="46" spans="1:6" x14ac:dyDescent="0.25">
      <c r="A46" s="3" t="s">
        <v>117</v>
      </c>
      <c r="B46" s="6">
        <v>70527</v>
      </c>
      <c r="C46" s="201">
        <v>1</v>
      </c>
      <c r="D46" s="199">
        <v>268</v>
      </c>
      <c r="E46" s="54">
        <v>6.9999999999999999E-4</v>
      </c>
      <c r="F46" s="13">
        <v>0.23899999999999999</v>
      </c>
    </row>
    <row r="47" spans="1:6" x14ac:dyDescent="0.25">
      <c r="A47" s="3" t="s">
        <v>123</v>
      </c>
      <c r="B47" s="6">
        <v>65699</v>
      </c>
      <c r="C47" s="201">
        <v>125</v>
      </c>
      <c r="D47" s="175">
        <v>1685</v>
      </c>
      <c r="E47" s="54">
        <v>0</v>
      </c>
      <c r="F47" s="13">
        <v>0</v>
      </c>
    </row>
    <row r="48" spans="1:6" x14ac:dyDescent="0.25">
      <c r="A48" s="3" t="s">
        <v>130</v>
      </c>
      <c r="B48" s="6">
        <v>78208</v>
      </c>
      <c r="C48" s="201">
        <v>0</v>
      </c>
      <c r="D48" s="199">
        <v>0</v>
      </c>
      <c r="E48" s="54">
        <v>4.3E-3</v>
      </c>
      <c r="F48" s="13">
        <v>0.14119999999999999</v>
      </c>
    </row>
    <row r="49" spans="1:6" x14ac:dyDescent="0.25">
      <c r="A49" s="3" t="s">
        <v>131</v>
      </c>
      <c r="B49" s="6">
        <v>61803</v>
      </c>
      <c r="C49" s="201">
        <v>0</v>
      </c>
      <c r="D49" s="199">
        <v>0</v>
      </c>
      <c r="E49" s="54">
        <v>1E-3</v>
      </c>
      <c r="F49" s="13">
        <v>0.35539999999999999</v>
      </c>
    </row>
    <row r="50" spans="1:6" x14ac:dyDescent="0.25">
      <c r="A50" s="42" t="s">
        <v>456</v>
      </c>
      <c r="B50" s="6"/>
      <c r="C50" s="161"/>
      <c r="D50" s="175"/>
      <c r="E50" s="54"/>
      <c r="F50" s="13"/>
    </row>
    <row r="51" spans="1:6" x14ac:dyDescent="0.25">
      <c r="A51" s="3" t="s">
        <v>111</v>
      </c>
      <c r="B51" s="6">
        <v>106892</v>
      </c>
      <c r="C51" s="201">
        <v>0</v>
      </c>
      <c r="D51" s="175">
        <v>0</v>
      </c>
      <c r="E51" s="54">
        <v>0</v>
      </c>
      <c r="F51" s="13">
        <v>0</v>
      </c>
    </row>
    <row r="52" spans="1:6" x14ac:dyDescent="0.25">
      <c r="A52" s="3" t="s">
        <v>114</v>
      </c>
      <c r="B52" s="6">
        <v>112511</v>
      </c>
      <c r="C52" s="201">
        <v>42</v>
      </c>
      <c r="D52" s="175">
        <v>113828</v>
      </c>
      <c r="E52" s="54">
        <v>0</v>
      </c>
      <c r="F52" s="13">
        <v>0</v>
      </c>
    </row>
    <row r="53" spans="1:6" x14ac:dyDescent="0.25">
      <c r="A53" s="3" t="s">
        <v>118</v>
      </c>
      <c r="B53" s="6">
        <v>81410</v>
      </c>
      <c r="C53" s="201">
        <v>0</v>
      </c>
      <c r="D53" s="175">
        <v>0</v>
      </c>
      <c r="E53" s="54">
        <v>0</v>
      </c>
      <c r="F53" s="13">
        <v>0</v>
      </c>
    </row>
    <row r="54" spans="1:6" x14ac:dyDescent="0.25">
      <c r="A54" s="3" t="s">
        <v>120</v>
      </c>
      <c r="B54" s="6">
        <v>99064</v>
      </c>
      <c r="C54" s="201">
        <v>259</v>
      </c>
      <c r="D54" s="175">
        <v>81701</v>
      </c>
      <c r="E54" s="54">
        <v>0</v>
      </c>
      <c r="F54" s="13">
        <v>0</v>
      </c>
    </row>
    <row r="55" spans="1:6" x14ac:dyDescent="0.25">
      <c r="A55" s="42" t="s">
        <v>457</v>
      </c>
      <c r="B55" s="6"/>
      <c r="C55" s="161"/>
      <c r="D55" s="175"/>
      <c r="E55" s="54"/>
      <c r="F55" s="13"/>
    </row>
    <row r="56" spans="1:6" x14ac:dyDescent="0.25">
      <c r="A56" s="3" t="s">
        <v>91</v>
      </c>
      <c r="B56" s="6">
        <v>227738</v>
      </c>
      <c r="C56" s="201">
        <v>117</v>
      </c>
      <c r="D56" s="175">
        <v>33000</v>
      </c>
      <c r="E56" s="54">
        <v>0</v>
      </c>
      <c r="F56" s="13">
        <v>0</v>
      </c>
    </row>
    <row r="57" spans="1:6" x14ac:dyDescent="0.25">
      <c r="A57" s="3" t="s">
        <v>99</v>
      </c>
      <c r="B57" s="6">
        <v>321878</v>
      </c>
      <c r="C57" s="201">
        <v>0</v>
      </c>
      <c r="D57" s="199">
        <v>0</v>
      </c>
      <c r="E57" s="54">
        <v>0</v>
      </c>
      <c r="F57" s="13">
        <v>0</v>
      </c>
    </row>
    <row r="58" spans="1:6" x14ac:dyDescent="0.25">
      <c r="A58" s="3" t="s">
        <v>103</v>
      </c>
      <c r="B58" s="6">
        <v>210612</v>
      </c>
      <c r="C58" s="201">
        <v>0</v>
      </c>
      <c r="D58" s="199">
        <v>0</v>
      </c>
      <c r="E58" s="54">
        <v>0</v>
      </c>
      <c r="F58" s="13">
        <v>0</v>
      </c>
    </row>
    <row r="59" spans="1:6" x14ac:dyDescent="0.25">
      <c r="A59" s="3" t="s">
        <v>105</v>
      </c>
      <c r="B59" s="6">
        <v>214870</v>
      </c>
      <c r="C59" s="201">
        <v>36</v>
      </c>
      <c r="D59" s="199">
        <v>120</v>
      </c>
      <c r="E59" s="54">
        <v>1.6000000000000001E-3</v>
      </c>
      <c r="F59" s="13">
        <v>0.25829999999999997</v>
      </c>
    </row>
    <row r="60" spans="1:6" x14ac:dyDescent="0.25">
      <c r="A60" s="7" t="s">
        <v>106</v>
      </c>
      <c r="B60" s="9">
        <v>172008</v>
      </c>
      <c r="C60" s="202">
        <v>0</v>
      </c>
      <c r="D60" s="199">
        <v>0</v>
      </c>
      <c r="E60" s="60">
        <v>0</v>
      </c>
      <c r="F60" s="14">
        <v>0</v>
      </c>
    </row>
    <row r="63" spans="1:6" x14ac:dyDescent="0.25">
      <c r="A63" s="45" t="s">
        <v>460</v>
      </c>
      <c r="B63" s="45"/>
    </row>
    <row r="64" spans="1:6" x14ac:dyDescent="0.25">
      <c r="A64" s="63" t="s">
        <v>87</v>
      </c>
      <c r="B64" s="63"/>
      <c r="C64" s="175">
        <v>0</v>
      </c>
      <c r="D64" s="175">
        <v>0</v>
      </c>
      <c r="E64" s="54">
        <v>0</v>
      </c>
      <c r="F64" s="13">
        <v>0</v>
      </c>
    </row>
    <row r="65" spans="1:6" x14ac:dyDescent="0.25">
      <c r="A65" s="63" t="s">
        <v>113</v>
      </c>
      <c r="B65" s="63"/>
      <c r="C65" s="175">
        <v>1</v>
      </c>
      <c r="D65" s="175">
        <v>141</v>
      </c>
      <c r="E65" s="54">
        <v>0</v>
      </c>
      <c r="F65" s="13">
        <v>0</v>
      </c>
    </row>
  </sheetData>
  <sortState xmlns:xlrd2="http://schemas.microsoft.com/office/spreadsheetml/2017/richdata2" ref="A56:D60">
    <sortCondition ref="A56:A60"/>
  </sortState>
  <mergeCells count="3">
    <mergeCell ref="A1:N1"/>
    <mergeCell ref="C2:D2"/>
    <mergeCell ref="E2:F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67"/>
  <sheetViews>
    <sheetView zoomScaleNormal="100" workbookViewId="0">
      <selection activeCell="L74" sqref="L74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5.5703125" customWidth="1"/>
    <col min="4" max="4" width="25.28515625" hidden="1" customWidth="1"/>
    <col min="5" max="5" width="44.42578125" style="205" bestFit="1" customWidth="1"/>
    <col min="6" max="6" width="39.140625" style="205" customWidth="1"/>
    <col min="7" max="7" width="17" style="205" customWidth="1"/>
    <col min="8" max="8" width="30.85546875" style="107" customWidth="1"/>
    <col min="9" max="9" width="31" hidden="1" customWidth="1"/>
    <col min="10" max="10" width="25.140625" hidden="1" customWidth="1"/>
    <col min="11" max="11" width="41.140625" customWidth="1"/>
    <col min="12" max="12" width="21.28515625" customWidth="1"/>
    <col min="13" max="13" width="18.7109375" customWidth="1"/>
  </cols>
  <sheetData>
    <row r="1" spans="1:13" x14ac:dyDescent="0.25">
      <c r="A1" s="256" t="s">
        <v>472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7"/>
    </row>
    <row r="2" spans="1:13" x14ac:dyDescent="0.25">
      <c r="A2" s="1" t="s">
        <v>84</v>
      </c>
      <c r="B2" s="40"/>
      <c r="C2" s="1" t="s">
        <v>68</v>
      </c>
      <c r="D2" s="1" t="s">
        <v>70</v>
      </c>
      <c r="E2" s="203" t="s">
        <v>458</v>
      </c>
      <c r="F2" s="203" t="s">
        <v>82</v>
      </c>
      <c r="G2" s="203" t="s">
        <v>83</v>
      </c>
      <c r="H2" s="206" t="s">
        <v>56</v>
      </c>
      <c r="I2" s="1" t="s">
        <v>176</v>
      </c>
      <c r="J2" s="1" t="s">
        <v>69</v>
      </c>
    </row>
    <row r="3" spans="1:13" x14ac:dyDescent="0.25">
      <c r="A3" s="42" t="s">
        <v>452</v>
      </c>
      <c r="B3" s="40"/>
      <c r="C3" s="40"/>
      <c r="D3" s="40"/>
      <c r="E3" s="203"/>
      <c r="F3" s="203"/>
      <c r="G3" s="203"/>
      <c r="H3" s="83"/>
      <c r="I3" s="68"/>
      <c r="J3" s="40"/>
    </row>
    <row r="4" spans="1:13" x14ac:dyDescent="0.25">
      <c r="A4" s="3" t="s">
        <v>86</v>
      </c>
      <c r="B4" s="6">
        <v>7438</v>
      </c>
      <c r="C4" s="4">
        <v>111</v>
      </c>
      <c r="D4" s="4">
        <v>52</v>
      </c>
      <c r="E4" s="201">
        <v>14</v>
      </c>
      <c r="F4" s="220">
        <v>888</v>
      </c>
      <c r="G4" s="220">
        <v>19327</v>
      </c>
      <c r="H4" s="83">
        <v>42</v>
      </c>
      <c r="I4" s="195">
        <v>0</v>
      </c>
      <c r="J4" s="4">
        <v>52</v>
      </c>
    </row>
    <row r="5" spans="1:13" x14ac:dyDescent="0.25">
      <c r="A5" s="3" t="s">
        <v>90</v>
      </c>
      <c r="B5" s="6">
        <v>9535</v>
      </c>
      <c r="C5" s="4">
        <v>0</v>
      </c>
      <c r="D5" s="4">
        <v>52</v>
      </c>
      <c r="E5" s="201">
        <v>4</v>
      </c>
      <c r="F5" s="220">
        <v>654</v>
      </c>
      <c r="G5" s="220">
        <v>734</v>
      </c>
      <c r="H5" s="83">
        <v>0</v>
      </c>
      <c r="I5" s="195">
        <v>0</v>
      </c>
      <c r="J5" s="4">
        <v>52</v>
      </c>
    </row>
    <row r="6" spans="1:13" x14ac:dyDescent="0.25">
      <c r="A6" s="3" t="s">
        <v>92</v>
      </c>
      <c r="B6" s="6"/>
      <c r="C6" s="4">
        <v>563</v>
      </c>
      <c r="D6" s="4"/>
      <c r="E6" s="201">
        <v>13</v>
      </c>
      <c r="F6" s="220">
        <v>1486</v>
      </c>
      <c r="G6" s="220">
        <v>2188</v>
      </c>
      <c r="H6" s="83">
        <v>422</v>
      </c>
      <c r="I6" s="195"/>
      <c r="J6" s="4"/>
    </row>
    <row r="7" spans="1:13" x14ac:dyDescent="0.25">
      <c r="A7" s="3" t="s">
        <v>95</v>
      </c>
      <c r="B7" s="6">
        <v>18059</v>
      </c>
      <c r="C7" s="4">
        <v>4859</v>
      </c>
      <c r="D7" s="4">
        <v>52</v>
      </c>
      <c r="E7" s="201">
        <v>16</v>
      </c>
      <c r="F7" s="220">
        <v>3394</v>
      </c>
      <c r="G7" s="220">
        <v>13988</v>
      </c>
      <c r="H7" s="83">
        <v>6000</v>
      </c>
      <c r="I7" s="195">
        <v>0</v>
      </c>
      <c r="J7" s="4">
        <v>52</v>
      </c>
    </row>
    <row r="8" spans="1:13" x14ac:dyDescent="0.25">
      <c r="A8" s="3" t="s">
        <v>102</v>
      </c>
      <c r="B8" s="6">
        <v>8617</v>
      </c>
      <c r="C8" s="4">
        <v>0</v>
      </c>
      <c r="D8" s="4">
        <v>52</v>
      </c>
      <c r="E8" s="201">
        <v>10</v>
      </c>
      <c r="F8" s="220">
        <v>1649</v>
      </c>
      <c r="G8" s="220">
        <v>879</v>
      </c>
      <c r="H8" s="83">
        <v>2071</v>
      </c>
      <c r="I8" s="195">
        <v>0</v>
      </c>
      <c r="J8" s="4">
        <v>52</v>
      </c>
    </row>
    <row r="9" spans="1:13" x14ac:dyDescent="0.25">
      <c r="A9" s="3" t="s">
        <v>104</v>
      </c>
      <c r="B9" s="6">
        <v>7216</v>
      </c>
      <c r="C9" s="4">
        <v>159</v>
      </c>
      <c r="D9" s="4">
        <v>52</v>
      </c>
      <c r="E9" s="201">
        <v>8</v>
      </c>
      <c r="F9" s="220">
        <v>3251</v>
      </c>
      <c r="G9" s="220">
        <v>10000</v>
      </c>
      <c r="H9" s="83">
        <v>4519</v>
      </c>
      <c r="I9" s="195">
        <v>0</v>
      </c>
      <c r="J9" s="4">
        <v>52</v>
      </c>
    </row>
    <row r="10" spans="1:13" x14ac:dyDescent="0.25">
      <c r="A10" s="3" t="s">
        <v>115</v>
      </c>
      <c r="B10" s="6">
        <v>5546</v>
      </c>
      <c r="C10" s="4">
        <v>740</v>
      </c>
      <c r="D10" s="4">
        <v>52</v>
      </c>
      <c r="E10" s="201">
        <v>10</v>
      </c>
      <c r="F10" s="220">
        <v>5402</v>
      </c>
      <c r="G10" s="220">
        <v>15602</v>
      </c>
      <c r="H10" s="83">
        <v>5827</v>
      </c>
      <c r="I10" s="195">
        <v>0</v>
      </c>
      <c r="J10" s="4">
        <v>52</v>
      </c>
    </row>
    <row r="11" spans="1:13" x14ac:dyDescent="0.25">
      <c r="A11" s="3" t="s">
        <v>121</v>
      </c>
      <c r="B11" s="6">
        <v>9914</v>
      </c>
      <c r="C11" s="4">
        <v>269</v>
      </c>
      <c r="D11" s="4">
        <v>52</v>
      </c>
      <c r="E11" s="201">
        <v>22</v>
      </c>
      <c r="F11" s="220">
        <v>1200</v>
      </c>
      <c r="G11" s="220">
        <v>19800</v>
      </c>
      <c r="H11" s="83">
        <v>0</v>
      </c>
      <c r="I11" s="195">
        <v>0</v>
      </c>
      <c r="J11" s="4">
        <v>52</v>
      </c>
    </row>
    <row r="12" spans="1:13" x14ac:dyDescent="0.25">
      <c r="A12" s="3" t="s">
        <v>125</v>
      </c>
      <c r="B12" s="6">
        <v>4592</v>
      </c>
      <c r="C12" s="4">
        <v>129</v>
      </c>
      <c r="D12" s="4">
        <v>52</v>
      </c>
      <c r="E12" s="201">
        <v>2</v>
      </c>
      <c r="F12" s="220">
        <v>26</v>
      </c>
      <c r="G12" s="220">
        <v>135</v>
      </c>
      <c r="H12" s="83">
        <v>0</v>
      </c>
      <c r="I12" s="195">
        <v>0</v>
      </c>
      <c r="J12" s="4">
        <v>52</v>
      </c>
    </row>
    <row r="13" spans="1:13" x14ac:dyDescent="0.25">
      <c r="A13" s="3" t="s">
        <v>129</v>
      </c>
      <c r="B13" s="6">
        <v>11837</v>
      </c>
      <c r="C13" s="4">
        <v>46</v>
      </c>
      <c r="D13" s="4">
        <v>52</v>
      </c>
      <c r="E13" s="201">
        <v>10</v>
      </c>
      <c r="F13" s="220">
        <v>1000</v>
      </c>
      <c r="G13" s="220">
        <v>3708</v>
      </c>
      <c r="H13" s="83">
        <v>0</v>
      </c>
      <c r="I13" s="195">
        <v>0</v>
      </c>
      <c r="J13" s="4">
        <v>52</v>
      </c>
    </row>
    <row r="14" spans="1:13" x14ac:dyDescent="0.25">
      <c r="A14" s="3" t="s">
        <v>135</v>
      </c>
      <c r="B14" s="6">
        <v>19703</v>
      </c>
      <c r="C14" s="4">
        <v>1176</v>
      </c>
      <c r="D14" s="4">
        <v>58</v>
      </c>
      <c r="E14" s="201">
        <v>16</v>
      </c>
      <c r="F14" s="220">
        <v>1973</v>
      </c>
      <c r="G14" s="220">
        <v>11844</v>
      </c>
      <c r="H14" s="83">
        <v>355</v>
      </c>
      <c r="I14" s="195">
        <v>6</v>
      </c>
      <c r="J14" s="4">
        <v>52</v>
      </c>
    </row>
    <row r="15" spans="1:13" x14ac:dyDescent="0.25">
      <c r="A15" s="3" t="s">
        <v>136</v>
      </c>
      <c r="B15" s="6">
        <v>8053</v>
      </c>
      <c r="C15" s="4">
        <v>130</v>
      </c>
      <c r="D15" s="4">
        <v>53</v>
      </c>
      <c r="E15" s="201">
        <v>8</v>
      </c>
      <c r="F15" s="220">
        <v>956</v>
      </c>
      <c r="G15" s="220">
        <v>420</v>
      </c>
      <c r="H15" s="83">
        <v>0</v>
      </c>
      <c r="I15" s="195">
        <v>1</v>
      </c>
      <c r="J15" s="4">
        <v>52</v>
      </c>
    </row>
    <row r="16" spans="1:13" x14ac:dyDescent="0.25">
      <c r="A16" s="3" t="s">
        <v>137</v>
      </c>
      <c r="B16" s="6">
        <v>12386</v>
      </c>
      <c r="C16" s="4">
        <v>326</v>
      </c>
      <c r="D16" s="4">
        <v>52</v>
      </c>
      <c r="E16" s="201">
        <v>9</v>
      </c>
      <c r="F16" s="220">
        <v>794</v>
      </c>
      <c r="G16" s="220">
        <v>3820</v>
      </c>
      <c r="H16" s="83">
        <v>0</v>
      </c>
      <c r="I16" s="195">
        <v>0</v>
      </c>
      <c r="J16" s="4">
        <v>52</v>
      </c>
    </row>
    <row r="17" spans="1:10" x14ac:dyDescent="0.25">
      <c r="A17" s="42" t="s">
        <v>453</v>
      </c>
      <c r="B17" s="6"/>
      <c r="C17" s="4"/>
      <c r="D17" s="4"/>
      <c r="E17" s="204"/>
      <c r="F17" s="204"/>
      <c r="G17" s="220"/>
      <c r="H17" s="83"/>
      <c r="I17" s="195"/>
      <c r="J17" s="4"/>
    </row>
    <row r="18" spans="1:10" x14ac:dyDescent="0.25">
      <c r="A18" s="3" t="s">
        <v>88</v>
      </c>
      <c r="B18" s="6">
        <v>28968</v>
      </c>
      <c r="C18" s="4">
        <v>1152</v>
      </c>
      <c r="D18" s="4">
        <v>52</v>
      </c>
      <c r="E18" s="201">
        <v>40</v>
      </c>
      <c r="F18" s="220">
        <v>9604</v>
      </c>
      <c r="G18" s="220">
        <v>97326</v>
      </c>
      <c r="H18" s="83">
        <v>5022</v>
      </c>
      <c r="I18" s="195">
        <v>0</v>
      </c>
      <c r="J18" s="4">
        <v>52</v>
      </c>
    </row>
    <row r="19" spans="1:10" x14ac:dyDescent="0.25">
      <c r="A19" s="3" t="s">
        <v>89</v>
      </c>
      <c r="B19" s="6">
        <v>20077</v>
      </c>
      <c r="C19" s="4">
        <v>57</v>
      </c>
      <c r="D19" s="4">
        <v>52</v>
      </c>
      <c r="E19" s="201">
        <v>10</v>
      </c>
      <c r="F19" s="220">
        <v>4348</v>
      </c>
      <c r="G19" s="220">
        <v>5351</v>
      </c>
      <c r="H19" s="83">
        <v>4734</v>
      </c>
      <c r="I19" s="195">
        <v>0</v>
      </c>
      <c r="J19" s="4">
        <v>52</v>
      </c>
    </row>
    <row r="20" spans="1:10" x14ac:dyDescent="0.25">
      <c r="A20" s="3" t="s">
        <v>94</v>
      </c>
      <c r="B20" s="6">
        <v>34605</v>
      </c>
      <c r="C20" s="4">
        <v>0</v>
      </c>
      <c r="D20" s="4">
        <v>53</v>
      </c>
      <c r="E20" s="201">
        <v>42</v>
      </c>
      <c r="F20" s="220">
        <v>5743</v>
      </c>
      <c r="G20" s="220">
        <v>1238</v>
      </c>
      <c r="H20" s="83">
        <v>0</v>
      </c>
      <c r="I20" s="195">
        <v>1</v>
      </c>
      <c r="J20" s="4">
        <v>52</v>
      </c>
    </row>
    <row r="21" spans="1:10" x14ac:dyDescent="0.25">
      <c r="A21" s="3" t="s">
        <v>97</v>
      </c>
      <c r="B21" s="6">
        <v>31241</v>
      </c>
      <c r="C21" s="4">
        <v>12467</v>
      </c>
      <c r="D21" s="4">
        <v>52</v>
      </c>
      <c r="E21" s="201">
        <v>52</v>
      </c>
      <c r="F21" s="220">
        <v>5125</v>
      </c>
      <c r="G21" s="220">
        <v>7345</v>
      </c>
      <c r="H21" s="83">
        <v>3000</v>
      </c>
      <c r="I21" s="195">
        <v>0</v>
      </c>
      <c r="J21" s="4">
        <v>52</v>
      </c>
    </row>
    <row r="22" spans="1:10" x14ac:dyDescent="0.25">
      <c r="A22" s="3" t="s">
        <v>98</v>
      </c>
      <c r="B22" s="6">
        <v>21065</v>
      </c>
      <c r="C22" s="4">
        <v>5215</v>
      </c>
      <c r="D22" s="4">
        <v>54</v>
      </c>
      <c r="E22" s="201">
        <v>21</v>
      </c>
      <c r="F22" s="220">
        <v>5673</v>
      </c>
      <c r="G22" s="220">
        <v>31502</v>
      </c>
      <c r="H22" s="83">
        <v>3183</v>
      </c>
      <c r="I22" s="195">
        <v>2</v>
      </c>
      <c r="J22" s="4">
        <v>52</v>
      </c>
    </row>
    <row r="23" spans="1:10" x14ac:dyDescent="0.25">
      <c r="A23" s="3" t="s">
        <v>100</v>
      </c>
      <c r="B23" s="6">
        <v>26378</v>
      </c>
      <c r="C23" s="4">
        <v>2510</v>
      </c>
      <c r="D23" s="4">
        <v>52</v>
      </c>
      <c r="E23" s="201">
        <v>26</v>
      </c>
      <c r="F23" s="220">
        <v>6261</v>
      </c>
      <c r="G23" s="220">
        <v>10545</v>
      </c>
      <c r="H23" s="83">
        <v>4572</v>
      </c>
      <c r="I23" s="195">
        <v>0</v>
      </c>
      <c r="J23" s="4">
        <v>52</v>
      </c>
    </row>
    <row r="24" spans="1:10" x14ac:dyDescent="0.25">
      <c r="A24" s="3" t="s">
        <v>107</v>
      </c>
      <c r="B24" s="6">
        <v>28746</v>
      </c>
      <c r="C24" s="4">
        <v>659</v>
      </c>
      <c r="D24" s="4">
        <v>62</v>
      </c>
      <c r="E24" s="201">
        <v>26</v>
      </c>
      <c r="F24" s="220">
        <v>5890</v>
      </c>
      <c r="G24" s="220">
        <v>12987</v>
      </c>
      <c r="H24" s="83">
        <v>9007</v>
      </c>
      <c r="I24" s="195">
        <v>10</v>
      </c>
      <c r="J24" s="4">
        <v>52</v>
      </c>
    </row>
    <row r="25" spans="1:10" x14ac:dyDescent="0.25">
      <c r="A25" s="3" t="s">
        <v>108</v>
      </c>
      <c r="B25" s="6">
        <v>29603</v>
      </c>
      <c r="C25" s="4">
        <v>7570</v>
      </c>
      <c r="D25" s="4">
        <v>55</v>
      </c>
      <c r="E25" s="201">
        <v>28</v>
      </c>
      <c r="F25" s="220">
        <v>6725</v>
      </c>
      <c r="G25" s="220">
        <v>8125</v>
      </c>
      <c r="H25" s="83">
        <v>5261</v>
      </c>
      <c r="I25" s="195">
        <v>3</v>
      </c>
      <c r="J25" s="4">
        <v>52</v>
      </c>
    </row>
    <row r="26" spans="1:10" x14ac:dyDescent="0.25">
      <c r="A26" s="3" t="s">
        <v>116</v>
      </c>
      <c r="B26" s="6">
        <v>34123</v>
      </c>
      <c r="C26" s="4">
        <v>0</v>
      </c>
      <c r="D26" s="4">
        <v>53</v>
      </c>
      <c r="E26" s="201">
        <v>16</v>
      </c>
      <c r="F26" s="220">
        <v>4870</v>
      </c>
      <c r="G26" s="220">
        <v>3040</v>
      </c>
      <c r="H26" s="83">
        <v>0</v>
      </c>
      <c r="I26" s="195">
        <v>1</v>
      </c>
      <c r="J26" s="4">
        <v>52</v>
      </c>
    </row>
    <row r="27" spans="1:10" x14ac:dyDescent="0.25">
      <c r="A27" s="3" t="s">
        <v>119</v>
      </c>
      <c r="B27" s="6">
        <v>28789</v>
      </c>
      <c r="C27" s="4">
        <v>3052</v>
      </c>
      <c r="D27" s="4">
        <v>52</v>
      </c>
      <c r="E27" s="201">
        <v>9</v>
      </c>
      <c r="F27" s="220">
        <v>50000</v>
      </c>
      <c r="G27" s="220">
        <v>110000</v>
      </c>
      <c r="H27" s="83">
        <v>5886</v>
      </c>
      <c r="I27" s="195">
        <v>0</v>
      </c>
      <c r="J27" s="4">
        <v>52</v>
      </c>
    </row>
    <row r="28" spans="1:10" x14ac:dyDescent="0.25">
      <c r="A28" s="3" t="s">
        <v>126</v>
      </c>
      <c r="B28" s="6">
        <v>35193</v>
      </c>
      <c r="C28" s="4">
        <v>2220</v>
      </c>
      <c r="D28" s="4">
        <v>52</v>
      </c>
      <c r="E28" s="201">
        <v>32</v>
      </c>
      <c r="F28" s="220">
        <v>5865</v>
      </c>
      <c r="G28" s="220">
        <v>280057</v>
      </c>
      <c r="H28" s="83">
        <v>3515</v>
      </c>
      <c r="I28" s="195">
        <v>0</v>
      </c>
      <c r="J28" s="4">
        <v>52</v>
      </c>
    </row>
    <row r="29" spans="1:10" x14ac:dyDescent="0.25">
      <c r="A29" s="3" t="s">
        <v>128</v>
      </c>
      <c r="B29" s="6">
        <v>24468</v>
      </c>
      <c r="C29" s="4">
        <v>564</v>
      </c>
      <c r="D29" s="4">
        <v>54</v>
      </c>
      <c r="E29" s="201">
        <v>34</v>
      </c>
      <c r="F29" s="220">
        <v>3132</v>
      </c>
      <c r="G29" s="220">
        <v>141092</v>
      </c>
      <c r="H29" s="83">
        <v>4854</v>
      </c>
      <c r="I29" s="195">
        <v>2</v>
      </c>
      <c r="J29" s="4">
        <v>52</v>
      </c>
    </row>
    <row r="30" spans="1:10" x14ac:dyDescent="0.25">
      <c r="A30" s="3" t="s">
        <v>132</v>
      </c>
      <c r="B30" s="6">
        <v>28284</v>
      </c>
      <c r="C30" s="4">
        <v>1464</v>
      </c>
      <c r="D30" s="4">
        <v>54</v>
      </c>
      <c r="E30" s="201">
        <v>12</v>
      </c>
      <c r="F30" s="220">
        <v>14668</v>
      </c>
      <c r="G30" s="220">
        <v>26897</v>
      </c>
      <c r="H30" s="83">
        <v>1100</v>
      </c>
      <c r="I30" s="195">
        <v>2</v>
      </c>
      <c r="J30" s="4">
        <v>52</v>
      </c>
    </row>
    <row r="31" spans="1:10" x14ac:dyDescent="0.25">
      <c r="A31" s="3" t="s">
        <v>138</v>
      </c>
      <c r="B31" s="6">
        <v>25796</v>
      </c>
      <c r="C31" s="4">
        <v>6104</v>
      </c>
      <c r="D31" s="4">
        <v>52</v>
      </c>
      <c r="E31" s="201">
        <v>9</v>
      </c>
      <c r="F31" s="220">
        <v>10098</v>
      </c>
      <c r="G31" s="220">
        <v>3275</v>
      </c>
      <c r="H31" s="83">
        <v>3000</v>
      </c>
      <c r="I31" s="195">
        <v>0</v>
      </c>
      <c r="J31" s="4">
        <v>52</v>
      </c>
    </row>
    <row r="32" spans="1:10" x14ac:dyDescent="0.25">
      <c r="A32" s="41" t="s">
        <v>184</v>
      </c>
      <c r="B32" s="6"/>
      <c r="C32" s="4"/>
      <c r="D32" s="4"/>
      <c r="E32" s="161"/>
      <c r="F32" s="204"/>
      <c r="G32" s="220"/>
      <c r="H32" s="83"/>
      <c r="I32" s="195"/>
      <c r="J32" s="4"/>
    </row>
    <row r="33" spans="1:10" x14ac:dyDescent="0.25">
      <c r="A33" s="3" t="s">
        <v>93</v>
      </c>
      <c r="B33" s="6">
        <v>57283</v>
      </c>
      <c r="C33" s="4">
        <v>16425</v>
      </c>
      <c r="D33" s="4">
        <v>56</v>
      </c>
      <c r="E33" s="161">
        <v>32</v>
      </c>
      <c r="F33" s="161">
        <v>34452</v>
      </c>
      <c r="G33" s="220">
        <v>187194</v>
      </c>
      <c r="H33" s="83">
        <v>9016</v>
      </c>
      <c r="I33" s="195">
        <v>4</v>
      </c>
      <c r="J33" s="4">
        <v>52</v>
      </c>
    </row>
    <row r="34" spans="1:10" x14ac:dyDescent="0.25">
      <c r="A34" s="3" t="s">
        <v>101</v>
      </c>
      <c r="B34" s="6">
        <v>46159</v>
      </c>
      <c r="C34" s="4">
        <v>19342</v>
      </c>
      <c r="D34" s="4">
        <v>62</v>
      </c>
      <c r="E34" s="161">
        <v>107</v>
      </c>
      <c r="F34" s="161">
        <v>12345</v>
      </c>
      <c r="G34" s="220">
        <v>70232</v>
      </c>
      <c r="H34" s="83">
        <v>89076</v>
      </c>
      <c r="I34" s="195">
        <v>10</v>
      </c>
      <c r="J34" s="4">
        <v>52</v>
      </c>
    </row>
    <row r="35" spans="1:10" x14ac:dyDescent="0.25">
      <c r="A35" s="3" t="s">
        <v>112</v>
      </c>
      <c r="B35" s="6">
        <v>54053</v>
      </c>
      <c r="C35" s="4">
        <v>3637</v>
      </c>
      <c r="D35" s="4">
        <v>59</v>
      </c>
      <c r="E35" s="201">
        <v>64</v>
      </c>
      <c r="F35" s="220">
        <v>8500</v>
      </c>
      <c r="G35" s="220">
        <v>66560</v>
      </c>
      <c r="H35" s="83">
        <v>4848</v>
      </c>
      <c r="I35" s="195">
        <v>7</v>
      </c>
      <c r="J35" s="4">
        <v>52</v>
      </c>
    </row>
    <row r="36" spans="1:10" x14ac:dyDescent="0.25">
      <c r="A36" s="3" t="s">
        <v>122</v>
      </c>
      <c r="B36" s="6">
        <v>57978</v>
      </c>
      <c r="C36" s="4">
        <v>1973</v>
      </c>
      <c r="D36" s="4">
        <v>53</v>
      </c>
      <c r="E36" s="201">
        <v>18</v>
      </c>
      <c r="F36" s="220">
        <v>4610</v>
      </c>
      <c r="G36" s="220">
        <v>12714</v>
      </c>
      <c r="H36" s="83">
        <v>2341</v>
      </c>
      <c r="I36" s="195">
        <v>1</v>
      </c>
      <c r="J36" s="4">
        <v>52</v>
      </c>
    </row>
    <row r="37" spans="1:10" x14ac:dyDescent="0.25">
      <c r="A37" s="3" t="s">
        <v>124</v>
      </c>
      <c r="B37" s="6">
        <v>43672</v>
      </c>
      <c r="C37" s="4">
        <v>920</v>
      </c>
      <c r="D37" s="4">
        <v>52</v>
      </c>
      <c r="E37" s="201">
        <v>26</v>
      </c>
      <c r="F37" s="220">
        <v>3204</v>
      </c>
      <c r="G37" s="220">
        <v>9300</v>
      </c>
      <c r="H37" s="83">
        <v>639</v>
      </c>
      <c r="I37" s="195">
        <v>0</v>
      </c>
      <c r="J37" s="4">
        <v>52</v>
      </c>
    </row>
    <row r="38" spans="1:10" x14ac:dyDescent="0.25">
      <c r="A38" s="3" t="s">
        <v>127</v>
      </c>
      <c r="B38" s="6">
        <v>51203</v>
      </c>
      <c r="C38" s="4">
        <v>5606</v>
      </c>
      <c r="D38" s="4">
        <v>55</v>
      </c>
      <c r="E38" s="201">
        <v>23</v>
      </c>
      <c r="F38" s="220">
        <v>5102</v>
      </c>
      <c r="G38" s="220">
        <v>28864</v>
      </c>
      <c r="H38" s="83">
        <v>17608</v>
      </c>
      <c r="I38" s="195">
        <v>3</v>
      </c>
      <c r="J38" s="4">
        <v>52</v>
      </c>
    </row>
    <row r="39" spans="1:10" x14ac:dyDescent="0.25">
      <c r="A39" s="3" t="s">
        <v>133</v>
      </c>
      <c r="B39" s="6">
        <v>42298</v>
      </c>
      <c r="C39" s="4">
        <v>7643</v>
      </c>
      <c r="D39" s="4">
        <v>64</v>
      </c>
      <c r="E39" s="201">
        <v>10</v>
      </c>
      <c r="F39" s="220">
        <v>6012</v>
      </c>
      <c r="G39" s="220">
        <v>48216</v>
      </c>
      <c r="H39" s="83">
        <v>35918</v>
      </c>
      <c r="I39" s="195">
        <v>12</v>
      </c>
      <c r="J39" s="4">
        <v>52</v>
      </c>
    </row>
    <row r="40" spans="1:10" x14ac:dyDescent="0.25">
      <c r="A40" s="3" t="s">
        <v>134</v>
      </c>
      <c r="B40" s="6">
        <v>41946</v>
      </c>
      <c r="C40" s="4">
        <v>1137</v>
      </c>
      <c r="D40" s="4">
        <v>52</v>
      </c>
      <c r="E40" s="201">
        <v>30</v>
      </c>
      <c r="F40" s="220">
        <v>41112</v>
      </c>
      <c r="G40" s="220">
        <v>50913</v>
      </c>
      <c r="H40" s="83">
        <v>150</v>
      </c>
      <c r="I40" s="195">
        <v>0</v>
      </c>
      <c r="J40" s="4">
        <v>52</v>
      </c>
    </row>
    <row r="41" spans="1:10" x14ac:dyDescent="0.25">
      <c r="A41" s="41" t="s">
        <v>185</v>
      </c>
      <c r="B41" s="6"/>
      <c r="C41" s="4"/>
      <c r="D41" s="4"/>
      <c r="E41" s="204"/>
      <c r="F41" s="204"/>
      <c r="G41" s="204"/>
      <c r="H41" s="83"/>
      <c r="I41" s="195"/>
      <c r="J41" s="4"/>
    </row>
    <row r="42" spans="1:10" x14ac:dyDescent="0.25">
      <c r="A42" s="3" t="s">
        <v>96</v>
      </c>
      <c r="B42" s="6">
        <v>61086</v>
      </c>
      <c r="C42" s="4">
        <v>2116</v>
      </c>
      <c r="D42" s="4">
        <v>55</v>
      </c>
      <c r="E42" s="201">
        <v>51</v>
      </c>
      <c r="F42" s="220">
        <v>14977</v>
      </c>
      <c r="G42" s="220">
        <v>8753</v>
      </c>
      <c r="H42" s="83">
        <v>7792</v>
      </c>
      <c r="I42" s="195">
        <v>3</v>
      </c>
      <c r="J42" s="4">
        <v>52</v>
      </c>
    </row>
    <row r="43" spans="1:10" x14ac:dyDescent="0.25">
      <c r="A43" s="3" t="s">
        <v>109</v>
      </c>
      <c r="B43" s="6">
        <v>66217</v>
      </c>
      <c r="C43" s="4">
        <v>7850</v>
      </c>
      <c r="D43" s="4">
        <v>56</v>
      </c>
      <c r="E43" s="201">
        <v>29</v>
      </c>
      <c r="F43" s="220">
        <v>7932</v>
      </c>
      <c r="G43" s="220">
        <v>70752</v>
      </c>
      <c r="H43" s="83">
        <v>4995</v>
      </c>
      <c r="I43" s="195">
        <v>4</v>
      </c>
      <c r="J43" s="4">
        <v>52</v>
      </c>
    </row>
    <row r="44" spans="1:10" x14ac:dyDescent="0.25">
      <c r="A44" s="3" t="s">
        <v>110</v>
      </c>
      <c r="B44" s="6">
        <v>66250</v>
      </c>
      <c r="C44" s="4">
        <v>7353</v>
      </c>
      <c r="D44" s="4">
        <v>60</v>
      </c>
      <c r="E44" s="201">
        <v>47</v>
      </c>
      <c r="F44" s="220">
        <v>6200</v>
      </c>
      <c r="G44" s="220">
        <v>53157</v>
      </c>
      <c r="H44" s="83">
        <v>9000</v>
      </c>
      <c r="I44" s="195">
        <v>8</v>
      </c>
      <c r="J44" s="4">
        <v>52</v>
      </c>
    </row>
    <row r="45" spans="1:10" x14ac:dyDescent="0.25">
      <c r="A45" s="3" t="s">
        <v>117</v>
      </c>
      <c r="B45" s="6">
        <v>70527</v>
      </c>
      <c r="C45" s="4">
        <v>2944</v>
      </c>
      <c r="D45" s="4">
        <v>56</v>
      </c>
      <c r="E45" s="201">
        <v>16</v>
      </c>
      <c r="F45" s="220">
        <v>9496</v>
      </c>
      <c r="G45" s="220">
        <v>24024</v>
      </c>
      <c r="H45" s="83">
        <v>21102</v>
      </c>
      <c r="I45" s="195">
        <v>4</v>
      </c>
      <c r="J45" s="4">
        <v>52</v>
      </c>
    </row>
    <row r="46" spans="1:10" x14ac:dyDescent="0.25">
      <c r="A46" s="3" t="s">
        <v>123</v>
      </c>
      <c r="B46" s="6">
        <v>65699</v>
      </c>
      <c r="C46" s="4">
        <v>4497</v>
      </c>
      <c r="D46" s="4">
        <v>53</v>
      </c>
      <c r="E46" s="201">
        <v>75</v>
      </c>
      <c r="F46" s="220">
        <v>17120</v>
      </c>
      <c r="G46" s="220">
        <v>45140</v>
      </c>
      <c r="H46" s="83">
        <v>9055</v>
      </c>
      <c r="I46" s="195">
        <v>1</v>
      </c>
      <c r="J46" s="4">
        <v>52</v>
      </c>
    </row>
    <row r="47" spans="1:10" x14ac:dyDescent="0.25">
      <c r="A47" s="3" t="s">
        <v>130</v>
      </c>
      <c r="B47" s="6">
        <v>78208</v>
      </c>
      <c r="C47" s="4">
        <v>11587</v>
      </c>
      <c r="D47" s="4">
        <v>60</v>
      </c>
      <c r="E47" s="201">
        <v>56</v>
      </c>
      <c r="F47" s="220">
        <v>25245</v>
      </c>
      <c r="G47" s="220">
        <v>28145</v>
      </c>
      <c r="H47" s="83">
        <v>117276</v>
      </c>
      <c r="I47" s="195">
        <v>8</v>
      </c>
      <c r="J47" s="4">
        <v>52</v>
      </c>
    </row>
    <row r="48" spans="1:10" x14ac:dyDescent="0.25">
      <c r="A48" s="3" t="s">
        <v>131</v>
      </c>
      <c r="B48" s="6">
        <v>61803</v>
      </c>
      <c r="C48" s="4">
        <v>1467</v>
      </c>
      <c r="D48" s="4">
        <v>53</v>
      </c>
      <c r="E48" s="201">
        <v>38</v>
      </c>
      <c r="F48" s="220">
        <v>14797</v>
      </c>
      <c r="G48" s="220">
        <v>285650</v>
      </c>
      <c r="H48" s="83">
        <v>0</v>
      </c>
      <c r="I48" s="195">
        <v>1</v>
      </c>
      <c r="J48" s="4">
        <v>52</v>
      </c>
    </row>
    <row r="49" spans="1:10" x14ac:dyDescent="0.25">
      <c r="A49" s="42" t="s">
        <v>456</v>
      </c>
      <c r="B49" s="6"/>
      <c r="C49" s="4"/>
      <c r="D49" s="4"/>
      <c r="E49" s="161"/>
      <c r="F49" s="220"/>
      <c r="G49" s="220"/>
      <c r="H49" s="83"/>
      <c r="I49" s="195"/>
      <c r="J49" s="4"/>
    </row>
    <row r="50" spans="1:10" x14ac:dyDescent="0.25">
      <c r="A50" s="3" t="s">
        <v>111</v>
      </c>
      <c r="B50" s="6">
        <v>106892</v>
      </c>
      <c r="C50" s="4">
        <v>4010</v>
      </c>
      <c r="D50" s="4">
        <v>78</v>
      </c>
      <c r="E50" s="201">
        <v>28</v>
      </c>
      <c r="F50" s="220">
        <v>14458</v>
      </c>
      <c r="G50" s="220">
        <v>177600</v>
      </c>
      <c r="H50" s="83">
        <v>63319</v>
      </c>
      <c r="I50" s="195">
        <v>26</v>
      </c>
      <c r="J50" s="4">
        <v>52</v>
      </c>
    </row>
    <row r="51" spans="1:10" x14ac:dyDescent="0.25">
      <c r="A51" s="3" t="s">
        <v>114</v>
      </c>
      <c r="B51" s="6">
        <v>112511</v>
      </c>
      <c r="C51" s="4">
        <v>24411</v>
      </c>
      <c r="D51" s="4">
        <v>61</v>
      </c>
      <c r="E51" s="201">
        <v>58</v>
      </c>
      <c r="F51" s="220">
        <v>23130</v>
      </c>
      <c r="G51" s="220">
        <v>10714</v>
      </c>
      <c r="H51" s="83">
        <v>89830</v>
      </c>
      <c r="I51" s="195">
        <v>9</v>
      </c>
      <c r="J51" s="4">
        <v>52</v>
      </c>
    </row>
    <row r="52" spans="1:10" x14ac:dyDescent="0.25">
      <c r="A52" s="3" t="s">
        <v>118</v>
      </c>
      <c r="B52" s="6">
        <v>81410</v>
      </c>
      <c r="C52" s="4">
        <v>11875</v>
      </c>
      <c r="D52" s="4">
        <v>55</v>
      </c>
      <c r="E52" s="201">
        <v>80</v>
      </c>
      <c r="F52" s="220">
        <v>18414</v>
      </c>
      <c r="G52" s="220">
        <v>53293</v>
      </c>
      <c r="H52" s="83">
        <v>85077</v>
      </c>
      <c r="I52" s="195">
        <v>3</v>
      </c>
      <c r="J52" s="4">
        <v>52</v>
      </c>
    </row>
    <row r="53" spans="1:10" x14ac:dyDescent="0.25">
      <c r="A53" s="3" t="s">
        <v>120</v>
      </c>
      <c r="B53" s="6">
        <v>99064</v>
      </c>
      <c r="C53" s="4">
        <v>9582</v>
      </c>
      <c r="D53" s="4">
        <v>54</v>
      </c>
      <c r="E53" s="201">
        <v>51</v>
      </c>
      <c r="F53" s="220">
        <v>9220</v>
      </c>
      <c r="G53" s="220">
        <v>8528</v>
      </c>
      <c r="H53" s="83">
        <v>5406</v>
      </c>
      <c r="I53" s="195">
        <v>2</v>
      </c>
      <c r="J53" s="4">
        <v>52</v>
      </c>
    </row>
    <row r="54" spans="1:10" x14ac:dyDescent="0.25">
      <c r="A54" s="42" t="s">
        <v>457</v>
      </c>
      <c r="B54" s="6"/>
      <c r="C54" s="4"/>
      <c r="D54" s="4"/>
      <c r="E54" s="161"/>
      <c r="F54" s="220"/>
      <c r="G54" s="220"/>
      <c r="H54" s="83"/>
      <c r="I54" s="195"/>
      <c r="J54" s="4"/>
    </row>
    <row r="55" spans="1:10" x14ac:dyDescent="0.25">
      <c r="A55" s="3" t="s">
        <v>91</v>
      </c>
      <c r="B55" s="6">
        <v>227738</v>
      </c>
      <c r="C55" s="4">
        <v>9500</v>
      </c>
      <c r="D55" s="4">
        <v>66</v>
      </c>
      <c r="E55" s="201">
        <v>179</v>
      </c>
      <c r="F55" s="220">
        <v>30676</v>
      </c>
      <c r="G55" s="220">
        <v>48656</v>
      </c>
      <c r="H55" s="83">
        <v>92772</v>
      </c>
      <c r="I55" s="195">
        <v>14</v>
      </c>
      <c r="J55" s="4">
        <v>52</v>
      </c>
    </row>
    <row r="56" spans="1:10" x14ac:dyDescent="0.25">
      <c r="A56" s="3" t="s">
        <v>99</v>
      </c>
      <c r="B56" s="6">
        <v>321878</v>
      </c>
      <c r="C56" s="4">
        <v>11284</v>
      </c>
      <c r="D56" s="4">
        <v>55</v>
      </c>
      <c r="E56" s="201">
        <v>230</v>
      </c>
      <c r="F56" s="220">
        <v>70599</v>
      </c>
      <c r="G56" s="220">
        <v>1541301</v>
      </c>
      <c r="H56" s="83">
        <v>28572</v>
      </c>
      <c r="I56" s="195">
        <v>3</v>
      </c>
      <c r="J56" s="4">
        <v>52</v>
      </c>
    </row>
    <row r="57" spans="1:10" x14ac:dyDescent="0.25">
      <c r="A57" s="3" t="s">
        <v>103</v>
      </c>
      <c r="B57" s="6">
        <v>210612</v>
      </c>
      <c r="C57" s="4">
        <v>11122</v>
      </c>
      <c r="D57" s="4">
        <v>59</v>
      </c>
      <c r="E57" s="201">
        <v>194</v>
      </c>
      <c r="F57" s="220">
        <v>56814</v>
      </c>
      <c r="G57" s="220">
        <v>37437</v>
      </c>
      <c r="H57" s="83">
        <v>79086</v>
      </c>
      <c r="I57" s="195">
        <v>7</v>
      </c>
      <c r="J57" s="4">
        <v>52</v>
      </c>
    </row>
    <row r="58" spans="1:10" x14ac:dyDescent="0.25">
      <c r="A58" s="3" t="s">
        <v>105</v>
      </c>
      <c r="B58" s="6">
        <v>214870</v>
      </c>
      <c r="C58" s="4">
        <v>7902</v>
      </c>
      <c r="D58" s="4">
        <v>60</v>
      </c>
      <c r="E58" s="201">
        <v>146</v>
      </c>
      <c r="F58" s="220">
        <v>41336</v>
      </c>
      <c r="G58" s="220">
        <v>27015</v>
      </c>
      <c r="H58" s="83">
        <v>85667</v>
      </c>
      <c r="I58" s="195">
        <v>8</v>
      </c>
      <c r="J58" s="4">
        <v>52</v>
      </c>
    </row>
    <row r="59" spans="1:10" x14ac:dyDescent="0.25">
      <c r="A59" s="7" t="s">
        <v>106</v>
      </c>
      <c r="B59" s="9">
        <v>172008</v>
      </c>
      <c r="C59" s="8">
        <v>8682</v>
      </c>
      <c r="D59" s="8">
        <v>61</v>
      </c>
      <c r="E59" s="202">
        <v>106</v>
      </c>
      <c r="F59" s="221">
        <v>24394</v>
      </c>
      <c r="G59" s="221">
        <v>281945</v>
      </c>
      <c r="H59" s="83">
        <v>112500</v>
      </c>
      <c r="I59" s="207">
        <v>9</v>
      </c>
      <c r="J59" s="8">
        <v>52</v>
      </c>
    </row>
    <row r="60" spans="1:10" x14ac:dyDescent="0.25">
      <c r="E60" s="87"/>
      <c r="G60" s="87"/>
    </row>
    <row r="61" spans="1:10" x14ac:dyDescent="0.25">
      <c r="E61" s="87"/>
      <c r="G61" s="87"/>
    </row>
    <row r="62" spans="1:10" x14ac:dyDescent="0.25">
      <c r="E62" s="87"/>
      <c r="G62" s="87"/>
    </row>
    <row r="63" spans="1:10" x14ac:dyDescent="0.25">
      <c r="E63" s="87"/>
      <c r="G63" s="87"/>
    </row>
    <row r="64" spans="1:10" s="236" customFormat="1" x14ac:dyDescent="0.25">
      <c r="A64" s="236" t="s">
        <v>460</v>
      </c>
      <c r="H64" s="237"/>
    </row>
    <row r="65" spans="1:10" s="236" customFormat="1" x14ac:dyDescent="0.25">
      <c r="A65" s="238" t="s">
        <v>87</v>
      </c>
      <c r="B65" s="238"/>
      <c r="C65" s="239">
        <v>215</v>
      </c>
      <c r="D65" s="239">
        <v>52</v>
      </c>
      <c r="E65" s="239">
        <v>3</v>
      </c>
      <c r="F65" s="239">
        <v>471</v>
      </c>
      <c r="G65" s="240" t="s">
        <v>482</v>
      </c>
      <c r="H65" s="241">
        <v>0</v>
      </c>
      <c r="I65" s="239">
        <v>0</v>
      </c>
      <c r="J65" s="239">
        <v>52</v>
      </c>
    </row>
    <row r="66" spans="1:10" s="236" customFormat="1" x14ac:dyDescent="0.25">
      <c r="A66" s="238" t="s">
        <v>113</v>
      </c>
      <c r="B66" s="238"/>
      <c r="C66" s="239">
        <v>1622</v>
      </c>
      <c r="D66" s="239">
        <v>54</v>
      </c>
      <c r="E66" s="239">
        <v>24</v>
      </c>
      <c r="F66" s="239">
        <v>3329</v>
      </c>
      <c r="G66" s="239">
        <v>8618</v>
      </c>
      <c r="H66" s="241">
        <v>1524</v>
      </c>
      <c r="I66" s="239">
        <v>2</v>
      </c>
      <c r="J66" s="239">
        <v>52</v>
      </c>
    </row>
    <row r="67" spans="1:10" s="236" customFormat="1" x14ac:dyDescent="0.25">
      <c r="H67" s="237"/>
    </row>
  </sheetData>
  <sortState xmlns:xlrd2="http://schemas.microsoft.com/office/spreadsheetml/2017/richdata2" ref="A55:J59">
    <sortCondition ref="A55:A59"/>
  </sortState>
  <mergeCells count="1">
    <mergeCell ref="A1:M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7"/>
  <sheetViews>
    <sheetView zoomScaleNormal="100" workbookViewId="0">
      <selection activeCell="W24" sqref="W24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4.28515625" style="87" customWidth="1"/>
    <col min="4" max="4" width="26.42578125" style="87" customWidth="1"/>
    <col min="5" max="5" width="29.140625" style="87" customWidth="1"/>
    <col min="6" max="6" width="30" style="87" customWidth="1"/>
  </cols>
  <sheetData>
    <row r="1" spans="1:6" x14ac:dyDescent="0.25">
      <c r="A1" s="256" t="s">
        <v>475</v>
      </c>
      <c r="B1" s="258"/>
      <c r="C1" s="258"/>
      <c r="D1" s="257"/>
    </row>
    <row r="2" spans="1:6" x14ac:dyDescent="0.25">
      <c r="A2" s="1" t="s">
        <v>84</v>
      </c>
      <c r="B2" s="28"/>
      <c r="C2" s="160" t="s">
        <v>67</v>
      </c>
      <c r="D2" s="160" t="s">
        <v>55</v>
      </c>
      <c r="E2" s="160" t="s">
        <v>177</v>
      </c>
      <c r="F2" s="200" t="s">
        <v>178</v>
      </c>
    </row>
    <row r="3" spans="1:6" x14ac:dyDescent="0.25">
      <c r="A3" s="42" t="s">
        <v>452</v>
      </c>
      <c r="B3" s="40"/>
      <c r="C3" s="160"/>
      <c r="D3" s="160"/>
      <c r="E3" s="160"/>
      <c r="F3" s="200"/>
    </row>
    <row r="4" spans="1:6" x14ac:dyDescent="0.25">
      <c r="A4" s="3" t="s">
        <v>86</v>
      </c>
      <c r="B4" s="6">
        <v>7438</v>
      </c>
      <c r="C4" s="161">
        <v>16350</v>
      </c>
      <c r="D4" s="168">
        <v>10526</v>
      </c>
      <c r="E4" s="201">
        <v>7</v>
      </c>
      <c r="F4" s="167">
        <v>18383</v>
      </c>
    </row>
    <row r="5" spans="1:6" x14ac:dyDescent="0.25">
      <c r="A5" s="3" t="s">
        <v>90</v>
      </c>
      <c r="B5" s="6">
        <v>9535</v>
      </c>
      <c r="C5" s="161">
        <v>21533</v>
      </c>
      <c r="D5" s="168">
        <v>11554</v>
      </c>
      <c r="E5" s="201">
        <v>0</v>
      </c>
      <c r="F5" s="167">
        <v>23007</v>
      </c>
    </row>
    <row r="6" spans="1:6" x14ac:dyDescent="0.25">
      <c r="A6" s="3" t="s">
        <v>92</v>
      </c>
      <c r="B6" s="6">
        <v>8088</v>
      </c>
      <c r="C6" s="161">
        <v>14650</v>
      </c>
      <c r="D6" s="168">
        <v>14590</v>
      </c>
      <c r="E6" s="201">
        <v>87</v>
      </c>
      <c r="F6" s="167">
        <v>16443</v>
      </c>
    </row>
    <row r="7" spans="1:6" x14ac:dyDescent="0.25">
      <c r="A7" s="3" t="s">
        <v>95</v>
      </c>
      <c r="B7" s="6">
        <v>18059</v>
      </c>
      <c r="C7" s="161">
        <v>30154</v>
      </c>
      <c r="D7" s="168">
        <v>21724</v>
      </c>
      <c r="E7" s="201">
        <v>45</v>
      </c>
      <c r="F7" s="167">
        <v>34590</v>
      </c>
    </row>
    <row r="8" spans="1:6" x14ac:dyDescent="0.25">
      <c r="A8" s="3" t="s">
        <v>102</v>
      </c>
      <c r="B8" s="6">
        <v>8617</v>
      </c>
      <c r="C8" s="161">
        <v>20835</v>
      </c>
      <c r="D8" s="168">
        <v>9802</v>
      </c>
      <c r="E8" s="201">
        <v>22</v>
      </c>
      <c r="F8" s="167">
        <v>24719</v>
      </c>
    </row>
    <row r="9" spans="1:6" x14ac:dyDescent="0.25">
      <c r="A9" s="3" t="s">
        <v>104</v>
      </c>
      <c r="B9" s="6">
        <v>7216</v>
      </c>
      <c r="C9" s="161">
        <v>9965</v>
      </c>
      <c r="D9" s="168">
        <v>4317</v>
      </c>
      <c r="E9" s="201">
        <v>96</v>
      </c>
      <c r="F9" s="167">
        <v>11243</v>
      </c>
    </row>
    <row r="10" spans="1:6" x14ac:dyDescent="0.25">
      <c r="A10" s="3" t="s">
        <v>115</v>
      </c>
      <c r="B10" s="6">
        <v>5546</v>
      </c>
      <c r="C10" s="161">
        <v>16812</v>
      </c>
      <c r="D10" s="168">
        <v>13944</v>
      </c>
      <c r="E10" s="161">
        <v>1018</v>
      </c>
      <c r="F10" s="167">
        <v>18208</v>
      </c>
    </row>
    <row r="11" spans="1:6" x14ac:dyDescent="0.25">
      <c r="A11" s="3" t="s">
        <v>121</v>
      </c>
      <c r="B11" s="6">
        <v>9914</v>
      </c>
      <c r="C11" s="161">
        <v>31400</v>
      </c>
      <c r="D11" s="168">
        <v>3826</v>
      </c>
      <c r="E11" s="161">
        <v>26</v>
      </c>
      <c r="F11" s="167">
        <v>32050</v>
      </c>
    </row>
    <row r="12" spans="1:6" x14ac:dyDescent="0.25">
      <c r="A12" s="3" t="s">
        <v>125</v>
      </c>
      <c r="B12" s="6">
        <v>4592</v>
      </c>
      <c r="C12" s="161">
        <v>33862</v>
      </c>
      <c r="D12" s="168">
        <v>3316</v>
      </c>
      <c r="E12" s="201">
        <v>0</v>
      </c>
      <c r="F12" s="167">
        <v>35551</v>
      </c>
    </row>
    <row r="13" spans="1:6" x14ac:dyDescent="0.25">
      <c r="A13" s="3" t="s">
        <v>129</v>
      </c>
      <c r="B13" s="6">
        <v>11837</v>
      </c>
      <c r="C13" s="161">
        <v>15420</v>
      </c>
      <c r="D13" s="168">
        <v>4815</v>
      </c>
      <c r="E13" s="201">
        <v>20</v>
      </c>
      <c r="F13" s="167">
        <v>17426</v>
      </c>
    </row>
    <row r="14" spans="1:6" x14ac:dyDescent="0.25">
      <c r="A14" s="3" t="s">
        <v>135</v>
      </c>
      <c r="B14" s="6">
        <v>19703</v>
      </c>
      <c r="C14" s="161">
        <v>43008</v>
      </c>
      <c r="D14" s="168">
        <v>8522</v>
      </c>
      <c r="E14" s="201">
        <v>249</v>
      </c>
      <c r="F14" s="167">
        <v>49486</v>
      </c>
    </row>
    <row r="15" spans="1:6" x14ac:dyDescent="0.25">
      <c r="A15" s="3" t="s">
        <v>136</v>
      </c>
      <c r="B15" s="6">
        <v>8053</v>
      </c>
      <c r="C15" s="161">
        <v>27938</v>
      </c>
      <c r="D15" s="168">
        <v>5222</v>
      </c>
      <c r="E15" s="201">
        <v>138</v>
      </c>
      <c r="F15" s="167">
        <v>29347</v>
      </c>
    </row>
    <row r="16" spans="1:6" x14ac:dyDescent="0.25">
      <c r="A16" s="3" t="s">
        <v>137</v>
      </c>
      <c r="B16" s="6">
        <v>12386</v>
      </c>
      <c r="C16" s="161">
        <v>14691</v>
      </c>
      <c r="D16" s="168">
        <v>14676</v>
      </c>
      <c r="E16" s="201">
        <v>0</v>
      </c>
      <c r="F16" s="167">
        <v>16012</v>
      </c>
    </row>
    <row r="17" spans="1:6" x14ac:dyDescent="0.25">
      <c r="A17" s="42" t="s">
        <v>453</v>
      </c>
      <c r="B17" s="6"/>
      <c r="C17" s="161"/>
      <c r="D17" s="161"/>
      <c r="E17" s="161"/>
      <c r="F17" s="167"/>
    </row>
    <row r="18" spans="1:6" x14ac:dyDescent="0.25">
      <c r="A18" s="3" t="s">
        <v>88</v>
      </c>
      <c r="B18" s="6">
        <v>28968</v>
      </c>
      <c r="C18" s="161">
        <v>35765</v>
      </c>
      <c r="D18" s="168">
        <v>30691</v>
      </c>
      <c r="E18" s="201">
        <v>87</v>
      </c>
      <c r="F18" s="167">
        <v>39553</v>
      </c>
    </row>
    <row r="19" spans="1:6" x14ac:dyDescent="0.25">
      <c r="A19" s="3" t="s">
        <v>89</v>
      </c>
      <c r="B19" s="6">
        <v>20077</v>
      </c>
      <c r="C19" s="161">
        <v>61247</v>
      </c>
      <c r="D19" s="168">
        <v>13722</v>
      </c>
      <c r="E19" s="201">
        <v>0</v>
      </c>
      <c r="F19" s="167">
        <v>65435</v>
      </c>
    </row>
    <row r="20" spans="1:6" x14ac:dyDescent="0.25">
      <c r="A20" s="3" t="s">
        <v>94</v>
      </c>
      <c r="B20" s="6">
        <v>34605</v>
      </c>
      <c r="C20" s="161">
        <v>70128</v>
      </c>
      <c r="D20" s="168">
        <v>6743</v>
      </c>
      <c r="E20" s="201">
        <v>68</v>
      </c>
      <c r="F20" s="167">
        <v>76452</v>
      </c>
    </row>
    <row r="21" spans="1:6" x14ac:dyDescent="0.25">
      <c r="A21" s="3" t="s">
        <v>97</v>
      </c>
      <c r="B21" s="6">
        <v>31241</v>
      </c>
      <c r="C21" s="161">
        <v>54692</v>
      </c>
      <c r="D21" s="168">
        <v>20963</v>
      </c>
      <c r="E21" s="201">
        <v>32</v>
      </c>
      <c r="F21" s="167">
        <v>64783</v>
      </c>
    </row>
    <row r="22" spans="1:6" x14ac:dyDescent="0.25">
      <c r="A22" s="3" t="s">
        <v>98</v>
      </c>
      <c r="B22" s="6">
        <v>21065</v>
      </c>
      <c r="C22" s="161">
        <v>38580</v>
      </c>
      <c r="D22" s="168">
        <v>10778</v>
      </c>
      <c r="E22" s="201">
        <v>19</v>
      </c>
      <c r="F22" s="167">
        <v>39862</v>
      </c>
    </row>
    <row r="23" spans="1:6" x14ac:dyDescent="0.25">
      <c r="A23" s="3" t="s">
        <v>100</v>
      </c>
      <c r="B23" s="6">
        <v>26378</v>
      </c>
      <c r="C23" s="161">
        <v>62537</v>
      </c>
      <c r="D23" s="168">
        <v>20436</v>
      </c>
      <c r="E23" s="201">
        <v>5</v>
      </c>
      <c r="F23" s="167">
        <v>65337</v>
      </c>
    </row>
    <row r="24" spans="1:6" x14ac:dyDescent="0.25">
      <c r="A24" s="3" t="s">
        <v>107</v>
      </c>
      <c r="B24" s="6">
        <v>28746</v>
      </c>
      <c r="C24" s="161">
        <v>55725</v>
      </c>
      <c r="D24" s="168">
        <v>17626</v>
      </c>
      <c r="E24" s="161">
        <v>1660</v>
      </c>
      <c r="F24" s="167">
        <v>60156</v>
      </c>
    </row>
    <row r="25" spans="1:6" x14ac:dyDescent="0.25">
      <c r="A25" s="3" t="s">
        <v>108</v>
      </c>
      <c r="B25" s="6">
        <v>29603</v>
      </c>
      <c r="C25" s="161">
        <v>46398</v>
      </c>
      <c r="D25" s="168">
        <v>9934</v>
      </c>
      <c r="E25" s="201">
        <v>95</v>
      </c>
      <c r="F25" s="167">
        <v>48448</v>
      </c>
    </row>
    <row r="26" spans="1:6" x14ac:dyDescent="0.25">
      <c r="A26" s="3" t="s">
        <v>116</v>
      </c>
      <c r="B26" s="6">
        <v>34123</v>
      </c>
      <c r="C26" s="161">
        <v>21347</v>
      </c>
      <c r="D26" s="168">
        <v>14263</v>
      </c>
      <c r="E26" s="201">
        <v>0</v>
      </c>
      <c r="F26" s="167">
        <v>24218</v>
      </c>
    </row>
    <row r="27" spans="1:6" x14ac:dyDescent="0.25">
      <c r="A27" s="3" t="s">
        <v>119</v>
      </c>
      <c r="B27" s="6">
        <v>28789</v>
      </c>
      <c r="C27" s="161">
        <v>30421</v>
      </c>
      <c r="D27" s="168">
        <v>22865</v>
      </c>
      <c r="E27" s="201">
        <v>35</v>
      </c>
      <c r="F27" s="167">
        <v>32902</v>
      </c>
    </row>
    <row r="28" spans="1:6" x14ac:dyDescent="0.25">
      <c r="A28" s="3" t="s">
        <v>126</v>
      </c>
      <c r="B28" s="6">
        <v>35193</v>
      </c>
      <c r="C28" s="161">
        <v>40444</v>
      </c>
      <c r="D28" s="168">
        <v>20495</v>
      </c>
      <c r="E28" s="201">
        <v>359</v>
      </c>
      <c r="F28" s="167">
        <v>47926</v>
      </c>
    </row>
    <row r="29" spans="1:6" x14ac:dyDescent="0.25">
      <c r="A29" s="3" t="s">
        <v>128</v>
      </c>
      <c r="B29" s="6">
        <v>24468</v>
      </c>
      <c r="C29" s="161">
        <v>60202</v>
      </c>
      <c r="D29" s="168">
        <v>13551</v>
      </c>
      <c r="E29" s="201">
        <v>221</v>
      </c>
      <c r="F29" s="167">
        <v>63541</v>
      </c>
    </row>
    <row r="30" spans="1:6" x14ac:dyDescent="0.25">
      <c r="A30" s="3" t="s">
        <v>132</v>
      </c>
      <c r="B30" s="6">
        <v>28284</v>
      </c>
      <c r="C30" s="161">
        <v>2749</v>
      </c>
      <c r="D30" s="168">
        <v>44023</v>
      </c>
      <c r="E30" s="201">
        <v>42</v>
      </c>
      <c r="F30" s="167">
        <v>3153</v>
      </c>
    </row>
    <row r="31" spans="1:6" x14ac:dyDescent="0.25">
      <c r="A31" s="3" t="s">
        <v>138</v>
      </c>
      <c r="B31" s="6">
        <v>25796</v>
      </c>
      <c r="C31" s="161">
        <v>38160</v>
      </c>
      <c r="D31" s="168">
        <v>17376</v>
      </c>
      <c r="E31" s="201">
        <v>233</v>
      </c>
      <c r="F31" s="167">
        <v>40796</v>
      </c>
    </row>
    <row r="32" spans="1:6" x14ac:dyDescent="0.25">
      <c r="A32" s="41" t="s">
        <v>184</v>
      </c>
      <c r="B32" s="6"/>
      <c r="C32" s="161"/>
      <c r="D32" s="161"/>
      <c r="E32" s="161"/>
      <c r="F32" s="167"/>
    </row>
    <row r="33" spans="1:6" x14ac:dyDescent="0.25">
      <c r="A33" s="3" t="s">
        <v>93</v>
      </c>
      <c r="B33" s="6">
        <v>57283</v>
      </c>
      <c r="C33" s="161">
        <v>75495</v>
      </c>
      <c r="D33" s="168">
        <v>14967</v>
      </c>
      <c r="E33" s="161">
        <v>314</v>
      </c>
      <c r="F33" s="167">
        <v>80686</v>
      </c>
    </row>
    <row r="34" spans="1:6" x14ac:dyDescent="0.25">
      <c r="A34" s="3" t="s">
        <v>101</v>
      </c>
      <c r="B34" s="6">
        <v>46159</v>
      </c>
      <c r="C34" s="161">
        <v>90760</v>
      </c>
      <c r="D34" s="168">
        <v>68416</v>
      </c>
      <c r="E34" s="161">
        <v>532</v>
      </c>
      <c r="F34" s="167">
        <v>111699</v>
      </c>
    </row>
    <row r="35" spans="1:6" x14ac:dyDescent="0.25">
      <c r="A35" s="3" t="s">
        <v>112</v>
      </c>
      <c r="B35" s="6">
        <v>54053</v>
      </c>
      <c r="C35" s="161">
        <v>61642</v>
      </c>
      <c r="D35" s="168">
        <v>32666</v>
      </c>
      <c r="E35" s="161">
        <v>1390</v>
      </c>
      <c r="F35" s="167">
        <v>74440</v>
      </c>
    </row>
    <row r="36" spans="1:6" x14ac:dyDescent="0.25">
      <c r="A36" s="3" t="s">
        <v>122</v>
      </c>
      <c r="B36" s="6">
        <v>57978</v>
      </c>
      <c r="C36" s="161">
        <v>70979</v>
      </c>
      <c r="D36" s="168">
        <v>38548</v>
      </c>
      <c r="E36" s="201">
        <v>0</v>
      </c>
      <c r="F36" s="167">
        <v>73347</v>
      </c>
    </row>
    <row r="37" spans="1:6" x14ac:dyDescent="0.25">
      <c r="A37" s="3" t="s">
        <v>124</v>
      </c>
      <c r="B37" s="6">
        <v>43672</v>
      </c>
      <c r="C37" s="161">
        <v>50183</v>
      </c>
      <c r="D37" s="168">
        <v>3419</v>
      </c>
      <c r="E37" s="201">
        <v>69</v>
      </c>
      <c r="F37" s="167">
        <v>52748</v>
      </c>
    </row>
    <row r="38" spans="1:6" x14ac:dyDescent="0.25">
      <c r="A38" s="3" t="s">
        <v>127</v>
      </c>
      <c r="B38" s="6">
        <v>51203</v>
      </c>
      <c r="C38" s="161">
        <v>83025</v>
      </c>
      <c r="D38" s="168">
        <v>36272</v>
      </c>
      <c r="E38" s="201">
        <v>317</v>
      </c>
      <c r="F38" s="167">
        <v>90724</v>
      </c>
    </row>
    <row r="39" spans="1:6" x14ac:dyDescent="0.25">
      <c r="A39" s="3" t="s">
        <v>133</v>
      </c>
      <c r="B39" s="6">
        <v>42298</v>
      </c>
      <c r="C39" s="161">
        <v>117120</v>
      </c>
      <c r="D39" s="168">
        <v>52359</v>
      </c>
      <c r="E39" s="201">
        <v>317</v>
      </c>
      <c r="F39" s="167">
        <v>134274</v>
      </c>
    </row>
    <row r="40" spans="1:6" x14ac:dyDescent="0.25">
      <c r="A40" s="3" t="s">
        <v>134</v>
      </c>
      <c r="B40" s="6">
        <v>41946</v>
      </c>
      <c r="C40" s="161">
        <v>272647</v>
      </c>
      <c r="D40" s="168">
        <v>41892</v>
      </c>
      <c r="E40" s="201">
        <v>229</v>
      </c>
      <c r="F40" s="167">
        <v>284405</v>
      </c>
    </row>
    <row r="41" spans="1:6" x14ac:dyDescent="0.25">
      <c r="A41" s="41" t="s">
        <v>185</v>
      </c>
      <c r="B41" s="6"/>
      <c r="C41" s="161"/>
      <c r="D41" s="161"/>
      <c r="E41" s="161"/>
      <c r="F41" s="167"/>
    </row>
    <row r="42" spans="1:6" x14ac:dyDescent="0.25">
      <c r="A42" s="3" t="s">
        <v>96</v>
      </c>
      <c r="B42" s="6">
        <v>61086</v>
      </c>
      <c r="C42" s="161">
        <v>137480</v>
      </c>
      <c r="D42" s="168">
        <v>37939</v>
      </c>
      <c r="E42" s="201">
        <v>92</v>
      </c>
      <c r="F42" s="167">
        <v>147151</v>
      </c>
    </row>
    <row r="43" spans="1:6" x14ac:dyDescent="0.25">
      <c r="A43" s="3" t="s">
        <v>109</v>
      </c>
      <c r="B43" s="6">
        <v>66217</v>
      </c>
      <c r="C43" s="161">
        <v>51285</v>
      </c>
      <c r="D43" s="168">
        <v>47176</v>
      </c>
      <c r="E43" s="201">
        <v>361</v>
      </c>
      <c r="F43" s="167">
        <v>64577</v>
      </c>
    </row>
    <row r="44" spans="1:6" x14ac:dyDescent="0.25">
      <c r="A44" s="3" t="s">
        <v>110</v>
      </c>
      <c r="B44" s="6">
        <v>66250</v>
      </c>
      <c r="C44" s="161">
        <v>49616</v>
      </c>
      <c r="D44" s="168">
        <v>35618</v>
      </c>
      <c r="E44" s="161">
        <v>2527</v>
      </c>
      <c r="F44" s="167">
        <v>58167</v>
      </c>
    </row>
    <row r="45" spans="1:6" x14ac:dyDescent="0.25">
      <c r="A45" s="3" t="s">
        <v>117</v>
      </c>
      <c r="B45" s="6">
        <v>70527</v>
      </c>
      <c r="C45" s="161">
        <v>69216</v>
      </c>
      <c r="D45" s="168">
        <v>59332</v>
      </c>
      <c r="E45" s="201">
        <v>0</v>
      </c>
      <c r="F45" s="167">
        <v>76307</v>
      </c>
    </row>
    <row r="46" spans="1:6" x14ac:dyDescent="0.25">
      <c r="A46" s="3" t="s">
        <v>123</v>
      </c>
      <c r="B46" s="6">
        <v>65699</v>
      </c>
      <c r="C46" s="161">
        <v>127762</v>
      </c>
      <c r="D46" s="168">
        <v>41081</v>
      </c>
      <c r="E46" s="201">
        <v>81</v>
      </c>
      <c r="F46" s="167">
        <v>137065</v>
      </c>
    </row>
    <row r="47" spans="1:6" x14ac:dyDescent="0.25">
      <c r="A47" s="3" t="s">
        <v>130</v>
      </c>
      <c r="B47" s="6">
        <v>78208</v>
      </c>
      <c r="C47" s="161">
        <v>173029</v>
      </c>
      <c r="D47" s="168">
        <v>122273</v>
      </c>
      <c r="E47" s="201">
        <v>0</v>
      </c>
      <c r="F47" s="167">
        <v>187920</v>
      </c>
    </row>
    <row r="48" spans="1:6" x14ac:dyDescent="0.25">
      <c r="A48" s="3" t="s">
        <v>131</v>
      </c>
      <c r="B48" s="6">
        <v>61803</v>
      </c>
      <c r="C48" s="161">
        <v>131951</v>
      </c>
      <c r="D48" s="168">
        <v>5214</v>
      </c>
      <c r="E48" s="201">
        <v>0</v>
      </c>
      <c r="F48" s="167">
        <v>146140</v>
      </c>
    </row>
    <row r="49" spans="1:6" x14ac:dyDescent="0.25">
      <c r="A49" s="42" t="s">
        <v>456</v>
      </c>
      <c r="B49" s="6"/>
      <c r="C49" s="161"/>
      <c r="D49" s="161"/>
      <c r="E49" s="161"/>
      <c r="F49" s="167"/>
    </row>
    <row r="50" spans="1:6" x14ac:dyDescent="0.25">
      <c r="A50" s="3" t="s">
        <v>111</v>
      </c>
      <c r="B50" s="6">
        <v>106892</v>
      </c>
      <c r="C50" s="161">
        <v>150764</v>
      </c>
      <c r="D50" s="168">
        <v>121543</v>
      </c>
      <c r="E50" s="201">
        <v>94</v>
      </c>
      <c r="F50" s="167">
        <v>172545</v>
      </c>
    </row>
    <row r="51" spans="1:6" x14ac:dyDescent="0.25">
      <c r="A51" s="3" t="s">
        <v>114</v>
      </c>
      <c r="B51" s="6">
        <v>112511</v>
      </c>
      <c r="C51" s="161">
        <v>139487</v>
      </c>
      <c r="D51" s="168">
        <v>119178</v>
      </c>
      <c r="E51" s="201">
        <v>119</v>
      </c>
      <c r="F51" s="167">
        <v>157427</v>
      </c>
    </row>
    <row r="52" spans="1:6" x14ac:dyDescent="0.25">
      <c r="A52" s="3" t="s">
        <v>118</v>
      </c>
      <c r="B52" s="6">
        <v>81410</v>
      </c>
      <c r="C52" s="161">
        <v>279918</v>
      </c>
      <c r="D52" s="168">
        <v>197192</v>
      </c>
      <c r="E52" s="201">
        <v>874</v>
      </c>
      <c r="F52" s="167">
        <v>301697</v>
      </c>
    </row>
    <row r="53" spans="1:6" x14ac:dyDescent="0.25">
      <c r="A53" s="3" t="s">
        <v>120</v>
      </c>
      <c r="B53" s="6">
        <v>99064</v>
      </c>
      <c r="C53" s="161">
        <v>161965</v>
      </c>
      <c r="D53" s="168">
        <v>51231</v>
      </c>
      <c r="E53" s="201">
        <v>813</v>
      </c>
      <c r="F53" s="167">
        <v>178999</v>
      </c>
    </row>
    <row r="54" spans="1:6" x14ac:dyDescent="0.25">
      <c r="A54" s="42" t="s">
        <v>457</v>
      </c>
      <c r="B54" s="6"/>
      <c r="C54" s="161"/>
      <c r="D54" s="161"/>
      <c r="E54" s="161"/>
      <c r="F54" s="167"/>
    </row>
    <row r="55" spans="1:6" x14ac:dyDescent="0.25">
      <c r="A55" s="3" t="s">
        <v>91</v>
      </c>
      <c r="B55" s="6">
        <v>227738</v>
      </c>
      <c r="C55" s="161">
        <v>533041</v>
      </c>
      <c r="D55" s="168">
        <v>144663</v>
      </c>
      <c r="E55" s="161">
        <v>3539</v>
      </c>
      <c r="F55" s="167">
        <v>616203</v>
      </c>
    </row>
    <row r="56" spans="1:6" x14ac:dyDescent="0.25">
      <c r="A56" s="3" t="s">
        <v>99</v>
      </c>
      <c r="B56" s="6">
        <v>321878</v>
      </c>
      <c r="C56" s="161">
        <v>367817</v>
      </c>
      <c r="D56" s="168">
        <v>242436</v>
      </c>
      <c r="E56" s="161">
        <v>6965</v>
      </c>
      <c r="F56" s="167">
        <v>433283</v>
      </c>
    </row>
    <row r="57" spans="1:6" x14ac:dyDescent="0.25">
      <c r="A57" s="3" t="s">
        <v>103</v>
      </c>
      <c r="B57" s="6">
        <v>210612</v>
      </c>
      <c r="C57" s="161">
        <v>283027</v>
      </c>
      <c r="D57" s="168">
        <v>119660</v>
      </c>
      <c r="E57" s="201">
        <v>342</v>
      </c>
      <c r="F57" s="167">
        <v>324802</v>
      </c>
    </row>
    <row r="58" spans="1:6" x14ac:dyDescent="0.25">
      <c r="A58" s="3" t="s">
        <v>105</v>
      </c>
      <c r="B58" s="6">
        <v>214870</v>
      </c>
      <c r="C58" s="161">
        <v>314768</v>
      </c>
      <c r="D58" s="168">
        <v>97363</v>
      </c>
      <c r="E58" s="201">
        <v>0</v>
      </c>
      <c r="F58" s="167">
        <v>341751</v>
      </c>
    </row>
    <row r="59" spans="1:6" x14ac:dyDescent="0.25">
      <c r="A59" s="7" t="s">
        <v>106</v>
      </c>
      <c r="B59" s="9">
        <v>172008</v>
      </c>
      <c r="C59" s="197">
        <v>227568</v>
      </c>
      <c r="D59" s="171">
        <v>193000</v>
      </c>
      <c r="E59" s="197">
        <v>3341</v>
      </c>
      <c r="F59" s="170">
        <v>306428</v>
      </c>
    </row>
    <row r="63" spans="1:6" x14ac:dyDescent="0.25">
      <c r="A63" s="45" t="s">
        <v>459</v>
      </c>
    </row>
    <row r="64" spans="1:6" x14ac:dyDescent="0.25">
      <c r="A64" s="3" t="s">
        <v>87</v>
      </c>
      <c r="B64" s="6">
        <v>3380</v>
      </c>
      <c r="C64" s="161">
        <v>15472</v>
      </c>
      <c r="D64" s="161">
        <v>7610</v>
      </c>
      <c r="E64" s="161">
        <v>0</v>
      </c>
      <c r="F64" s="167">
        <v>15782</v>
      </c>
    </row>
    <row r="65" spans="1:6" x14ac:dyDescent="0.25">
      <c r="A65" s="63" t="s">
        <v>113</v>
      </c>
      <c r="B65" s="62">
        <v>17101</v>
      </c>
      <c r="C65" s="175">
        <v>94816</v>
      </c>
      <c r="D65" s="175">
        <v>10348</v>
      </c>
      <c r="E65" s="175">
        <v>0</v>
      </c>
      <c r="F65" s="175">
        <v>104349</v>
      </c>
    </row>
    <row r="67" spans="1:6" x14ac:dyDescent="0.25">
      <c r="C67" s="212"/>
    </row>
  </sheetData>
  <sortState xmlns:xlrd2="http://schemas.microsoft.com/office/spreadsheetml/2017/richdata2" ref="A55:F59">
    <sortCondition ref="A55:A59"/>
  </sortState>
  <mergeCells count="1">
    <mergeCell ref="A1:D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5"/>
  <sheetViews>
    <sheetView zoomScaleNormal="100" workbookViewId="0">
      <selection activeCell="B30" sqref="B30"/>
    </sheetView>
  </sheetViews>
  <sheetFormatPr defaultRowHeight="15" x14ac:dyDescent="0.25"/>
  <cols>
    <col min="1" max="1" width="50.85546875" customWidth="1"/>
    <col min="2" max="2" width="34.28515625" customWidth="1"/>
  </cols>
  <sheetData>
    <row r="1" spans="1:2" x14ac:dyDescent="0.25">
      <c r="A1" s="256" t="s">
        <v>463</v>
      </c>
      <c r="B1" s="257"/>
    </row>
    <row r="2" spans="1:2" x14ac:dyDescent="0.25">
      <c r="A2" s="1" t="s">
        <v>84</v>
      </c>
      <c r="B2" s="2" t="s">
        <v>85</v>
      </c>
    </row>
    <row r="3" spans="1:2" x14ac:dyDescent="0.25">
      <c r="A3" s="3" t="s">
        <v>86</v>
      </c>
      <c r="B3" s="211">
        <v>7438</v>
      </c>
    </row>
    <row r="4" spans="1:2" x14ac:dyDescent="0.25">
      <c r="A4" s="3" t="s">
        <v>87</v>
      </c>
      <c r="B4" s="211">
        <v>3380</v>
      </c>
    </row>
    <row r="5" spans="1:2" x14ac:dyDescent="0.25">
      <c r="A5" s="3" t="s">
        <v>88</v>
      </c>
      <c r="B5" s="211">
        <v>28968</v>
      </c>
    </row>
    <row r="6" spans="1:2" x14ac:dyDescent="0.25">
      <c r="A6" s="3" t="s">
        <v>89</v>
      </c>
      <c r="B6" s="211">
        <v>20077</v>
      </c>
    </row>
    <row r="7" spans="1:2" x14ac:dyDescent="0.25">
      <c r="A7" s="3" t="s">
        <v>90</v>
      </c>
      <c r="B7" s="211">
        <v>9535</v>
      </c>
    </row>
    <row r="8" spans="1:2" x14ac:dyDescent="0.25">
      <c r="A8" s="3" t="s">
        <v>91</v>
      </c>
      <c r="B8" s="211">
        <v>227738</v>
      </c>
    </row>
    <row r="9" spans="1:2" x14ac:dyDescent="0.25">
      <c r="A9" s="3" t="s">
        <v>92</v>
      </c>
      <c r="B9" s="211">
        <v>8088</v>
      </c>
    </row>
    <row r="10" spans="1:2" x14ac:dyDescent="0.25">
      <c r="A10" s="3" t="s">
        <v>93</v>
      </c>
      <c r="B10" s="211">
        <v>57283</v>
      </c>
    </row>
    <row r="11" spans="1:2" x14ac:dyDescent="0.25">
      <c r="A11" s="3" t="s">
        <v>94</v>
      </c>
      <c r="B11" s="211">
        <v>34605</v>
      </c>
    </row>
    <row r="12" spans="1:2" x14ac:dyDescent="0.25">
      <c r="A12" s="3" t="s">
        <v>95</v>
      </c>
      <c r="B12" s="211">
        <v>18059</v>
      </c>
    </row>
    <row r="13" spans="1:2" x14ac:dyDescent="0.25">
      <c r="A13" s="3" t="s">
        <v>96</v>
      </c>
      <c r="B13" s="211">
        <v>61086</v>
      </c>
    </row>
    <row r="14" spans="1:2" x14ac:dyDescent="0.25">
      <c r="A14" s="3" t="s">
        <v>97</v>
      </c>
      <c r="B14" s="211">
        <v>31241</v>
      </c>
    </row>
    <row r="15" spans="1:2" x14ac:dyDescent="0.25">
      <c r="A15" s="3" t="s">
        <v>98</v>
      </c>
      <c r="B15" s="211">
        <v>21065</v>
      </c>
    </row>
    <row r="16" spans="1:2" x14ac:dyDescent="0.25">
      <c r="A16" s="3" t="s">
        <v>99</v>
      </c>
      <c r="B16" s="211">
        <v>321878</v>
      </c>
    </row>
    <row r="17" spans="1:2" x14ac:dyDescent="0.25">
      <c r="A17" s="3" t="s">
        <v>100</v>
      </c>
      <c r="B17" s="211">
        <v>26378</v>
      </c>
    </row>
    <row r="18" spans="1:2" x14ac:dyDescent="0.25">
      <c r="A18" s="3" t="s">
        <v>101</v>
      </c>
      <c r="B18" s="211">
        <v>46159</v>
      </c>
    </row>
    <row r="19" spans="1:2" x14ac:dyDescent="0.25">
      <c r="A19" s="3" t="s">
        <v>102</v>
      </c>
      <c r="B19" s="211">
        <v>8617</v>
      </c>
    </row>
    <row r="20" spans="1:2" x14ac:dyDescent="0.25">
      <c r="A20" s="3" t="s">
        <v>103</v>
      </c>
      <c r="B20" s="211">
        <v>210612</v>
      </c>
    </row>
    <row r="21" spans="1:2" x14ac:dyDescent="0.25">
      <c r="A21" s="3" t="s">
        <v>104</v>
      </c>
      <c r="B21" s="211">
        <v>7216</v>
      </c>
    </row>
    <row r="22" spans="1:2" x14ac:dyDescent="0.25">
      <c r="A22" s="3" t="s">
        <v>105</v>
      </c>
      <c r="B22" s="211">
        <v>214870</v>
      </c>
    </row>
    <row r="23" spans="1:2" x14ac:dyDescent="0.25">
      <c r="A23" s="3" t="s">
        <v>106</v>
      </c>
      <c r="B23" s="211">
        <v>172008</v>
      </c>
    </row>
    <row r="24" spans="1:2" x14ac:dyDescent="0.25">
      <c r="A24" s="3" t="s">
        <v>107</v>
      </c>
      <c r="B24" s="211">
        <v>28746</v>
      </c>
    </row>
    <row r="25" spans="1:2" x14ac:dyDescent="0.25">
      <c r="A25" s="3" t="s">
        <v>108</v>
      </c>
      <c r="B25" s="211">
        <v>29603</v>
      </c>
    </row>
    <row r="26" spans="1:2" x14ac:dyDescent="0.25">
      <c r="A26" s="3" t="s">
        <v>109</v>
      </c>
      <c r="B26" s="211">
        <v>66217</v>
      </c>
    </row>
    <row r="27" spans="1:2" x14ac:dyDescent="0.25">
      <c r="A27" s="3" t="s">
        <v>110</v>
      </c>
      <c r="B27" s="211">
        <v>66250</v>
      </c>
    </row>
    <row r="28" spans="1:2" x14ac:dyDescent="0.25">
      <c r="A28" s="3" t="s">
        <v>111</v>
      </c>
      <c r="B28" s="211">
        <v>106892</v>
      </c>
    </row>
    <row r="29" spans="1:2" x14ac:dyDescent="0.25">
      <c r="A29" s="3" t="s">
        <v>112</v>
      </c>
      <c r="B29" s="211">
        <v>54053</v>
      </c>
    </row>
    <row r="30" spans="1:2" x14ac:dyDescent="0.25">
      <c r="A30" s="3" t="s">
        <v>113</v>
      </c>
      <c r="B30" s="211">
        <v>17101</v>
      </c>
    </row>
    <row r="31" spans="1:2" x14ac:dyDescent="0.25">
      <c r="A31" s="3" t="s">
        <v>114</v>
      </c>
      <c r="B31" s="211">
        <v>112511</v>
      </c>
    </row>
    <row r="32" spans="1:2" x14ac:dyDescent="0.25">
      <c r="A32" s="3" t="s">
        <v>115</v>
      </c>
      <c r="B32" s="211">
        <v>5546</v>
      </c>
    </row>
    <row r="33" spans="1:2" x14ac:dyDescent="0.25">
      <c r="A33" s="3" t="s">
        <v>116</v>
      </c>
      <c r="B33" s="211">
        <v>34123</v>
      </c>
    </row>
    <row r="34" spans="1:2" x14ac:dyDescent="0.25">
      <c r="A34" s="3" t="s">
        <v>117</v>
      </c>
      <c r="B34" s="211">
        <v>70527</v>
      </c>
    </row>
    <row r="35" spans="1:2" x14ac:dyDescent="0.25">
      <c r="A35" s="3" t="s">
        <v>118</v>
      </c>
      <c r="B35" s="211">
        <v>81410</v>
      </c>
    </row>
    <row r="36" spans="1:2" x14ac:dyDescent="0.25">
      <c r="A36" s="3" t="s">
        <v>119</v>
      </c>
      <c r="B36" s="211">
        <v>28789</v>
      </c>
    </row>
    <row r="37" spans="1:2" x14ac:dyDescent="0.25">
      <c r="A37" s="3" t="s">
        <v>120</v>
      </c>
      <c r="B37" s="211">
        <v>99064</v>
      </c>
    </row>
    <row r="38" spans="1:2" x14ac:dyDescent="0.25">
      <c r="A38" s="3" t="s">
        <v>121</v>
      </c>
      <c r="B38" s="211">
        <v>9914</v>
      </c>
    </row>
    <row r="39" spans="1:2" x14ac:dyDescent="0.25">
      <c r="A39" s="3" t="s">
        <v>122</v>
      </c>
      <c r="B39" s="211">
        <v>57978</v>
      </c>
    </row>
    <row r="40" spans="1:2" x14ac:dyDescent="0.25">
      <c r="A40" s="3" t="s">
        <v>123</v>
      </c>
      <c r="B40" s="211">
        <v>65699</v>
      </c>
    </row>
    <row r="41" spans="1:2" x14ac:dyDescent="0.25">
      <c r="A41" s="3" t="s">
        <v>124</v>
      </c>
      <c r="B41" s="211">
        <v>43672</v>
      </c>
    </row>
    <row r="42" spans="1:2" x14ac:dyDescent="0.25">
      <c r="A42" s="3" t="s">
        <v>125</v>
      </c>
      <c r="B42" s="211">
        <v>4592</v>
      </c>
    </row>
    <row r="43" spans="1:2" x14ac:dyDescent="0.25">
      <c r="A43" s="3" t="s">
        <v>126</v>
      </c>
      <c r="B43" s="211">
        <v>35193</v>
      </c>
    </row>
    <row r="44" spans="1:2" x14ac:dyDescent="0.25">
      <c r="A44" s="3" t="s">
        <v>127</v>
      </c>
      <c r="B44" s="211">
        <v>51203</v>
      </c>
    </row>
    <row r="45" spans="1:2" x14ac:dyDescent="0.25">
      <c r="A45" s="3" t="s">
        <v>128</v>
      </c>
      <c r="B45" s="211">
        <v>24468</v>
      </c>
    </row>
    <row r="46" spans="1:2" x14ac:dyDescent="0.25">
      <c r="A46" s="3" t="s">
        <v>129</v>
      </c>
      <c r="B46" s="211">
        <v>11837</v>
      </c>
    </row>
    <row r="47" spans="1:2" x14ac:dyDescent="0.25">
      <c r="A47" s="3" t="s">
        <v>130</v>
      </c>
      <c r="B47" s="211">
        <v>78208</v>
      </c>
    </row>
    <row r="48" spans="1:2" x14ac:dyDescent="0.25">
      <c r="A48" s="3" t="s">
        <v>131</v>
      </c>
      <c r="B48" s="211">
        <v>61803</v>
      </c>
    </row>
    <row r="49" spans="1:2" x14ac:dyDescent="0.25">
      <c r="A49" s="3" t="s">
        <v>132</v>
      </c>
      <c r="B49" s="211">
        <v>28284</v>
      </c>
    </row>
    <row r="50" spans="1:2" x14ac:dyDescent="0.25">
      <c r="A50" s="3" t="s">
        <v>133</v>
      </c>
      <c r="B50" s="211">
        <v>42298</v>
      </c>
    </row>
    <row r="51" spans="1:2" x14ac:dyDescent="0.25">
      <c r="A51" s="3" t="s">
        <v>134</v>
      </c>
      <c r="B51" s="211">
        <v>41946</v>
      </c>
    </row>
    <row r="52" spans="1:2" x14ac:dyDescent="0.25">
      <c r="A52" s="3" t="s">
        <v>135</v>
      </c>
      <c r="B52" s="211">
        <v>19703</v>
      </c>
    </row>
    <row r="53" spans="1:2" x14ac:dyDescent="0.25">
      <c r="A53" s="3" t="s">
        <v>136</v>
      </c>
      <c r="B53" s="211">
        <v>8053</v>
      </c>
    </row>
    <row r="54" spans="1:2" x14ac:dyDescent="0.25">
      <c r="A54" s="3" t="s">
        <v>137</v>
      </c>
      <c r="B54" s="211">
        <v>12386</v>
      </c>
    </row>
    <row r="55" spans="1:2" x14ac:dyDescent="0.25">
      <c r="A55" s="7" t="s">
        <v>138</v>
      </c>
      <c r="B55" s="211">
        <v>25796</v>
      </c>
    </row>
  </sheetData>
  <mergeCells count="1">
    <mergeCell ref="A1:B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tabSelected="1" zoomScaleNormal="100" workbookViewId="0">
      <selection activeCell="O51" sqref="O51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9.140625" style="112" customWidth="1"/>
    <col min="4" max="4" width="24.85546875" style="112" customWidth="1"/>
    <col min="5" max="5" width="19.140625" style="112" customWidth="1"/>
    <col min="6" max="6" width="27.28515625" style="112" customWidth="1"/>
  </cols>
  <sheetData>
    <row r="1" spans="1:6" x14ac:dyDescent="0.25">
      <c r="A1" s="256" t="s">
        <v>477</v>
      </c>
      <c r="B1" s="258"/>
      <c r="C1" s="258"/>
      <c r="D1" s="258"/>
      <c r="E1" s="258"/>
      <c r="F1" s="257"/>
    </row>
    <row r="2" spans="1:6" x14ac:dyDescent="0.25">
      <c r="A2" s="1" t="s">
        <v>84</v>
      </c>
      <c r="B2" s="46"/>
      <c r="C2" s="193" t="s">
        <v>179</v>
      </c>
      <c r="D2" s="193" t="s">
        <v>180</v>
      </c>
      <c r="E2" s="193" t="s">
        <v>181</v>
      </c>
      <c r="F2" s="193" t="s">
        <v>57</v>
      </c>
    </row>
    <row r="3" spans="1:6" x14ac:dyDescent="0.25">
      <c r="A3" s="42" t="s">
        <v>452</v>
      </c>
      <c r="B3" s="46"/>
      <c r="C3" s="174"/>
      <c r="D3" s="174"/>
      <c r="E3" s="174"/>
      <c r="F3" s="174"/>
    </row>
    <row r="4" spans="1:6" x14ac:dyDescent="0.25">
      <c r="A4" s="3" t="s">
        <v>86</v>
      </c>
      <c r="B4" s="4">
        <v>7438</v>
      </c>
      <c r="C4" s="222">
        <v>478</v>
      </c>
      <c r="D4" s="199">
        <v>304</v>
      </c>
      <c r="E4" s="175">
        <v>1548</v>
      </c>
      <c r="F4" s="83">
        <v>816</v>
      </c>
    </row>
    <row r="5" spans="1:6" x14ac:dyDescent="0.25">
      <c r="A5" s="3" t="s">
        <v>90</v>
      </c>
      <c r="B5" s="4">
        <v>9535</v>
      </c>
      <c r="C5" s="222">
        <v>129</v>
      </c>
      <c r="D5" s="175">
        <v>0</v>
      </c>
      <c r="E5" s="175">
        <v>1345</v>
      </c>
      <c r="F5" s="83">
        <v>70</v>
      </c>
    </row>
    <row r="6" spans="1:6" x14ac:dyDescent="0.25">
      <c r="A6" s="3" t="s">
        <v>92</v>
      </c>
      <c r="B6" s="4">
        <v>8088</v>
      </c>
      <c r="C6" s="222">
        <v>200</v>
      </c>
      <c r="D6" s="175">
        <v>1115</v>
      </c>
      <c r="E6" s="175">
        <v>1506</v>
      </c>
      <c r="F6" s="83">
        <v>6166</v>
      </c>
    </row>
    <row r="7" spans="1:6" x14ac:dyDescent="0.25">
      <c r="A7" s="3" t="s">
        <v>95</v>
      </c>
      <c r="B7" s="4">
        <v>18059</v>
      </c>
      <c r="C7" s="222">
        <v>1151</v>
      </c>
      <c r="D7" s="199">
        <v>880</v>
      </c>
      <c r="E7" s="175">
        <v>3240</v>
      </c>
      <c r="F7" s="83">
        <v>2400</v>
      </c>
    </row>
    <row r="8" spans="1:6" x14ac:dyDescent="0.25">
      <c r="A8" s="3" t="s">
        <v>102</v>
      </c>
      <c r="B8" s="4">
        <v>8617</v>
      </c>
      <c r="C8" s="222">
        <v>401</v>
      </c>
      <c r="D8" s="175">
        <v>0</v>
      </c>
      <c r="E8" s="175">
        <v>3461</v>
      </c>
      <c r="F8" s="83">
        <v>0</v>
      </c>
    </row>
    <row r="9" spans="1:6" x14ac:dyDescent="0.25">
      <c r="A9" s="3" t="s">
        <v>104</v>
      </c>
      <c r="B9" s="4">
        <v>7216</v>
      </c>
      <c r="C9" s="222">
        <v>250</v>
      </c>
      <c r="D9" s="199">
        <v>347</v>
      </c>
      <c r="E9" s="199">
        <v>932</v>
      </c>
      <c r="F9" s="83">
        <v>2049</v>
      </c>
    </row>
    <row r="10" spans="1:6" x14ac:dyDescent="0.25">
      <c r="A10" s="3" t="s">
        <v>115</v>
      </c>
      <c r="B10" s="4">
        <v>5546</v>
      </c>
      <c r="C10" s="222">
        <v>378</v>
      </c>
      <c r="D10" s="175">
        <v>1205</v>
      </c>
      <c r="E10" s="199">
        <v>0</v>
      </c>
      <c r="F10" s="83">
        <v>0</v>
      </c>
    </row>
    <row r="11" spans="1:6" x14ac:dyDescent="0.25">
      <c r="A11" s="3" t="s">
        <v>121</v>
      </c>
      <c r="B11" s="4">
        <v>9914</v>
      </c>
      <c r="C11" s="222">
        <v>24</v>
      </c>
      <c r="D11" s="199">
        <v>842</v>
      </c>
      <c r="E11" s="199">
        <v>600</v>
      </c>
      <c r="F11" s="83">
        <v>0</v>
      </c>
    </row>
    <row r="12" spans="1:6" x14ac:dyDescent="0.25">
      <c r="A12" s="3" t="s">
        <v>125</v>
      </c>
      <c r="B12" s="4">
        <v>4592</v>
      </c>
      <c r="C12" s="222">
        <v>184</v>
      </c>
      <c r="D12" s="175">
        <v>0</v>
      </c>
      <c r="E12" s="175">
        <v>1505</v>
      </c>
      <c r="F12" s="83">
        <v>0</v>
      </c>
    </row>
    <row r="13" spans="1:6" x14ac:dyDescent="0.25">
      <c r="A13" s="3" t="s">
        <v>129</v>
      </c>
      <c r="B13" s="4">
        <v>11837</v>
      </c>
      <c r="C13" s="222">
        <v>346</v>
      </c>
      <c r="D13" s="199">
        <v>0</v>
      </c>
      <c r="E13" s="175">
        <v>1640</v>
      </c>
      <c r="F13" s="83">
        <v>7221</v>
      </c>
    </row>
    <row r="14" spans="1:6" x14ac:dyDescent="0.25">
      <c r="A14" s="3" t="s">
        <v>135</v>
      </c>
      <c r="B14" s="4">
        <v>19703</v>
      </c>
      <c r="C14" s="222">
        <v>1337</v>
      </c>
      <c r="D14" s="199">
        <v>0</v>
      </c>
      <c r="E14" s="175">
        <v>4892</v>
      </c>
      <c r="F14" s="83">
        <v>125</v>
      </c>
    </row>
    <row r="15" spans="1:6" x14ac:dyDescent="0.25">
      <c r="A15" s="3" t="s">
        <v>136</v>
      </c>
      <c r="B15" s="4">
        <v>8053</v>
      </c>
      <c r="C15" s="222">
        <v>281</v>
      </c>
      <c r="D15" s="199">
        <v>723</v>
      </c>
      <c r="E15" s="199">
        <v>990</v>
      </c>
      <c r="F15" s="83">
        <v>4900</v>
      </c>
    </row>
    <row r="16" spans="1:6" x14ac:dyDescent="0.25">
      <c r="A16" s="3" t="s">
        <v>137</v>
      </c>
      <c r="B16" s="4">
        <v>12386</v>
      </c>
      <c r="C16" s="199">
        <v>0</v>
      </c>
      <c r="D16" s="199">
        <v>432</v>
      </c>
      <c r="E16" s="175">
        <v>1321</v>
      </c>
      <c r="F16" s="83">
        <v>1513</v>
      </c>
    </row>
    <row r="17" spans="1:6" x14ac:dyDescent="0.25">
      <c r="A17" s="42" t="s">
        <v>453</v>
      </c>
      <c r="B17" s="4"/>
      <c r="C17" s="175"/>
      <c r="D17" s="175"/>
      <c r="E17" s="175"/>
      <c r="F17" s="175"/>
    </row>
    <row r="18" spans="1:6" x14ac:dyDescent="0.25">
      <c r="A18" s="3" t="s">
        <v>88</v>
      </c>
      <c r="B18" s="4">
        <v>28968</v>
      </c>
      <c r="C18" s="222">
        <v>456</v>
      </c>
      <c r="D18" s="199">
        <v>268</v>
      </c>
      <c r="E18" s="175">
        <v>3245</v>
      </c>
      <c r="F18" s="83">
        <v>5035</v>
      </c>
    </row>
    <row r="19" spans="1:6" x14ac:dyDescent="0.25">
      <c r="A19" s="3" t="s">
        <v>89</v>
      </c>
      <c r="B19" s="4">
        <v>20077</v>
      </c>
      <c r="C19" s="222">
        <v>1700</v>
      </c>
      <c r="D19" s="199">
        <v>376</v>
      </c>
      <c r="E19" s="175">
        <v>2488</v>
      </c>
      <c r="F19" s="83">
        <v>6563</v>
      </c>
    </row>
    <row r="20" spans="1:6" x14ac:dyDescent="0.25">
      <c r="A20" s="3" t="s">
        <v>94</v>
      </c>
      <c r="B20" s="4">
        <v>34605</v>
      </c>
      <c r="C20" s="222">
        <v>1734</v>
      </c>
      <c r="D20" s="199">
        <v>0</v>
      </c>
      <c r="E20" s="175">
        <v>4522</v>
      </c>
      <c r="F20" s="83">
        <v>0</v>
      </c>
    </row>
    <row r="21" spans="1:6" x14ac:dyDescent="0.25">
      <c r="A21" s="3" t="s">
        <v>97</v>
      </c>
      <c r="B21" s="4">
        <v>31241</v>
      </c>
      <c r="C21" s="222">
        <v>1542</v>
      </c>
      <c r="D21" s="199">
        <v>703</v>
      </c>
      <c r="E21" s="175">
        <v>8517</v>
      </c>
      <c r="F21" s="83">
        <v>4908</v>
      </c>
    </row>
    <row r="22" spans="1:6" x14ac:dyDescent="0.25">
      <c r="A22" s="3" t="s">
        <v>98</v>
      </c>
      <c r="B22" s="4">
        <v>21065</v>
      </c>
      <c r="C22" s="222">
        <v>510</v>
      </c>
      <c r="D22" s="175">
        <v>3616</v>
      </c>
      <c r="E22" s="199">
        <v>753</v>
      </c>
      <c r="F22" s="83">
        <v>733</v>
      </c>
    </row>
    <row r="23" spans="1:6" x14ac:dyDescent="0.25">
      <c r="A23" s="3" t="s">
        <v>100</v>
      </c>
      <c r="B23" s="4">
        <v>26378</v>
      </c>
      <c r="C23" s="222">
        <v>1346</v>
      </c>
      <c r="D23" s="175">
        <v>3845</v>
      </c>
      <c r="E23" s="175">
        <v>1449</v>
      </c>
      <c r="F23" s="83">
        <v>4080</v>
      </c>
    </row>
    <row r="24" spans="1:6" x14ac:dyDescent="0.25">
      <c r="A24" s="3" t="s">
        <v>107</v>
      </c>
      <c r="B24" s="4">
        <v>28746</v>
      </c>
      <c r="C24" s="222">
        <v>854</v>
      </c>
      <c r="D24" s="199">
        <v>0</v>
      </c>
      <c r="E24" s="175">
        <v>1917</v>
      </c>
      <c r="F24" s="83">
        <v>1289</v>
      </c>
    </row>
    <row r="25" spans="1:6" x14ac:dyDescent="0.25">
      <c r="A25" s="3" t="s">
        <v>108</v>
      </c>
      <c r="B25" s="4">
        <v>29603</v>
      </c>
      <c r="C25" s="222">
        <v>221</v>
      </c>
      <c r="D25" s="175">
        <v>2541</v>
      </c>
      <c r="E25" s="175">
        <v>1734</v>
      </c>
      <c r="F25" s="83">
        <v>2867</v>
      </c>
    </row>
    <row r="26" spans="1:6" x14ac:dyDescent="0.25">
      <c r="A26" s="3" t="s">
        <v>116</v>
      </c>
      <c r="B26" s="4">
        <v>34123</v>
      </c>
      <c r="C26" s="222">
        <v>1351</v>
      </c>
      <c r="D26" s="175">
        <v>2856</v>
      </c>
      <c r="E26" s="175">
        <v>1520</v>
      </c>
      <c r="F26" s="83">
        <v>2542</v>
      </c>
    </row>
    <row r="27" spans="1:6" x14ac:dyDescent="0.25">
      <c r="A27" s="3" t="s">
        <v>119</v>
      </c>
      <c r="B27" s="4">
        <v>28789</v>
      </c>
      <c r="C27" s="222">
        <v>732</v>
      </c>
      <c r="D27" s="199">
        <v>0</v>
      </c>
      <c r="E27" s="175">
        <v>1714</v>
      </c>
      <c r="F27" s="83">
        <v>966</v>
      </c>
    </row>
    <row r="28" spans="1:6" x14ac:dyDescent="0.25">
      <c r="A28" s="3" t="s">
        <v>126</v>
      </c>
      <c r="B28" s="4">
        <v>35193</v>
      </c>
      <c r="C28" s="222">
        <v>441</v>
      </c>
      <c r="D28" s="175">
        <v>14311</v>
      </c>
      <c r="E28" s="175">
        <v>6682</v>
      </c>
      <c r="F28" s="83">
        <v>4879</v>
      </c>
    </row>
    <row r="29" spans="1:6" x14ac:dyDescent="0.25">
      <c r="A29" s="3" t="s">
        <v>128</v>
      </c>
      <c r="B29" s="4">
        <v>24468</v>
      </c>
      <c r="C29" s="222">
        <v>425</v>
      </c>
      <c r="D29" s="199">
        <v>933</v>
      </c>
      <c r="E29" s="175">
        <v>2693</v>
      </c>
      <c r="F29" s="83">
        <v>413</v>
      </c>
    </row>
    <row r="30" spans="1:6" x14ac:dyDescent="0.25">
      <c r="A30" s="3" t="s">
        <v>132</v>
      </c>
      <c r="B30" s="4">
        <v>28284</v>
      </c>
      <c r="C30" s="222">
        <v>20</v>
      </c>
      <c r="D30" s="175">
        <v>28117</v>
      </c>
      <c r="E30" s="199">
        <v>342</v>
      </c>
      <c r="F30" s="83">
        <v>1500</v>
      </c>
    </row>
    <row r="31" spans="1:6" x14ac:dyDescent="0.25">
      <c r="A31" s="3" t="s">
        <v>138</v>
      </c>
      <c r="B31" s="4">
        <v>25796</v>
      </c>
      <c r="C31" s="222">
        <v>718</v>
      </c>
      <c r="D31" s="199">
        <v>826</v>
      </c>
      <c r="E31" s="175">
        <v>1685</v>
      </c>
      <c r="F31" s="83">
        <v>4432</v>
      </c>
    </row>
    <row r="32" spans="1:6" x14ac:dyDescent="0.25">
      <c r="A32" s="41" t="s">
        <v>184</v>
      </c>
      <c r="B32" s="4"/>
      <c r="C32" s="175"/>
      <c r="D32" s="175"/>
      <c r="E32" s="175"/>
      <c r="F32" s="175"/>
    </row>
    <row r="33" spans="1:6" x14ac:dyDescent="0.25">
      <c r="A33" s="3" t="s">
        <v>93</v>
      </c>
      <c r="B33" s="4">
        <v>57283</v>
      </c>
      <c r="C33" s="222">
        <v>1136</v>
      </c>
      <c r="D33" s="175">
        <v>3730</v>
      </c>
      <c r="E33" s="175">
        <v>3741</v>
      </c>
      <c r="F33" s="83">
        <v>1279</v>
      </c>
    </row>
    <row r="34" spans="1:6" x14ac:dyDescent="0.25">
      <c r="A34" s="3" t="s">
        <v>101</v>
      </c>
      <c r="B34" s="4">
        <v>46159</v>
      </c>
      <c r="C34" s="222">
        <v>6391</v>
      </c>
      <c r="D34" s="175">
        <v>15217</v>
      </c>
      <c r="E34" s="175">
        <v>14016</v>
      </c>
      <c r="F34" s="83">
        <v>24729</v>
      </c>
    </row>
    <row r="35" spans="1:6" x14ac:dyDescent="0.25">
      <c r="A35" s="3" t="s">
        <v>112</v>
      </c>
      <c r="B35" s="4">
        <v>54053</v>
      </c>
      <c r="C35" s="222">
        <v>1826</v>
      </c>
      <c r="D35" s="175">
        <v>5895</v>
      </c>
      <c r="E35" s="175">
        <v>9582</v>
      </c>
      <c r="F35" s="83">
        <v>6778</v>
      </c>
    </row>
    <row r="36" spans="1:6" x14ac:dyDescent="0.25">
      <c r="A36" s="3" t="s">
        <v>122</v>
      </c>
      <c r="B36" s="4">
        <v>57978</v>
      </c>
      <c r="C36" s="222">
        <v>241</v>
      </c>
      <c r="D36" s="175">
        <v>3426</v>
      </c>
      <c r="E36" s="175">
        <v>2127</v>
      </c>
      <c r="F36" s="83">
        <v>5285</v>
      </c>
    </row>
    <row r="37" spans="1:6" x14ac:dyDescent="0.25">
      <c r="A37" s="3" t="s">
        <v>124</v>
      </c>
      <c r="B37" s="4">
        <v>43672</v>
      </c>
      <c r="C37" s="222">
        <v>300</v>
      </c>
      <c r="D37" s="175">
        <v>1065</v>
      </c>
      <c r="E37" s="175">
        <v>2196</v>
      </c>
      <c r="F37" s="83">
        <v>0</v>
      </c>
    </row>
    <row r="38" spans="1:6" x14ac:dyDescent="0.25">
      <c r="A38" s="3" t="s">
        <v>127</v>
      </c>
      <c r="B38" s="4">
        <v>51203</v>
      </c>
      <c r="C38" s="222">
        <v>614</v>
      </c>
      <c r="D38" s="175">
        <v>5348</v>
      </c>
      <c r="E38" s="175">
        <v>6768</v>
      </c>
      <c r="F38" s="83">
        <v>4573</v>
      </c>
    </row>
    <row r="39" spans="1:6" x14ac:dyDescent="0.25">
      <c r="A39" s="3" t="s">
        <v>133</v>
      </c>
      <c r="B39" s="4">
        <v>42298</v>
      </c>
      <c r="C39" s="222">
        <v>8187</v>
      </c>
      <c r="D39" s="175">
        <v>4758</v>
      </c>
      <c r="E39" s="175">
        <v>8650</v>
      </c>
      <c r="F39" s="83">
        <v>15277</v>
      </c>
    </row>
    <row r="40" spans="1:6" x14ac:dyDescent="0.25">
      <c r="A40" s="3" t="s">
        <v>134</v>
      </c>
      <c r="B40" s="4">
        <v>41946</v>
      </c>
      <c r="C40" s="222">
        <v>7047</v>
      </c>
      <c r="D40" s="199">
        <v>0</v>
      </c>
      <c r="E40" s="175">
        <v>4482</v>
      </c>
      <c r="F40" s="83">
        <v>4324</v>
      </c>
    </row>
    <row r="41" spans="1:6" x14ac:dyDescent="0.25">
      <c r="A41" s="41" t="s">
        <v>185</v>
      </c>
      <c r="B41" s="4"/>
      <c r="C41" s="175"/>
      <c r="D41" s="175"/>
      <c r="E41" s="175"/>
      <c r="F41" s="83"/>
    </row>
    <row r="42" spans="1:6" x14ac:dyDescent="0.25">
      <c r="A42" s="3" t="s">
        <v>96</v>
      </c>
      <c r="B42" s="4">
        <v>61086</v>
      </c>
      <c r="C42" s="222">
        <v>2620</v>
      </c>
      <c r="D42" s="175">
        <v>2904</v>
      </c>
      <c r="E42" s="175">
        <v>6959</v>
      </c>
      <c r="F42" s="83">
        <v>1580</v>
      </c>
    </row>
    <row r="43" spans="1:6" x14ac:dyDescent="0.25">
      <c r="A43" s="3" t="s">
        <v>109</v>
      </c>
      <c r="B43" s="4">
        <v>66217</v>
      </c>
      <c r="C43" s="222">
        <v>2487</v>
      </c>
      <c r="D43" s="175">
        <v>11616</v>
      </c>
      <c r="E43" s="175">
        <v>10444</v>
      </c>
      <c r="F43" s="83">
        <v>4802</v>
      </c>
    </row>
    <row r="44" spans="1:6" x14ac:dyDescent="0.25">
      <c r="A44" s="3" t="s">
        <v>110</v>
      </c>
      <c r="B44" s="4">
        <v>66250</v>
      </c>
      <c r="C44" s="222">
        <v>2288</v>
      </c>
      <c r="D44" s="175">
        <v>3050</v>
      </c>
      <c r="E44" s="175">
        <v>3736</v>
      </c>
      <c r="F44" s="83">
        <v>5788</v>
      </c>
    </row>
    <row r="45" spans="1:6" x14ac:dyDescent="0.25">
      <c r="A45" s="3" t="s">
        <v>117</v>
      </c>
      <c r="B45" s="4">
        <v>70527</v>
      </c>
      <c r="C45" s="222">
        <v>957</v>
      </c>
      <c r="D45" s="175">
        <v>3956</v>
      </c>
      <c r="E45" s="175">
        <v>6134</v>
      </c>
      <c r="F45" s="83">
        <v>5880</v>
      </c>
    </row>
    <row r="46" spans="1:6" x14ac:dyDescent="0.25">
      <c r="A46" s="3" t="s">
        <v>123</v>
      </c>
      <c r="B46" s="4">
        <v>65699</v>
      </c>
      <c r="C46" s="222">
        <v>1491</v>
      </c>
      <c r="D46" s="175">
        <v>3902</v>
      </c>
      <c r="E46" s="175">
        <v>7731</v>
      </c>
      <c r="F46" s="83">
        <v>6023</v>
      </c>
    </row>
    <row r="47" spans="1:6" x14ac:dyDescent="0.25">
      <c r="A47" s="3" t="s">
        <v>130</v>
      </c>
      <c r="B47" s="4">
        <v>78208</v>
      </c>
      <c r="C47" s="222">
        <v>5019</v>
      </c>
      <c r="D47" s="175">
        <v>93325</v>
      </c>
      <c r="E47" s="175">
        <v>9872</v>
      </c>
      <c r="F47" s="83">
        <v>15479</v>
      </c>
    </row>
    <row r="48" spans="1:6" x14ac:dyDescent="0.25">
      <c r="A48" s="3" t="s">
        <v>131</v>
      </c>
      <c r="B48" s="4">
        <v>61803</v>
      </c>
      <c r="C48" s="222">
        <v>4479</v>
      </c>
      <c r="D48" s="175">
        <v>2818</v>
      </c>
      <c r="E48" s="175">
        <v>9710</v>
      </c>
      <c r="F48" s="83">
        <v>801</v>
      </c>
    </row>
    <row r="49" spans="1:6" x14ac:dyDescent="0.25">
      <c r="A49" s="42" t="s">
        <v>456</v>
      </c>
      <c r="B49" s="4"/>
      <c r="C49" s="175"/>
      <c r="D49" s="175"/>
      <c r="E49" s="175"/>
      <c r="F49" s="83"/>
    </row>
    <row r="50" spans="1:6" x14ac:dyDescent="0.25">
      <c r="A50" s="3" t="s">
        <v>111</v>
      </c>
      <c r="B50" s="4">
        <v>106892</v>
      </c>
      <c r="C50" s="222">
        <v>4034</v>
      </c>
      <c r="D50" s="175">
        <v>17846</v>
      </c>
      <c r="E50" s="175">
        <v>17653</v>
      </c>
      <c r="F50" s="83">
        <v>20224</v>
      </c>
    </row>
    <row r="51" spans="1:6" x14ac:dyDescent="0.25">
      <c r="A51" s="3" t="s">
        <v>114</v>
      </c>
      <c r="B51" s="4">
        <v>112511</v>
      </c>
      <c r="C51" s="222">
        <v>5943</v>
      </c>
      <c r="D51" s="175">
        <v>45859</v>
      </c>
      <c r="E51" s="175">
        <v>11878</v>
      </c>
      <c r="F51" s="83">
        <v>38271</v>
      </c>
    </row>
    <row r="52" spans="1:6" x14ac:dyDescent="0.25">
      <c r="A52" s="3" t="s">
        <v>118</v>
      </c>
      <c r="B52" s="4">
        <v>81410</v>
      </c>
      <c r="C52" s="222">
        <v>2940</v>
      </c>
      <c r="D52" s="175">
        <v>19426</v>
      </c>
      <c r="E52" s="175">
        <v>17965</v>
      </c>
      <c r="F52" s="83">
        <v>14190</v>
      </c>
    </row>
    <row r="53" spans="1:6" x14ac:dyDescent="0.25">
      <c r="A53" s="3" t="s">
        <v>120</v>
      </c>
      <c r="B53" s="4">
        <v>99064</v>
      </c>
      <c r="C53" s="222">
        <v>5184</v>
      </c>
      <c r="D53" s="175">
        <v>13071</v>
      </c>
      <c r="E53" s="175">
        <v>11037</v>
      </c>
      <c r="F53" s="83">
        <v>7795</v>
      </c>
    </row>
    <row r="54" spans="1:6" x14ac:dyDescent="0.25">
      <c r="A54" s="42" t="s">
        <v>457</v>
      </c>
      <c r="B54" s="4"/>
      <c r="C54" s="175"/>
      <c r="D54" s="175"/>
      <c r="E54" s="175"/>
      <c r="F54" s="83"/>
    </row>
    <row r="55" spans="1:6" x14ac:dyDescent="0.25">
      <c r="A55" s="3" t="s">
        <v>91</v>
      </c>
      <c r="B55" s="4">
        <v>227738</v>
      </c>
      <c r="C55" s="222">
        <v>14771</v>
      </c>
      <c r="D55" s="243">
        <v>161967</v>
      </c>
      <c r="E55" s="226">
        <v>64852</v>
      </c>
      <c r="F55" s="83">
        <v>55042</v>
      </c>
    </row>
    <row r="56" spans="1:6" x14ac:dyDescent="0.25">
      <c r="A56" s="3" t="s">
        <v>99</v>
      </c>
      <c r="B56" s="4">
        <v>321878</v>
      </c>
      <c r="C56" s="222">
        <v>15943</v>
      </c>
      <c r="D56" s="243">
        <v>58665</v>
      </c>
      <c r="E56" s="226">
        <v>42558</v>
      </c>
      <c r="F56" s="83">
        <v>0</v>
      </c>
    </row>
    <row r="57" spans="1:6" x14ac:dyDescent="0.25">
      <c r="A57" s="3" t="s">
        <v>103</v>
      </c>
      <c r="B57" s="4">
        <v>210612</v>
      </c>
      <c r="C57" s="222">
        <v>13574</v>
      </c>
      <c r="D57" s="243">
        <v>27594</v>
      </c>
      <c r="E57" s="226">
        <v>27859</v>
      </c>
      <c r="F57" s="83">
        <v>20156</v>
      </c>
    </row>
    <row r="58" spans="1:6" x14ac:dyDescent="0.25">
      <c r="A58" s="3" t="s">
        <v>105</v>
      </c>
      <c r="B58" s="4">
        <v>214870</v>
      </c>
      <c r="C58" s="222">
        <v>9892</v>
      </c>
      <c r="D58" s="243">
        <v>58227</v>
      </c>
      <c r="E58" s="226">
        <v>17091</v>
      </c>
      <c r="F58" s="83">
        <v>7240</v>
      </c>
    </row>
    <row r="59" spans="1:6" x14ac:dyDescent="0.25">
      <c r="A59" s="7" t="s">
        <v>106</v>
      </c>
      <c r="B59" s="8">
        <v>172008</v>
      </c>
      <c r="C59" s="222">
        <v>11777</v>
      </c>
      <c r="D59" s="243">
        <v>28402</v>
      </c>
      <c r="E59" s="226">
        <v>63742</v>
      </c>
      <c r="F59" s="199">
        <v>134000</v>
      </c>
    </row>
    <row r="63" spans="1:6" x14ac:dyDescent="0.25">
      <c r="A63" s="45" t="s">
        <v>460</v>
      </c>
    </row>
    <row r="64" spans="1:6" x14ac:dyDescent="0.25">
      <c r="A64" s="3" t="s">
        <v>87</v>
      </c>
      <c r="B64" s="4">
        <v>3380</v>
      </c>
      <c r="C64" s="175">
        <v>0</v>
      </c>
      <c r="D64" s="175">
        <v>188</v>
      </c>
      <c r="E64" s="175">
        <v>310</v>
      </c>
      <c r="F64" s="175">
        <v>0</v>
      </c>
    </row>
    <row r="65" spans="1:6" x14ac:dyDescent="0.25">
      <c r="A65" s="63" t="s">
        <v>113</v>
      </c>
      <c r="B65" s="198">
        <v>17101</v>
      </c>
      <c r="C65" s="175">
        <v>3395</v>
      </c>
      <c r="D65" s="175">
        <v>892</v>
      </c>
      <c r="E65" s="175">
        <v>6138</v>
      </c>
      <c r="F65" s="175">
        <v>0</v>
      </c>
    </row>
  </sheetData>
  <sortState xmlns:xlrd2="http://schemas.microsoft.com/office/spreadsheetml/2017/richdata2" ref="A55:F59">
    <sortCondition ref="A55:A59"/>
  </sortState>
  <mergeCells count="1">
    <mergeCell ref="A1:F1"/>
  </mergeCells>
  <pageMargins left="0.7" right="0.7" top="0.75" bottom="0.75" header="0.3" footer="0.3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3"/>
  <sheetViews>
    <sheetView topLeftCell="A31" zoomScaleNormal="100" workbookViewId="0">
      <selection activeCell="P59" sqref="P59"/>
    </sheetView>
  </sheetViews>
  <sheetFormatPr defaultRowHeight="15" x14ac:dyDescent="0.25"/>
  <cols>
    <col min="1" max="1" width="50.85546875" customWidth="1"/>
    <col min="2" max="2" width="50.85546875" hidden="1" customWidth="1"/>
    <col min="3" max="3" width="18.42578125" customWidth="1"/>
    <col min="4" max="4" width="19.140625" customWidth="1"/>
    <col min="5" max="5" width="22.7109375" customWidth="1"/>
    <col min="6" max="6" width="24" customWidth="1"/>
    <col min="7" max="7" width="22.42578125" customWidth="1"/>
  </cols>
  <sheetData>
    <row r="1" spans="1:7" x14ac:dyDescent="0.25">
      <c r="A1" s="256" t="s">
        <v>465</v>
      </c>
      <c r="B1" s="258"/>
      <c r="C1" s="258"/>
      <c r="D1" s="258"/>
      <c r="E1" s="258"/>
      <c r="F1" s="258"/>
      <c r="G1" s="257"/>
    </row>
    <row r="2" spans="1:7" x14ac:dyDescent="0.25">
      <c r="A2" s="1" t="s">
        <v>84</v>
      </c>
      <c r="B2" s="20" t="s">
        <v>190</v>
      </c>
      <c r="C2" s="1" t="s">
        <v>42</v>
      </c>
      <c r="D2" s="1" t="s">
        <v>43</v>
      </c>
      <c r="E2" s="1" t="s">
        <v>44</v>
      </c>
      <c r="F2" s="1" t="s">
        <v>139</v>
      </c>
      <c r="G2" s="2" t="s">
        <v>140</v>
      </c>
    </row>
    <row r="3" spans="1:7" s="15" customFormat="1" x14ac:dyDescent="0.25">
      <c r="A3" s="70" t="s">
        <v>182</v>
      </c>
      <c r="B3" s="63"/>
      <c r="C3" s="63"/>
      <c r="D3" s="63"/>
      <c r="E3" s="63"/>
      <c r="F3" s="63"/>
      <c r="G3" s="63"/>
    </row>
    <row r="4" spans="1:7" s="15" customFormat="1" x14ac:dyDescent="0.25">
      <c r="A4" s="63" t="s">
        <v>86</v>
      </c>
      <c r="B4" s="63">
        <v>7438</v>
      </c>
      <c r="C4" s="63">
        <v>1</v>
      </c>
      <c r="D4" s="71">
        <v>1</v>
      </c>
      <c r="E4" s="63">
        <v>0</v>
      </c>
      <c r="F4" s="63">
        <v>0</v>
      </c>
      <c r="G4" s="63">
        <v>2</v>
      </c>
    </row>
    <row r="5" spans="1:7" s="15" customFormat="1" x14ac:dyDescent="0.25">
      <c r="A5" s="63" t="s">
        <v>90</v>
      </c>
      <c r="B5" s="63">
        <v>9535</v>
      </c>
      <c r="C5" s="63">
        <v>1</v>
      </c>
      <c r="D5" s="71">
        <v>1</v>
      </c>
      <c r="E5" s="63">
        <v>0</v>
      </c>
      <c r="F5" s="63">
        <v>0</v>
      </c>
      <c r="G5" s="63">
        <v>2</v>
      </c>
    </row>
    <row r="6" spans="1:7" s="15" customFormat="1" x14ac:dyDescent="0.25">
      <c r="A6" s="63" t="s">
        <v>92</v>
      </c>
      <c r="B6" s="63">
        <v>8088</v>
      </c>
      <c r="C6" s="63">
        <v>1</v>
      </c>
      <c r="D6" s="71">
        <v>1</v>
      </c>
      <c r="E6" s="63">
        <v>0</v>
      </c>
      <c r="F6" s="63">
        <v>0</v>
      </c>
      <c r="G6" s="63">
        <v>2</v>
      </c>
    </row>
    <row r="7" spans="1:7" s="15" customFormat="1" x14ac:dyDescent="0.25">
      <c r="A7" s="63" t="s">
        <v>95</v>
      </c>
      <c r="B7" s="63">
        <v>18059</v>
      </c>
      <c r="C7" s="63">
        <v>1</v>
      </c>
      <c r="D7" s="71">
        <v>2</v>
      </c>
      <c r="E7" s="63">
        <v>0</v>
      </c>
      <c r="F7" s="63">
        <v>0</v>
      </c>
      <c r="G7" s="63">
        <v>3</v>
      </c>
    </row>
    <row r="8" spans="1:7" s="15" customFormat="1" x14ac:dyDescent="0.25">
      <c r="A8" s="63" t="s">
        <v>102</v>
      </c>
      <c r="B8" s="63">
        <v>8617</v>
      </c>
      <c r="C8" s="63">
        <v>1</v>
      </c>
      <c r="D8" s="71">
        <v>0</v>
      </c>
      <c r="E8" s="63">
        <v>0</v>
      </c>
      <c r="F8" s="63">
        <v>0</v>
      </c>
      <c r="G8" s="63">
        <v>1</v>
      </c>
    </row>
    <row r="9" spans="1:7" s="15" customFormat="1" x14ac:dyDescent="0.25">
      <c r="A9" s="63" t="s">
        <v>104</v>
      </c>
      <c r="B9" s="63">
        <v>7216</v>
      </c>
      <c r="C9" s="63">
        <v>1</v>
      </c>
      <c r="D9" s="71">
        <v>0</v>
      </c>
      <c r="E9" s="63">
        <v>0</v>
      </c>
      <c r="F9" s="63">
        <v>0</v>
      </c>
      <c r="G9" s="63">
        <v>1</v>
      </c>
    </row>
    <row r="10" spans="1:7" s="15" customFormat="1" x14ac:dyDescent="0.25">
      <c r="A10" s="63" t="s">
        <v>115</v>
      </c>
      <c r="B10" s="63">
        <v>5546</v>
      </c>
      <c r="C10" s="63">
        <v>1</v>
      </c>
      <c r="D10" s="71">
        <v>0</v>
      </c>
      <c r="E10" s="63">
        <v>0</v>
      </c>
      <c r="F10" s="63">
        <v>0</v>
      </c>
      <c r="G10" s="63">
        <v>1</v>
      </c>
    </row>
    <row r="11" spans="1:7" s="15" customFormat="1" x14ac:dyDescent="0.25">
      <c r="A11" s="63" t="s">
        <v>121</v>
      </c>
      <c r="B11" s="63">
        <v>9914</v>
      </c>
      <c r="C11" s="63">
        <v>1</v>
      </c>
      <c r="D11" s="71">
        <v>2</v>
      </c>
      <c r="E11" s="63">
        <v>0</v>
      </c>
      <c r="F11" s="63">
        <v>0</v>
      </c>
      <c r="G11" s="63">
        <v>3</v>
      </c>
    </row>
    <row r="12" spans="1:7" s="15" customFormat="1" x14ac:dyDescent="0.25">
      <c r="A12" s="63" t="s">
        <v>125</v>
      </c>
      <c r="B12" s="63">
        <v>4592</v>
      </c>
      <c r="C12" s="63">
        <v>1</v>
      </c>
      <c r="D12" s="71">
        <v>0</v>
      </c>
      <c r="E12" s="63">
        <v>0</v>
      </c>
      <c r="F12" s="63">
        <v>0</v>
      </c>
      <c r="G12" s="63">
        <v>1</v>
      </c>
    </row>
    <row r="13" spans="1:7" s="15" customFormat="1" x14ac:dyDescent="0.25">
      <c r="A13" s="63" t="s">
        <v>129</v>
      </c>
      <c r="B13" s="63">
        <v>11837</v>
      </c>
      <c r="C13" s="63">
        <v>1</v>
      </c>
      <c r="D13" s="71">
        <v>0</v>
      </c>
      <c r="E13" s="63">
        <v>0</v>
      </c>
      <c r="F13" s="63">
        <v>0</v>
      </c>
      <c r="G13" s="63">
        <v>2</v>
      </c>
    </row>
    <row r="14" spans="1:7" s="15" customFormat="1" x14ac:dyDescent="0.25">
      <c r="A14" s="63" t="s">
        <v>135</v>
      </c>
      <c r="B14" s="63">
        <v>19703</v>
      </c>
      <c r="C14" s="63">
        <v>1</v>
      </c>
      <c r="D14" s="71">
        <v>0</v>
      </c>
      <c r="E14" s="63">
        <v>0</v>
      </c>
      <c r="F14" s="63">
        <v>0</v>
      </c>
      <c r="G14" s="63">
        <v>1</v>
      </c>
    </row>
    <row r="15" spans="1:7" s="15" customFormat="1" x14ac:dyDescent="0.25">
      <c r="A15" s="63" t="s">
        <v>136</v>
      </c>
      <c r="B15" s="63">
        <v>8053</v>
      </c>
      <c r="C15" s="63">
        <v>1</v>
      </c>
      <c r="D15" s="71">
        <v>1</v>
      </c>
      <c r="E15" s="63">
        <v>0</v>
      </c>
      <c r="F15" s="63">
        <v>0</v>
      </c>
      <c r="G15" s="63">
        <v>2</v>
      </c>
    </row>
    <row r="16" spans="1:7" s="15" customFormat="1" x14ac:dyDescent="0.25">
      <c r="A16" s="63" t="s">
        <v>137</v>
      </c>
      <c r="B16" s="63">
        <v>12386</v>
      </c>
      <c r="C16" s="63">
        <v>1</v>
      </c>
      <c r="D16" s="71">
        <v>1</v>
      </c>
      <c r="E16" s="63">
        <v>0</v>
      </c>
      <c r="F16" s="63">
        <v>0</v>
      </c>
      <c r="G16" s="63">
        <v>2</v>
      </c>
    </row>
    <row r="17" spans="1:7" x14ac:dyDescent="0.25">
      <c r="A17" s="41" t="s">
        <v>183</v>
      </c>
      <c r="B17" s="55"/>
      <c r="C17" s="48"/>
      <c r="D17" s="48"/>
      <c r="E17" s="48"/>
      <c r="F17" s="48"/>
      <c r="G17" s="55"/>
    </row>
    <row r="18" spans="1:7" s="69" customFormat="1" x14ac:dyDescent="0.25">
      <c r="A18" s="51" t="s">
        <v>88</v>
      </c>
      <c r="B18" s="51">
        <v>28968</v>
      </c>
      <c r="C18" s="51">
        <v>1</v>
      </c>
      <c r="D18" s="51">
        <v>4</v>
      </c>
      <c r="E18" s="51">
        <v>0</v>
      </c>
      <c r="F18" s="51">
        <v>0</v>
      </c>
      <c r="G18" s="51">
        <v>5</v>
      </c>
    </row>
    <row r="19" spans="1:7" s="69" customFormat="1" x14ac:dyDescent="0.25">
      <c r="A19" s="51" t="s">
        <v>89</v>
      </c>
      <c r="B19" s="51">
        <v>20077</v>
      </c>
      <c r="C19" s="51">
        <v>1</v>
      </c>
      <c r="D19" s="51">
        <v>0</v>
      </c>
      <c r="E19" s="51">
        <v>0</v>
      </c>
      <c r="F19" s="51">
        <v>0</v>
      </c>
      <c r="G19" s="51">
        <v>1</v>
      </c>
    </row>
    <row r="20" spans="1:7" s="69" customFormat="1" x14ac:dyDescent="0.25">
      <c r="A20" s="51" t="s">
        <v>94</v>
      </c>
      <c r="B20" s="51">
        <v>34605</v>
      </c>
      <c r="C20" s="51">
        <v>1</v>
      </c>
      <c r="D20" s="51">
        <v>4</v>
      </c>
      <c r="E20" s="51">
        <v>0</v>
      </c>
      <c r="F20" s="51">
        <v>0</v>
      </c>
      <c r="G20" s="51">
        <v>5</v>
      </c>
    </row>
    <row r="21" spans="1:7" s="69" customFormat="1" x14ac:dyDescent="0.25">
      <c r="A21" s="51" t="s">
        <v>97</v>
      </c>
      <c r="B21" s="51">
        <v>31241</v>
      </c>
      <c r="C21" s="51">
        <v>1</v>
      </c>
      <c r="D21" s="51">
        <v>5</v>
      </c>
      <c r="E21" s="51">
        <v>0</v>
      </c>
      <c r="F21" s="51">
        <v>0</v>
      </c>
      <c r="G21" s="51">
        <v>6</v>
      </c>
    </row>
    <row r="22" spans="1:7" s="69" customFormat="1" x14ac:dyDescent="0.25">
      <c r="A22" s="51" t="s">
        <v>98</v>
      </c>
      <c r="B22" s="51">
        <v>21065</v>
      </c>
      <c r="C22" s="51">
        <v>1</v>
      </c>
      <c r="D22" s="51">
        <v>0</v>
      </c>
      <c r="E22" s="51">
        <v>0</v>
      </c>
      <c r="F22" s="51">
        <v>0</v>
      </c>
      <c r="G22" s="51">
        <v>1</v>
      </c>
    </row>
    <row r="23" spans="1:7" s="69" customFormat="1" x14ac:dyDescent="0.25">
      <c r="A23" s="51" t="s">
        <v>100</v>
      </c>
      <c r="B23" s="51">
        <v>26378</v>
      </c>
      <c r="C23" s="51">
        <v>1</v>
      </c>
      <c r="D23" s="51">
        <v>1</v>
      </c>
      <c r="E23" s="51">
        <v>0</v>
      </c>
      <c r="F23" s="51">
        <v>0</v>
      </c>
      <c r="G23" s="51">
        <v>2</v>
      </c>
    </row>
    <row r="24" spans="1:7" s="69" customFormat="1" x14ac:dyDescent="0.25">
      <c r="A24" s="51" t="s">
        <v>107</v>
      </c>
      <c r="B24" s="51">
        <v>28746</v>
      </c>
      <c r="C24" s="51">
        <v>1</v>
      </c>
      <c r="D24" s="51">
        <v>0</v>
      </c>
      <c r="E24" s="51">
        <v>0</v>
      </c>
      <c r="F24" s="51">
        <v>0</v>
      </c>
      <c r="G24" s="51">
        <v>1</v>
      </c>
    </row>
    <row r="25" spans="1:7" s="69" customFormat="1" x14ac:dyDescent="0.25">
      <c r="A25" s="51" t="s">
        <v>108</v>
      </c>
      <c r="B25" s="51">
        <v>29603</v>
      </c>
      <c r="C25" s="51">
        <v>1</v>
      </c>
      <c r="D25" s="51">
        <v>4</v>
      </c>
      <c r="E25" s="51">
        <v>0</v>
      </c>
      <c r="F25" s="51">
        <v>0</v>
      </c>
      <c r="G25" s="51">
        <v>5</v>
      </c>
    </row>
    <row r="26" spans="1:7" s="69" customFormat="1" x14ac:dyDescent="0.25">
      <c r="A26" s="51" t="s">
        <v>116</v>
      </c>
      <c r="B26" s="51">
        <v>34123</v>
      </c>
      <c r="C26" s="51">
        <v>1</v>
      </c>
      <c r="D26" s="51">
        <v>2</v>
      </c>
      <c r="E26" s="51">
        <v>0</v>
      </c>
      <c r="F26" s="51">
        <v>0</v>
      </c>
      <c r="G26" s="51">
        <v>3</v>
      </c>
    </row>
    <row r="27" spans="1:7" s="69" customFormat="1" x14ac:dyDescent="0.25">
      <c r="A27" s="51" t="s">
        <v>119</v>
      </c>
      <c r="B27" s="51">
        <v>28789</v>
      </c>
      <c r="C27" s="51">
        <v>1</v>
      </c>
      <c r="D27" s="51">
        <v>0</v>
      </c>
      <c r="E27" s="51">
        <v>0</v>
      </c>
      <c r="F27" s="51">
        <v>0</v>
      </c>
      <c r="G27" s="51">
        <v>1</v>
      </c>
    </row>
    <row r="28" spans="1:7" s="69" customFormat="1" x14ac:dyDescent="0.25">
      <c r="A28" s="51" t="s">
        <v>126</v>
      </c>
      <c r="B28" s="51">
        <v>35193</v>
      </c>
      <c r="C28" s="51">
        <v>1</v>
      </c>
      <c r="D28" s="51">
        <v>2</v>
      </c>
      <c r="E28" s="51">
        <v>0</v>
      </c>
      <c r="F28" s="51">
        <v>0</v>
      </c>
      <c r="G28" s="51">
        <v>3</v>
      </c>
    </row>
    <row r="29" spans="1:7" s="69" customFormat="1" x14ac:dyDescent="0.25">
      <c r="A29" s="51" t="s">
        <v>128</v>
      </c>
      <c r="B29" s="51">
        <v>24468</v>
      </c>
      <c r="C29" s="51">
        <v>1</v>
      </c>
      <c r="D29" s="51">
        <v>4</v>
      </c>
      <c r="E29" s="51">
        <v>0</v>
      </c>
      <c r="F29" s="51">
        <v>0</v>
      </c>
      <c r="G29" s="51">
        <v>5</v>
      </c>
    </row>
    <row r="30" spans="1:7" s="69" customFormat="1" x14ac:dyDescent="0.25">
      <c r="A30" s="51" t="s">
        <v>132</v>
      </c>
      <c r="B30" s="51">
        <v>28284</v>
      </c>
      <c r="C30" s="51">
        <v>1</v>
      </c>
      <c r="D30" s="51">
        <v>1</v>
      </c>
      <c r="E30" s="51">
        <v>0</v>
      </c>
      <c r="F30" s="51">
        <v>0</v>
      </c>
      <c r="G30" s="51">
        <v>2</v>
      </c>
    </row>
    <row r="31" spans="1:7" s="69" customFormat="1" x14ac:dyDescent="0.25">
      <c r="A31" s="51" t="s">
        <v>138</v>
      </c>
      <c r="B31" s="51">
        <v>25796</v>
      </c>
      <c r="C31" s="51">
        <v>1</v>
      </c>
      <c r="D31" s="51">
        <v>0</v>
      </c>
      <c r="E31" s="51">
        <v>0</v>
      </c>
      <c r="F31" s="51">
        <v>0</v>
      </c>
      <c r="G31" s="51">
        <v>1</v>
      </c>
    </row>
    <row r="32" spans="1:7" x14ac:dyDescent="0.25">
      <c r="A32" s="41" t="s">
        <v>184</v>
      </c>
      <c r="B32" s="55"/>
      <c r="C32" s="48"/>
      <c r="D32" s="48"/>
      <c r="E32" s="48"/>
      <c r="F32" s="48"/>
      <c r="G32" s="55"/>
    </row>
    <row r="33" spans="1:7" s="69" customFormat="1" x14ac:dyDescent="0.25">
      <c r="A33" s="51" t="s">
        <v>93</v>
      </c>
      <c r="B33" s="51">
        <v>57283</v>
      </c>
      <c r="C33" s="51">
        <v>1</v>
      </c>
      <c r="D33" s="51">
        <v>3</v>
      </c>
      <c r="E33" s="51">
        <v>0</v>
      </c>
      <c r="F33" s="51">
        <v>0</v>
      </c>
      <c r="G33" s="51">
        <v>4</v>
      </c>
    </row>
    <row r="34" spans="1:7" s="69" customFormat="1" x14ac:dyDescent="0.25">
      <c r="A34" s="51" t="s">
        <v>101</v>
      </c>
      <c r="B34" s="51">
        <v>46159</v>
      </c>
      <c r="C34" s="51">
        <v>1</v>
      </c>
      <c r="D34" s="51">
        <v>4</v>
      </c>
      <c r="E34" s="51">
        <v>0</v>
      </c>
      <c r="F34" s="51">
        <v>0</v>
      </c>
      <c r="G34" s="51">
        <v>5</v>
      </c>
    </row>
    <row r="35" spans="1:7" s="69" customFormat="1" x14ac:dyDescent="0.25">
      <c r="A35" s="51" t="s">
        <v>112</v>
      </c>
      <c r="B35" s="51">
        <v>54053</v>
      </c>
      <c r="C35" s="51">
        <v>1</v>
      </c>
      <c r="D35" s="51">
        <v>3</v>
      </c>
      <c r="E35" s="51">
        <v>0</v>
      </c>
      <c r="F35" s="51">
        <v>0</v>
      </c>
      <c r="G35" s="51">
        <v>4</v>
      </c>
    </row>
    <row r="36" spans="1:7" s="69" customFormat="1" x14ac:dyDescent="0.25">
      <c r="A36" s="51" t="s">
        <v>122</v>
      </c>
      <c r="B36" s="51">
        <v>57978</v>
      </c>
      <c r="C36" s="51">
        <v>1</v>
      </c>
      <c r="D36" s="51">
        <v>1</v>
      </c>
      <c r="E36" s="51">
        <v>0</v>
      </c>
      <c r="F36" s="51">
        <v>0</v>
      </c>
      <c r="G36" s="51">
        <v>2</v>
      </c>
    </row>
    <row r="37" spans="1:7" s="69" customFormat="1" x14ac:dyDescent="0.25">
      <c r="A37" s="51" t="s">
        <v>124</v>
      </c>
      <c r="B37" s="51">
        <v>43672</v>
      </c>
      <c r="C37" s="51">
        <v>1</v>
      </c>
      <c r="D37" s="51">
        <v>5</v>
      </c>
      <c r="E37" s="51">
        <v>0</v>
      </c>
      <c r="F37" s="51">
        <v>0</v>
      </c>
      <c r="G37" s="51">
        <v>6</v>
      </c>
    </row>
    <row r="38" spans="1:7" s="69" customFormat="1" x14ac:dyDescent="0.25">
      <c r="A38" s="51" t="s">
        <v>127</v>
      </c>
      <c r="B38" s="51">
        <v>51203</v>
      </c>
      <c r="C38" s="51">
        <v>1</v>
      </c>
      <c r="D38" s="51">
        <v>2</v>
      </c>
      <c r="E38" s="51">
        <v>0</v>
      </c>
      <c r="F38" s="51">
        <v>0</v>
      </c>
      <c r="G38" s="51">
        <v>3</v>
      </c>
    </row>
    <row r="39" spans="1:7" s="69" customFormat="1" x14ac:dyDescent="0.25">
      <c r="A39" s="51" t="s">
        <v>133</v>
      </c>
      <c r="B39" s="51">
        <v>42298</v>
      </c>
      <c r="C39" s="51">
        <v>1</v>
      </c>
      <c r="D39" s="51">
        <v>0</v>
      </c>
      <c r="E39" s="51">
        <v>0</v>
      </c>
      <c r="F39" s="51">
        <v>0</v>
      </c>
      <c r="G39" s="51">
        <v>1</v>
      </c>
    </row>
    <row r="40" spans="1:7" s="69" customFormat="1" x14ac:dyDescent="0.25">
      <c r="A40" s="51" t="s">
        <v>134</v>
      </c>
      <c r="B40" s="51">
        <v>41946</v>
      </c>
      <c r="C40" s="51">
        <v>1</v>
      </c>
      <c r="D40" s="51">
        <v>6</v>
      </c>
      <c r="E40" s="51">
        <v>0</v>
      </c>
      <c r="F40" s="51">
        <v>0</v>
      </c>
      <c r="G40" s="51">
        <v>7</v>
      </c>
    </row>
    <row r="41" spans="1:7" x14ac:dyDescent="0.25">
      <c r="A41" s="41" t="s">
        <v>185</v>
      </c>
      <c r="B41" s="55"/>
      <c r="C41" s="48"/>
      <c r="D41" s="48"/>
      <c r="E41" s="48"/>
      <c r="F41" s="48"/>
      <c r="G41" s="55"/>
    </row>
    <row r="42" spans="1:7" s="69" customFormat="1" x14ac:dyDescent="0.25">
      <c r="A42" s="51" t="s">
        <v>96</v>
      </c>
      <c r="B42" s="51">
        <v>61086</v>
      </c>
      <c r="C42" s="51">
        <v>1</v>
      </c>
      <c r="D42" s="51">
        <v>7</v>
      </c>
      <c r="E42" s="51">
        <v>0</v>
      </c>
      <c r="F42" s="51">
        <v>0</v>
      </c>
      <c r="G42" s="51">
        <v>8</v>
      </c>
    </row>
    <row r="43" spans="1:7" s="69" customFormat="1" x14ac:dyDescent="0.25">
      <c r="A43" s="51" t="s">
        <v>109</v>
      </c>
      <c r="B43" s="51">
        <v>66217</v>
      </c>
      <c r="C43" s="51">
        <v>1</v>
      </c>
      <c r="D43" s="51">
        <v>3</v>
      </c>
      <c r="E43" s="51">
        <v>0</v>
      </c>
      <c r="F43" s="51">
        <v>0</v>
      </c>
      <c r="G43" s="51">
        <v>4</v>
      </c>
    </row>
    <row r="44" spans="1:7" s="69" customFormat="1" x14ac:dyDescent="0.25">
      <c r="A44" s="51" t="s">
        <v>110</v>
      </c>
      <c r="B44" s="51">
        <v>66250</v>
      </c>
      <c r="C44" s="51">
        <v>1</v>
      </c>
      <c r="D44" s="51">
        <v>1</v>
      </c>
      <c r="E44" s="51">
        <v>0</v>
      </c>
      <c r="F44" s="51">
        <v>0</v>
      </c>
      <c r="G44" s="51">
        <v>2</v>
      </c>
    </row>
    <row r="45" spans="1:7" s="69" customFormat="1" x14ac:dyDescent="0.25">
      <c r="A45" s="51" t="s">
        <v>117</v>
      </c>
      <c r="B45" s="51">
        <v>70527</v>
      </c>
      <c r="C45" s="51">
        <v>1</v>
      </c>
      <c r="D45" s="51">
        <v>0</v>
      </c>
      <c r="E45" s="51">
        <v>0</v>
      </c>
      <c r="F45" s="51">
        <v>0</v>
      </c>
      <c r="G45" s="51">
        <v>1</v>
      </c>
    </row>
    <row r="46" spans="1:7" s="69" customFormat="1" x14ac:dyDescent="0.25">
      <c r="A46" s="51" t="s">
        <v>123</v>
      </c>
      <c r="B46" s="51">
        <v>65699</v>
      </c>
      <c r="C46" s="51">
        <v>1</v>
      </c>
      <c r="D46" s="51">
        <v>8</v>
      </c>
      <c r="E46" s="51">
        <v>0</v>
      </c>
      <c r="F46" s="51">
        <v>0</v>
      </c>
      <c r="G46" s="51">
        <v>9</v>
      </c>
    </row>
    <row r="47" spans="1:7" s="69" customFormat="1" x14ac:dyDescent="0.25">
      <c r="A47" s="51" t="s">
        <v>130</v>
      </c>
      <c r="B47" s="51">
        <v>78208</v>
      </c>
      <c r="C47" s="51">
        <v>1</v>
      </c>
      <c r="D47" s="51">
        <v>1</v>
      </c>
      <c r="E47" s="51">
        <v>0</v>
      </c>
      <c r="F47" s="51">
        <v>0</v>
      </c>
      <c r="G47" s="51">
        <v>2</v>
      </c>
    </row>
    <row r="48" spans="1:7" s="69" customFormat="1" x14ac:dyDescent="0.25">
      <c r="A48" s="51" t="s">
        <v>131</v>
      </c>
      <c r="B48" s="51">
        <v>61803</v>
      </c>
      <c r="C48" s="51">
        <v>1</v>
      </c>
      <c r="D48" s="51">
        <v>7</v>
      </c>
      <c r="E48" s="51">
        <v>0</v>
      </c>
      <c r="F48" s="51">
        <v>0</v>
      </c>
      <c r="G48" s="51">
        <v>8</v>
      </c>
    </row>
    <row r="49" spans="1:7" x14ac:dyDescent="0.25">
      <c r="A49" s="41" t="s">
        <v>186</v>
      </c>
      <c r="B49" s="55"/>
      <c r="C49" s="48"/>
      <c r="D49" s="48"/>
      <c r="E49" s="48"/>
      <c r="F49" s="48"/>
      <c r="G49" s="55"/>
    </row>
    <row r="50" spans="1:7" s="69" customFormat="1" x14ac:dyDescent="0.25">
      <c r="A50" s="51" t="s">
        <v>111</v>
      </c>
      <c r="B50" s="51">
        <v>106892</v>
      </c>
      <c r="C50" s="51">
        <v>1</v>
      </c>
      <c r="D50" s="51">
        <v>1</v>
      </c>
      <c r="E50" s="51">
        <v>1</v>
      </c>
      <c r="F50" s="51">
        <v>0</v>
      </c>
      <c r="G50" s="51">
        <v>3</v>
      </c>
    </row>
    <row r="51" spans="1:7" s="69" customFormat="1" x14ac:dyDescent="0.25">
      <c r="A51" s="51" t="s">
        <v>114</v>
      </c>
      <c r="B51" s="51">
        <v>112511</v>
      </c>
      <c r="C51" s="51">
        <v>1</v>
      </c>
      <c r="D51" s="51">
        <v>4</v>
      </c>
      <c r="E51" s="51">
        <v>1</v>
      </c>
      <c r="F51" s="51">
        <v>0</v>
      </c>
      <c r="G51" s="51">
        <v>6</v>
      </c>
    </row>
    <row r="52" spans="1:7" s="69" customFormat="1" x14ac:dyDescent="0.25">
      <c r="A52" s="51" t="s">
        <v>118</v>
      </c>
      <c r="B52" s="51">
        <v>81410</v>
      </c>
      <c r="C52" s="51">
        <v>1</v>
      </c>
      <c r="D52" s="51">
        <v>12</v>
      </c>
      <c r="E52" s="51">
        <v>0</v>
      </c>
      <c r="F52" s="51">
        <v>0</v>
      </c>
      <c r="G52" s="51">
        <v>13</v>
      </c>
    </row>
    <row r="53" spans="1:7" s="69" customFormat="1" x14ac:dyDescent="0.25">
      <c r="A53" s="51" t="s">
        <v>120</v>
      </c>
      <c r="B53" s="51">
        <v>99064</v>
      </c>
      <c r="C53" s="51">
        <v>1</v>
      </c>
      <c r="D53" s="51">
        <v>12</v>
      </c>
      <c r="E53" s="51">
        <v>0</v>
      </c>
      <c r="F53" s="51">
        <v>0</v>
      </c>
      <c r="G53" s="51">
        <v>13</v>
      </c>
    </row>
    <row r="54" spans="1:7" x14ac:dyDescent="0.25">
      <c r="A54" s="41" t="s">
        <v>187</v>
      </c>
      <c r="B54" s="55"/>
      <c r="C54" s="48"/>
      <c r="D54" s="48"/>
      <c r="E54" s="48"/>
      <c r="F54" s="48"/>
      <c r="G54" s="55"/>
    </row>
    <row r="55" spans="1:7" s="69" customFormat="1" x14ac:dyDescent="0.25">
      <c r="A55" s="51" t="s">
        <v>91</v>
      </c>
      <c r="B55" s="51">
        <v>227738</v>
      </c>
      <c r="C55" s="51">
        <v>1</v>
      </c>
      <c r="D55" s="51">
        <v>19</v>
      </c>
      <c r="E55" s="51">
        <v>0</v>
      </c>
      <c r="F55" s="51">
        <v>0</v>
      </c>
      <c r="G55" s="51">
        <v>20</v>
      </c>
    </row>
    <row r="56" spans="1:7" s="69" customFormat="1" x14ac:dyDescent="0.25">
      <c r="A56" s="51" t="s">
        <v>99</v>
      </c>
      <c r="B56" s="51">
        <v>321878</v>
      </c>
      <c r="C56" s="51">
        <v>1</v>
      </c>
      <c r="D56" s="51">
        <v>13</v>
      </c>
      <c r="E56" s="51">
        <v>1</v>
      </c>
      <c r="F56" s="51">
        <v>0</v>
      </c>
      <c r="G56" s="51">
        <v>15</v>
      </c>
    </row>
    <row r="57" spans="1:7" s="69" customFormat="1" x14ac:dyDescent="0.25">
      <c r="A57" s="51" t="s">
        <v>103</v>
      </c>
      <c r="B57" s="51">
        <v>210612</v>
      </c>
      <c r="C57" s="51">
        <v>1</v>
      </c>
      <c r="D57" s="51">
        <v>8</v>
      </c>
      <c r="E57" s="51">
        <v>1</v>
      </c>
      <c r="F57" s="51">
        <v>0</v>
      </c>
      <c r="G57" s="51">
        <v>10</v>
      </c>
    </row>
    <row r="58" spans="1:7" s="69" customFormat="1" x14ac:dyDescent="0.25">
      <c r="A58" s="51" t="s">
        <v>105</v>
      </c>
      <c r="B58" s="51">
        <v>214870</v>
      </c>
      <c r="C58" s="51">
        <v>1</v>
      </c>
      <c r="D58" s="51">
        <v>13</v>
      </c>
      <c r="E58" s="51">
        <v>0</v>
      </c>
      <c r="F58" s="51">
        <v>0</v>
      </c>
      <c r="G58" s="51">
        <v>14</v>
      </c>
    </row>
    <row r="59" spans="1:7" s="69" customFormat="1" x14ac:dyDescent="0.25">
      <c r="A59" s="51" t="s">
        <v>106</v>
      </c>
      <c r="B59" s="51">
        <v>172008</v>
      </c>
      <c r="C59" s="51">
        <v>1</v>
      </c>
      <c r="D59" s="51">
        <v>7</v>
      </c>
      <c r="E59" s="51">
        <v>0</v>
      </c>
      <c r="F59" s="51">
        <v>0</v>
      </c>
      <c r="G59" s="51">
        <v>8</v>
      </c>
    </row>
    <row r="61" spans="1:7" x14ac:dyDescent="0.25">
      <c r="A61" s="41" t="s">
        <v>460</v>
      </c>
    </row>
    <row r="62" spans="1:7" s="69" customFormat="1" x14ac:dyDescent="0.25">
      <c r="A62" s="51" t="s">
        <v>87</v>
      </c>
      <c r="B62" s="51">
        <v>3380</v>
      </c>
      <c r="C62" s="51">
        <v>1</v>
      </c>
      <c r="D62" s="51">
        <v>0</v>
      </c>
      <c r="E62" s="51">
        <v>0</v>
      </c>
      <c r="F62" s="51">
        <v>0</v>
      </c>
      <c r="G62" s="51">
        <v>1</v>
      </c>
    </row>
    <row r="63" spans="1:7" s="69" customFormat="1" x14ac:dyDescent="0.25">
      <c r="A63" s="51" t="s">
        <v>113</v>
      </c>
      <c r="B63" s="51">
        <v>17101</v>
      </c>
      <c r="C63" s="51">
        <v>1</v>
      </c>
      <c r="D63" s="51">
        <v>0</v>
      </c>
      <c r="E63" s="51">
        <v>0</v>
      </c>
      <c r="F63" s="51">
        <v>0</v>
      </c>
      <c r="G63" s="51">
        <v>1</v>
      </c>
    </row>
  </sheetData>
  <sortState xmlns:xlrd2="http://schemas.microsoft.com/office/spreadsheetml/2017/richdata2" ref="A55:G59">
    <sortCondition ref="A54:A59"/>
  </sortState>
  <mergeCells count="1">
    <mergeCell ref="A1:G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6"/>
  <sheetViews>
    <sheetView topLeftCell="A37" zoomScaleNormal="100" workbookViewId="0">
      <selection activeCell="O48" sqref="O48"/>
    </sheetView>
  </sheetViews>
  <sheetFormatPr defaultRowHeight="15" x14ac:dyDescent="0.25"/>
  <cols>
    <col min="1" max="1" width="50.85546875" customWidth="1"/>
    <col min="2" max="2" width="16.5703125" customWidth="1"/>
    <col min="3" max="3" width="19.85546875" style="23" customWidth="1"/>
    <col min="4" max="4" width="14.42578125" style="23" customWidth="1"/>
    <col min="5" max="5" width="9.42578125" style="23" customWidth="1"/>
    <col min="6" max="6" width="17.85546875" style="23" customWidth="1"/>
    <col min="7" max="7" width="44.42578125" hidden="1" customWidth="1"/>
    <col min="8" max="8" width="27.7109375" customWidth="1"/>
  </cols>
  <sheetData>
    <row r="1" spans="1:8" x14ac:dyDescent="0.25">
      <c r="A1" s="256" t="s">
        <v>480</v>
      </c>
      <c r="B1" s="258"/>
      <c r="C1" s="258"/>
      <c r="D1" s="258"/>
      <c r="E1" s="258"/>
      <c r="F1" s="258"/>
      <c r="G1" s="257"/>
    </row>
    <row r="2" spans="1:8" x14ac:dyDescent="0.25">
      <c r="A2" s="1" t="s">
        <v>84</v>
      </c>
      <c r="B2" s="21" t="s">
        <v>200</v>
      </c>
      <c r="C2" s="22" t="s">
        <v>47</v>
      </c>
      <c r="D2" s="22" t="s">
        <v>45</v>
      </c>
      <c r="E2" s="22" t="s">
        <v>141</v>
      </c>
      <c r="F2" s="22" t="s">
        <v>46</v>
      </c>
      <c r="G2" s="2" t="s">
        <v>142</v>
      </c>
      <c r="H2" s="24" t="s">
        <v>198</v>
      </c>
    </row>
    <row r="3" spans="1:8" x14ac:dyDescent="0.25">
      <c r="A3" s="42" t="s">
        <v>199</v>
      </c>
      <c r="B3" s="21"/>
      <c r="C3" s="22"/>
      <c r="D3" s="22"/>
      <c r="E3" s="22"/>
      <c r="F3" s="22"/>
      <c r="G3" s="2"/>
    </row>
    <row r="4" spans="1:8" x14ac:dyDescent="0.25">
      <c r="A4" s="3" t="s">
        <v>86</v>
      </c>
      <c r="B4" s="74">
        <v>7438</v>
      </c>
      <c r="C4" s="75">
        <v>3</v>
      </c>
      <c r="D4" s="75">
        <v>3.38</v>
      </c>
      <c r="E4" s="72">
        <v>1</v>
      </c>
      <c r="F4" s="75">
        <v>0</v>
      </c>
      <c r="G4" s="73">
        <v>0.32</v>
      </c>
      <c r="H4" s="32" t="s">
        <v>191</v>
      </c>
    </row>
    <row r="5" spans="1:8" x14ac:dyDescent="0.25">
      <c r="A5" s="3" t="s">
        <v>90</v>
      </c>
      <c r="B5" s="74">
        <v>9535</v>
      </c>
      <c r="C5" s="75">
        <v>3.6</v>
      </c>
      <c r="D5" s="75">
        <v>3.6</v>
      </c>
      <c r="E5" s="72">
        <v>0</v>
      </c>
      <c r="F5" s="75">
        <v>0</v>
      </c>
      <c r="G5" s="73">
        <v>0</v>
      </c>
      <c r="H5" s="32" t="s">
        <v>191</v>
      </c>
    </row>
    <row r="6" spans="1:8" x14ac:dyDescent="0.25">
      <c r="A6" s="3" t="s">
        <v>92</v>
      </c>
      <c r="B6" s="74">
        <v>8088</v>
      </c>
      <c r="C6" s="75">
        <v>2.9</v>
      </c>
      <c r="D6" s="75">
        <v>2.9</v>
      </c>
      <c r="E6" s="72">
        <v>0</v>
      </c>
      <c r="F6" s="75">
        <v>0</v>
      </c>
      <c r="G6" s="73">
        <v>0</v>
      </c>
      <c r="H6" s="32" t="s">
        <v>191</v>
      </c>
    </row>
    <row r="7" spans="1:8" x14ac:dyDescent="0.25">
      <c r="A7" s="3" t="s">
        <v>95</v>
      </c>
      <c r="B7" s="74">
        <v>18059</v>
      </c>
      <c r="C7" s="75">
        <v>6</v>
      </c>
      <c r="D7" s="75">
        <v>1</v>
      </c>
      <c r="E7" s="72">
        <v>1</v>
      </c>
      <c r="F7" s="75">
        <v>5.13</v>
      </c>
      <c r="G7" s="73">
        <v>0.16</v>
      </c>
      <c r="H7" s="32" t="s">
        <v>191</v>
      </c>
    </row>
    <row r="8" spans="1:8" x14ac:dyDescent="0.25">
      <c r="A8" s="3" t="s">
        <v>102</v>
      </c>
      <c r="B8" s="74">
        <v>8617</v>
      </c>
      <c r="C8" s="75">
        <v>2</v>
      </c>
      <c r="D8" s="75">
        <v>1</v>
      </c>
      <c r="E8" s="72">
        <v>1</v>
      </c>
      <c r="F8" s="75">
        <v>1</v>
      </c>
      <c r="G8" s="73">
        <v>1</v>
      </c>
      <c r="H8" s="32" t="s">
        <v>192</v>
      </c>
    </row>
    <row r="9" spans="1:8" x14ac:dyDescent="0.25">
      <c r="A9" s="3" t="s">
        <v>104</v>
      </c>
      <c r="B9" s="74">
        <v>7216</v>
      </c>
      <c r="C9" s="75">
        <v>2</v>
      </c>
      <c r="D9" s="75">
        <v>2.48</v>
      </c>
      <c r="E9" s="72">
        <v>0</v>
      </c>
      <c r="F9" s="75">
        <v>0</v>
      </c>
      <c r="G9" s="73">
        <v>0</v>
      </c>
      <c r="H9" s="32" t="s">
        <v>193</v>
      </c>
    </row>
    <row r="10" spans="1:8" x14ac:dyDescent="0.25">
      <c r="A10" s="3" t="s">
        <v>115</v>
      </c>
      <c r="B10" s="74">
        <v>5546</v>
      </c>
      <c r="C10" s="75">
        <v>2</v>
      </c>
      <c r="D10" s="75">
        <v>2.1</v>
      </c>
      <c r="E10" s="72">
        <v>1</v>
      </c>
      <c r="F10" s="75">
        <v>0</v>
      </c>
      <c r="G10" s="73">
        <v>0.48</v>
      </c>
      <c r="H10" s="32" t="s">
        <v>191</v>
      </c>
    </row>
    <row r="11" spans="1:8" x14ac:dyDescent="0.25">
      <c r="A11" s="3" t="s">
        <v>121</v>
      </c>
      <c r="B11" s="74">
        <v>9914</v>
      </c>
      <c r="C11" s="75">
        <v>3.2</v>
      </c>
      <c r="D11" s="75">
        <v>3.23</v>
      </c>
      <c r="E11" s="72">
        <v>1</v>
      </c>
      <c r="F11" s="75">
        <v>0</v>
      </c>
      <c r="G11" s="73">
        <v>0.31</v>
      </c>
      <c r="H11" s="32" t="s">
        <v>192</v>
      </c>
    </row>
    <row r="12" spans="1:8" x14ac:dyDescent="0.25">
      <c r="A12" s="3" t="s">
        <v>125</v>
      </c>
      <c r="B12" s="74">
        <v>4592</v>
      </c>
      <c r="C12" s="75">
        <v>3</v>
      </c>
      <c r="D12" s="75">
        <v>1</v>
      </c>
      <c r="E12" s="72">
        <v>1</v>
      </c>
      <c r="F12" s="75">
        <v>2</v>
      </c>
      <c r="G12" s="73">
        <v>1</v>
      </c>
      <c r="H12" s="32" t="s">
        <v>194</v>
      </c>
    </row>
    <row r="13" spans="1:8" x14ac:dyDescent="0.25">
      <c r="A13" s="3" t="s">
        <v>129</v>
      </c>
      <c r="B13" s="74">
        <v>11837</v>
      </c>
      <c r="C13" s="75">
        <v>3.25</v>
      </c>
      <c r="D13" s="75">
        <v>2.2999999999999998</v>
      </c>
      <c r="E13" s="72">
        <v>1</v>
      </c>
      <c r="F13" s="75">
        <v>0.95</v>
      </c>
      <c r="G13" s="73">
        <v>0.43</v>
      </c>
      <c r="H13" s="32" t="s">
        <v>192</v>
      </c>
    </row>
    <row r="14" spans="1:8" x14ac:dyDescent="0.25">
      <c r="A14" s="3" t="s">
        <v>135</v>
      </c>
      <c r="B14" s="74">
        <v>19703</v>
      </c>
      <c r="C14" s="75">
        <v>6</v>
      </c>
      <c r="D14" s="75">
        <v>1</v>
      </c>
      <c r="E14" s="72">
        <v>1</v>
      </c>
      <c r="F14" s="75">
        <v>5</v>
      </c>
      <c r="G14" s="73">
        <v>1</v>
      </c>
      <c r="H14" s="32" t="s">
        <v>196</v>
      </c>
    </row>
    <row r="15" spans="1:8" x14ac:dyDescent="0.25">
      <c r="A15" s="3" t="s">
        <v>136</v>
      </c>
      <c r="B15" s="74">
        <v>8053</v>
      </c>
      <c r="C15" s="75">
        <v>3.16</v>
      </c>
      <c r="D15" s="75">
        <v>3.16</v>
      </c>
      <c r="E15" s="72">
        <v>1</v>
      </c>
      <c r="F15" s="75">
        <v>0</v>
      </c>
      <c r="G15" s="73">
        <v>0.34</v>
      </c>
      <c r="H15" s="32" t="s">
        <v>191</v>
      </c>
    </row>
    <row r="16" spans="1:8" x14ac:dyDescent="0.25">
      <c r="A16" s="3" t="s">
        <v>137</v>
      </c>
      <c r="B16" s="74">
        <v>12386</v>
      </c>
      <c r="C16" s="75">
        <v>2.1</v>
      </c>
      <c r="D16" s="75">
        <v>2</v>
      </c>
      <c r="E16" s="72">
        <v>0</v>
      </c>
      <c r="F16" s="75">
        <v>0.1</v>
      </c>
      <c r="G16" s="73">
        <v>0</v>
      </c>
      <c r="H16" s="32" t="s">
        <v>192</v>
      </c>
    </row>
    <row r="17" spans="1:8" x14ac:dyDescent="0.25">
      <c r="A17" s="43" t="s">
        <v>183</v>
      </c>
      <c r="B17" s="55"/>
      <c r="C17" s="66"/>
      <c r="D17" s="66"/>
      <c r="E17" s="66"/>
      <c r="F17" s="66"/>
      <c r="G17" s="10"/>
      <c r="H17" s="33"/>
    </row>
    <row r="18" spans="1:8" x14ac:dyDescent="0.25">
      <c r="A18" s="3" t="s">
        <v>88</v>
      </c>
      <c r="B18" s="252" t="s">
        <v>583</v>
      </c>
      <c r="C18" s="51">
        <v>10</v>
      </c>
      <c r="D18" s="51">
        <v>9</v>
      </c>
      <c r="E18" s="51">
        <v>2</v>
      </c>
      <c r="F18" s="51">
        <v>1</v>
      </c>
      <c r="G18" s="73">
        <v>0.2</v>
      </c>
      <c r="H18" s="32" t="s">
        <v>194</v>
      </c>
    </row>
    <row r="19" spans="1:8" x14ac:dyDescent="0.25">
      <c r="A19" s="3" t="s">
        <v>89</v>
      </c>
      <c r="B19" s="252" t="s">
        <v>584</v>
      </c>
      <c r="C19" s="51">
        <v>7</v>
      </c>
      <c r="D19" s="51">
        <v>6</v>
      </c>
      <c r="E19" s="51">
        <v>2</v>
      </c>
      <c r="F19" s="51">
        <v>1</v>
      </c>
      <c r="G19" s="73">
        <v>0.34</v>
      </c>
      <c r="H19" s="32" t="s">
        <v>195</v>
      </c>
    </row>
    <row r="20" spans="1:8" x14ac:dyDescent="0.25">
      <c r="A20" s="3" t="s">
        <v>94</v>
      </c>
      <c r="B20" s="252" t="s">
        <v>585</v>
      </c>
      <c r="C20" s="51">
        <v>8</v>
      </c>
      <c r="D20" s="51">
        <v>8</v>
      </c>
      <c r="E20" s="51">
        <v>1</v>
      </c>
      <c r="F20" s="51">
        <v>0</v>
      </c>
      <c r="G20" s="73">
        <v>0.11</v>
      </c>
      <c r="H20" s="32" t="s">
        <v>192</v>
      </c>
    </row>
    <row r="21" spans="1:8" x14ac:dyDescent="0.25">
      <c r="A21" s="3" t="s">
        <v>97</v>
      </c>
      <c r="B21" s="252" t="s">
        <v>586</v>
      </c>
      <c r="C21" s="51">
        <v>9</v>
      </c>
      <c r="D21" s="51">
        <v>8</v>
      </c>
      <c r="E21" s="51">
        <v>1</v>
      </c>
      <c r="F21" s="51">
        <v>1</v>
      </c>
      <c r="G21" s="73">
        <v>0.12</v>
      </c>
      <c r="H21" s="32" t="s">
        <v>194</v>
      </c>
    </row>
    <row r="22" spans="1:8" x14ac:dyDescent="0.25">
      <c r="A22" s="3" t="s">
        <v>98</v>
      </c>
      <c r="B22" s="252" t="s">
        <v>587</v>
      </c>
      <c r="C22" s="51">
        <v>5</v>
      </c>
      <c r="D22" s="51">
        <v>4</v>
      </c>
      <c r="E22" s="51">
        <v>1</v>
      </c>
      <c r="F22" s="51">
        <v>1</v>
      </c>
      <c r="G22" s="73">
        <v>0.22</v>
      </c>
      <c r="H22" s="32" t="s">
        <v>196</v>
      </c>
    </row>
    <row r="23" spans="1:8" x14ac:dyDescent="0.25">
      <c r="A23" s="3" t="s">
        <v>100</v>
      </c>
      <c r="B23" s="252" t="s">
        <v>588</v>
      </c>
      <c r="C23" s="51">
        <v>7</v>
      </c>
      <c r="D23" s="51">
        <v>2</v>
      </c>
      <c r="E23" s="51">
        <v>1</v>
      </c>
      <c r="F23" s="51">
        <v>5</v>
      </c>
      <c r="G23" s="73">
        <v>0.33</v>
      </c>
      <c r="H23" s="32" t="s">
        <v>196</v>
      </c>
    </row>
    <row r="24" spans="1:8" x14ac:dyDescent="0.25">
      <c r="A24" s="3" t="s">
        <v>107</v>
      </c>
      <c r="B24" s="252" t="s">
        <v>589</v>
      </c>
      <c r="C24" s="51">
        <v>7</v>
      </c>
      <c r="D24" s="51">
        <v>6</v>
      </c>
      <c r="E24" s="51">
        <v>1</v>
      </c>
      <c r="F24" s="51">
        <v>1</v>
      </c>
      <c r="G24" s="73">
        <v>0.14000000000000001</v>
      </c>
      <c r="H24" s="32" t="s">
        <v>194</v>
      </c>
    </row>
    <row r="25" spans="1:8" x14ac:dyDescent="0.25">
      <c r="A25" s="3" t="s">
        <v>108</v>
      </c>
      <c r="B25" s="252" t="s">
        <v>590</v>
      </c>
      <c r="C25" s="51">
        <v>9</v>
      </c>
      <c r="D25" s="51">
        <v>1</v>
      </c>
      <c r="E25" s="51">
        <v>0</v>
      </c>
      <c r="F25" s="51">
        <v>8</v>
      </c>
      <c r="G25" s="73">
        <v>0.13</v>
      </c>
      <c r="H25" s="32" t="s">
        <v>192</v>
      </c>
    </row>
    <row r="26" spans="1:8" x14ac:dyDescent="0.25">
      <c r="A26" s="3" t="s">
        <v>116</v>
      </c>
      <c r="B26" s="252" t="s">
        <v>591</v>
      </c>
      <c r="C26" s="51">
        <v>6</v>
      </c>
      <c r="D26" s="51">
        <v>6</v>
      </c>
      <c r="E26" s="51">
        <v>1</v>
      </c>
      <c r="F26" s="51">
        <v>0</v>
      </c>
      <c r="G26" s="73">
        <v>0.24</v>
      </c>
      <c r="H26" s="32" t="s">
        <v>191</v>
      </c>
    </row>
    <row r="27" spans="1:8" x14ac:dyDescent="0.25">
      <c r="A27" s="3" t="s">
        <v>119</v>
      </c>
      <c r="B27" s="252" t="s">
        <v>592</v>
      </c>
      <c r="C27" s="51">
        <v>7</v>
      </c>
      <c r="D27" s="51">
        <v>4</v>
      </c>
      <c r="E27" s="51">
        <v>1</v>
      </c>
      <c r="F27" s="51">
        <v>3</v>
      </c>
      <c r="G27" s="73">
        <v>0.25</v>
      </c>
      <c r="H27" s="32" t="s">
        <v>194</v>
      </c>
    </row>
    <row r="28" spans="1:8" x14ac:dyDescent="0.25">
      <c r="A28" s="3" t="s">
        <v>126</v>
      </c>
      <c r="B28" s="252" t="s">
        <v>593</v>
      </c>
      <c r="C28" s="51">
        <v>11</v>
      </c>
      <c r="D28" s="51">
        <v>11</v>
      </c>
      <c r="E28" s="51">
        <v>1</v>
      </c>
      <c r="F28" s="51">
        <v>0</v>
      </c>
      <c r="G28" s="73">
        <v>0.09</v>
      </c>
      <c r="H28" s="32" t="s">
        <v>194</v>
      </c>
    </row>
    <row r="29" spans="1:8" x14ac:dyDescent="0.25">
      <c r="A29" s="3" t="s">
        <v>128</v>
      </c>
      <c r="B29" s="252" t="s">
        <v>594</v>
      </c>
      <c r="C29" s="51">
        <v>11</v>
      </c>
      <c r="D29" s="51">
        <v>11</v>
      </c>
      <c r="E29" s="51">
        <v>1</v>
      </c>
      <c r="F29" s="51">
        <v>0</v>
      </c>
      <c r="G29" s="73">
        <v>0.09</v>
      </c>
      <c r="H29" s="32" t="s">
        <v>196</v>
      </c>
    </row>
    <row r="30" spans="1:8" x14ac:dyDescent="0.25">
      <c r="A30" s="3" t="s">
        <v>132</v>
      </c>
      <c r="B30" s="252" t="s">
        <v>595</v>
      </c>
      <c r="C30" s="51">
        <v>8</v>
      </c>
      <c r="D30" s="51">
        <v>1</v>
      </c>
      <c r="E30" s="51">
        <v>1</v>
      </c>
      <c r="F30" s="51">
        <v>7</v>
      </c>
      <c r="G30" s="73">
        <v>1</v>
      </c>
      <c r="H30" s="32" t="s">
        <v>194</v>
      </c>
    </row>
    <row r="31" spans="1:8" x14ac:dyDescent="0.25">
      <c r="A31" s="3" t="s">
        <v>138</v>
      </c>
      <c r="B31" s="252" t="s">
        <v>596</v>
      </c>
      <c r="C31" s="51">
        <v>4</v>
      </c>
      <c r="D31" s="51">
        <v>1</v>
      </c>
      <c r="E31" s="51">
        <v>1</v>
      </c>
      <c r="F31" s="51">
        <v>3</v>
      </c>
      <c r="G31" s="73">
        <v>1</v>
      </c>
      <c r="H31" s="32" t="s">
        <v>194</v>
      </c>
    </row>
    <row r="32" spans="1:8" x14ac:dyDescent="0.25">
      <c r="A32" s="43" t="s">
        <v>184</v>
      </c>
      <c r="B32" s="55"/>
      <c r="C32" s="76"/>
      <c r="D32" s="76"/>
      <c r="E32" s="76"/>
      <c r="F32" s="76"/>
      <c r="G32" s="10"/>
      <c r="H32" s="33"/>
    </row>
    <row r="33" spans="1:8" x14ac:dyDescent="0.25">
      <c r="A33" s="3" t="s">
        <v>93</v>
      </c>
      <c r="B33" s="74">
        <v>57283</v>
      </c>
      <c r="C33" s="75">
        <v>11.54</v>
      </c>
      <c r="D33" s="75">
        <v>6.38</v>
      </c>
      <c r="E33" s="75">
        <v>3</v>
      </c>
      <c r="F33" s="75">
        <v>6.03</v>
      </c>
      <c r="G33" s="73">
        <v>0.47</v>
      </c>
      <c r="H33" s="32" t="s">
        <v>196</v>
      </c>
    </row>
    <row r="34" spans="1:8" x14ac:dyDescent="0.25">
      <c r="A34" s="3" t="s">
        <v>101</v>
      </c>
      <c r="B34" s="74">
        <v>46159</v>
      </c>
      <c r="C34" s="75">
        <v>28.08</v>
      </c>
      <c r="D34" s="75">
        <v>23.6</v>
      </c>
      <c r="E34" s="75">
        <v>3</v>
      </c>
      <c r="F34" s="75">
        <v>4.4800000000000004</v>
      </c>
      <c r="G34" s="73">
        <v>0.13</v>
      </c>
      <c r="H34" s="34">
        <v>85001</v>
      </c>
    </row>
    <row r="35" spans="1:8" x14ac:dyDescent="0.25">
      <c r="A35" s="3" t="s">
        <v>112</v>
      </c>
      <c r="B35" s="74">
        <v>54053</v>
      </c>
      <c r="C35" s="75">
        <v>13.83</v>
      </c>
      <c r="D35" s="75">
        <v>13.83</v>
      </c>
      <c r="E35" s="75">
        <v>2</v>
      </c>
      <c r="F35" s="75">
        <v>0</v>
      </c>
      <c r="G35" s="73">
        <v>0.24</v>
      </c>
      <c r="H35" s="32" t="s">
        <v>195</v>
      </c>
    </row>
    <row r="36" spans="1:8" x14ac:dyDescent="0.25">
      <c r="A36" s="3" t="s">
        <v>122</v>
      </c>
      <c r="B36" s="74">
        <v>57978</v>
      </c>
      <c r="C36" s="75">
        <v>12.82</v>
      </c>
      <c r="D36" s="75">
        <v>12.23</v>
      </c>
      <c r="E36" s="75">
        <v>2</v>
      </c>
      <c r="F36" s="75">
        <v>0.59</v>
      </c>
      <c r="G36" s="73">
        <v>0.08</v>
      </c>
      <c r="H36" s="32" t="s">
        <v>194</v>
      </c>
    </row>
    <row r="37" spans="1:8" x14ac:dyDescent="0.25">
      <c r="A37" s="3" t="s">
        <v>124</v>
      </c>
      <c r="B37" s="74">
        <v>43672</v>
      </c>
      <c r="C37" s="75">
        <v>7.83</v>
      </c>
      <c r="D37" s="75">
        <v>7.35</v>
      </c>
      <c r="E37" s="75">
        <v>1</v>
      </c>
      <c r="F37" s="75">
        <v>0.18</v>
      </c>
      <c r="G37" s="73">
        <v>0.14000000000000001</v>
      </c>
      <c r="H37" s="32" t="s">
        <v>192</v>
      </c>
    </row>
    <row r="38" spans="1:8" x14ac:dyDescent="0.25">
      <c r="A38" s="3" t="s">
        <v>127</v>
      </c>
      <c r="B38" s="74">
        <v>51203</v>
      </c>
      <c r="C38" s="75">
        <v>11.45</v>
      </c>
      <c r="D38" s="75">
        <v>10.9</v>
      </c>
      <c r="E38" s="75">
        <v>5</v>
      </c>
      <c r="F38" s="75">
        <v>0.55000000000000004</v>
      </c>
      <c r="G38" s="73">
        <v>0.28000000000000003</v>
      </c>
      <c r="H38" s="32" t="s">
        <v>195</v>
      </c>
    </row>
    <row r="39" spans="1:8" x14ac:dyDescent="0.25">
      <c r="A39" s="3" t="s">
        <v>133</v>
      </c>
      <c r="B39" s="74">
        <v>42298</v>
      </c>
      <c r="C39" s="75">
        <v>11.9</v>
      </c>
      <c r="D39" s="75">
        <v>10</v>
      </c>
      <c r="E39" s="75">
        <v>2</v>
      </c>
      <c r="F39" s="75">
        <v>1.9</v>
      </c>
      <c r="G39" s="73">
        <v>0.22</v>
      </c>
      <c r="H39" s="32" t="s">
        <v>196</v>
      </c>
    </row>
    <row r="40" spans="1:8" x14ac:dyDescent="0.25">
      <c r="A40" s="3" t="s">
        <v>134</v>
      </c>
      <c r="B40" s="74">
        <v>41946</v>
      </c>
      <c r="C40" s="75">
        <v>11.78</v>
      </c>
      <c r="D40" s="75">
        <v>11.35</v>
      </c>
      <c r="E40" s="75">
        <v>1</v>
      </c>
      <c r="F40" s="75">
        <v>0.43</v>
      </c>
      <c r="G40" s="73">
        <v>0.09</v>
      </c>
      <c r="H40" s="32" t="s">
        <v>196</v>
      </c>
    </row>
    <row r="41" spans="1:8" x14ac:dyDescent="0.25">
      <c r="A41" s="43" t="s">
        <v>185</v>
      </c>
      <c r="B41" s="55"/>
      <c r="C41" s="76"/>
      <c r="D41" s="76"/>
      <c r="E41" s="76"/>
      <c r="F41" s="76"/>
      <c r="G41" s="10"/>
      <c r="H41" s="33"/>
    </row>
    <row r="42" spans="1:8" x14ac:dyDescent="0.25">
      <c r="A42" s="3" t="s">
        <v>96</v>
      </c>
      <c r="B42" s="74">
        <v>61086</v>
      </c>
      <c r="C42" s="75">
        <v>14.54</v>
      </c>
      <c r="D42" s="75">
        <v>13.38</v>
      </c>
      <c r="E42" s="75">
        <v>2</v>
      </c>
      <c r="F42" s="75">
        <v>1.1599999999999999</v>
      </c>
      <c r="G42" s="73">
        <v>0.15</v>
      </c>
      <c r="H42" s="32" t="s">
        <v>194</v>
      </c>
    </row>
    <row r="43" spans="1:8" x14ac:dyDescent="0.25">
      <c r="A43" s="3" t="s">
        <v>109</v>
      </c>
      <c r="B43" s="74">
        <v>66217</v>
      </c>
      <c r="C43" s="75">
        <v>18.68</v>
      </c>
      <c r="D43" s="75">
        <v>18.68</v>
      </c>
      <c r="E43" s="75">
        <v>3</v>
      </c>
      <c r="F43" s="75">
        <v>0</v>
      </c>
      <c r="G43" s="73">
        <v>0.16</v>
      </c>
      <c r="H43" s="32" t="s">
        <v>194</v>
      </c>
    </row>
    <row r="44" spans="1:8" x14ac:dyDescent="0.25">
      <c r="A44" s="3" t="s">
        <v>110</v>
      </c>
      <c r="B44" s="74">
        <v>66250</v>
      </c>
      <c r="C44" s="75">
        <v>13.56</v>
      </c>
      <c r="D44" s="75">
        <v>13.56</v>
      </c>
      <c r="E44" s="75">
        <v>3</v>
      </c>
      <c r="F44" s="75">
        <v>0</v>
      </c>
      <c r="G44" s="73">
        <v>0.15</v>
      </c>
      <c r="H44" s="32" t="s">
        <v>196</v>
      </c>
    </row>
    <row r="45" spans="1:8" x14ac:dyDescent="0.25">
      <c r="A45" s="3" t="s">
        <v>117</v>
      </c>
      <c r="B45" s="74">
        <v>70527</v>
      </c>
      <c r="C45" s="75">
        <v>14.5</v>
      </c>
      <c r="D45" s="75">
        <v>11.5</v>
      </c>
      <c r="E45" s="75">
        <v>2</v>
      </c>
      <c r="F45" s="75">
        <v>3</v>
      </c>
      <c r="G45" s="73">
        <v>0.17</v>
      </c>
      <c r="H45" s="32" t="s">
        <v>195</v>
      </c>
    </row>
    <row r="46" spans="1:8" x14ac:dyDescent="0.25">
      <c r="A46" s="3" t="s">
        <v>123</v>
      </c>
      <c r="B46" s="74">
        <v>65699</v>
      </c>
      <c r="C46" s="75">
        <v>17.940000000000001</v>
      </c>
      <c r="D46" s="75">
        <v>15.71</v>
      </c>
      <c r="E46" s="75">
        <v>2</v>
      </c>
      <c r="F46" s="75">
        <v>2.23</v>
      </c>
      <c r="G46" s="73">
        <v>0.13</v>
      </c>
      <c r="H46" s="32" t="s">
        <v>194</v>
      </c>
    </row>
    <row r="47" spans="1:8" x14ac:dyDescent="0.25">
      <c r="A47" s="3" t="s">
        <v>130</v>
      </c>
      <c r="B47" s="74">
        <v>78208</v>
      </c>
      <c r="C47" s="75">
        <v>21.18</v>
      </c>
      <c r="D47" s="75">
        <v>20.18</v>
      </c>
      <c r="E47" s="75">
        <v>4</v>
      </c>
      <c r="F47" s="75">
        <v>1</v>
      </c>
      <c r="G47" s="73">
        <v>0.2</v>
      </c>
      <c r="H47" s="34">
        <v>85001</v>
      </c>
    </row>
    <row r="48" spans="1:8" x14ac:dyDescent="0.25">
      <c r="A48" s="3" t="s">
        <v>131</v>
      </c>
      <c r="B48" s="74">
        <v>61803</v>
      </c>
      <c r="C48" s="75">
        <v>9.25</v>
      </c>
      <c r="D48" s="75">
        <v>8.25</v>
      </c>
      <c r="E48" s="75">
        <v>1</v>
      </c>
      <c r="F48" s="75">
        <v>1</v>
      </c>
      <c r="G48" s="73">
        <v>0.12</v>
      </c>
      <c r="H48" s="32" t="s">
        <v>196</v>
      </c>
    </row>
    <row r="49" spans="1:8" x14ac:dyDescent="0.25">
      <c r="A49" s="43" t="s">
        <v>186</v>
      </c>
      <c r="B49" s="55"/>
      <c r="C49" s="76"/>
      <c r="D49" s="76"/>
      <c r="E49" s="76"/>
      <c r="F49" s="76"/>
      <c r="G49" s="10"/>
      <c r="H49" s="33"/>
    </row>
    <row r="50" spans="1:8" x14ac:dyDescent="0.25">
      <c r="A50" s="3" t="s">
        <v>111</v>
      </c>
      <c r="B50" s="74">
        <v>106892</v>
      </c>
      <c r="C50" s="75">
        <v>22.75</v>
      </c>
      <c r="D50" s="75">
        <v>19.75</v>
      </c>
      <c r="E50" s="75">
        <v>5</v>
      </c>
      <c r="F50" s="75">
        <v>3</v>
      </c>
      <c r="G50" s="73">
        <v>0.2</v>
      </c>
      <c r="H50" s="32" t="s">
        <v>197</v>
      </c>
    </row>
    <row r="51" spans="1:8" x14ac:dyDescent="0.25">
      <c r="A51" s="3" t="s">
        <v>114</v>
      </c>
      <c r="B51" s="74">
        <v>112511</v>
      </c>
      <c r="C51" s="75">
        <v>29.53</v>
      </c>
      <c r="D51" s="75">
        <v>25.78</v>
      </c>
      <c r="E51" s="75">
        <v>6</v>
      </c>
      <c r="F51" s="75">
        <v>3.75</v>
      </c>
      <c r="G51" s="73">
        <v>0.3</v>
      </c>
      <c r="H51" s="34">
        <v>85001</v>
      </c>
    </row>
    <row r="52" spans="1:8" x14ac:dyDescent="0.25">
      <c r="A52" s="3" t="s">
        <v>118</v>
      </c>
      <c r="B52" s="74">
        <v>81410</v>
      </c>
      <c r="C52" s="75">
        <v>32.28</v>
      </c>
      <c r="D52" s="75">
        <v>27.78</v>
      </c>
      <c r="E52" s="75">
        <v>3</v>
      </c>
      <c r="F52" s="75">
        <v>4.5</v>
      </c>
      <c r="G52" s="73">
        <v>7.0000000000000007E-2</v>
      </c>
      <c r="H52" s="32" t="s">
        <v>195</v>
      </c>
    </row>
    <row r="53" spans="1:8" x14ac:dyDescent="0.25">
      <c r="A53" s="3" t="s">
        <v>120</v>
      </c>
      <c r="B53" s="74">
        <v>99064</v>
      </c>
      <c r="C53" s="75">
        <v>19.43</v>
      </c>
      <c r="D53" s="75">
        <v>17.45</v>
      </c>
      <c r="E53" s="75">
        <v>1</v>
      </c>
      <c r="F53" s="75">
        <v>1.98</v>
      </c>
      <c r="G53" s="73">
        <v>0.06</v>
      </c>
      <c r="H53" s="32" t="s">
        <v>194</v>
      </c>
    </row>
    <row r="54" spans="1:8" x14ac:dyDescent="0.25">
      <c r="A54" s="43" t="s">
        <v>187</v>
      </c>
      <c r="B54" s="55"/>
      <c r="C54" s="76"/>
      <c r="D54" s="76"/>
      <c r="E54" s="76"/>
      <c r="F54" s="76"/>
      <c r="G54" s="10"/>
      <c r="H54" s="33"/>
    </row>
    <row r="55" spans="1:8" x14ac:dyDescent="0.25">
      <c r="A55" s="3" t="s">
        <v>91</v>
      </c>
      <c r="B55" s="74">
        <v>227738</v>
      </c>
      <c r="C55" s="75">
        <v>59.35</v>
      </c>
      <c r="D55" s="75">
        <v>58.55</v>
      </c>
      <c r="E55" s="75">
        <v>5</v>
      </c>
      <c r="F55" s="75">
        <v>0.8</v>
      </c>
      <c r="G55" s="73">
        <v>0.1</v>
      </c>
      <c r="H55" s="35" t="s">
        <v>195</v>
      </c>
    </row>
    <row r="56" spans="1:8" x14ac:dyDescent="0.25">
      <c r="A56" s="3" t="s">
        <v>99</v>
      </c>
      <c r="B56" s="74">
        <v>321878</v>
      </c>
      <c r="C56" s="75">
        <v>84.53</v>
      </c>
      <c r="D56" s="75">
        <v>67</v>
      </c>
      <c r="E56" s="75">
        <v>15</v>
      </c>
      <c r="F56" s="75">
        <v>17.53</v>
      </c>
      <c r="G56" s="73">
        <v>0.28000000000000003</v>
      </c>
      <c r="H56" s="34">
        <v>85001</v>
      </c>
    </row>
    <row r="57" spans="1:8" x14ac:dyDescent="0.25">
      <c r="A57" s="3" t="s">
        <v>103</v>
      </c>
      <c r="B57" s="74">
        <v>210612</v>
      </c>
      <c r="C57" s="75">
        <v>59.53</v>
      </c>
      <c r="D57" s="75">
        <v>46.38</v>
      </c>
      <c r="E57" s="75">
        <v>8</v>
      </c>
      <c r="F57" s="75">
        <v>11.61</v>
      </c>
      <c r="G57" s="73">
        <v>0.23</v>
      </c>
      <c r="H57" s="34">
        <v>85001</v>
      </c>
    </row>
    <row r="58" spans="1:8" x14ac:dyDescent="0.25">
      <c r="A58" s="3" t="s">
        <v>105</v>
      </c>
      <c r="B58" s="74">
        <v>214870</v>
      </c>
      <c r="C58" s="75">
        <v>50.68</v>
      </c>
      <c r="D58" s="75">
        <v>42.68</v>
      </c>
      <c r="E58" s="75">
        <v>8</v>
      </c>
      <c r="F58" s="75">
        <v>8</v>
      </c>
      <c r="G58" s="73">
        <v>0.15</v>
      </c>
      <c r="H58" s="34">
        <v>85001</v>
      </c>
    </row>
    <row r="59" spans="1:8" x14ac:dyDescent="0.25">
      <c r="A59" s="7" t="s">
        <v>106</v>
      </c>
      <c r="B59" s="74">
        <v>172008</v>
      </c>
      <c r="C59" s="75">
        <v>72.38</v>
      </c>
      <c r="D59" s="75">
        <v>66.38</v>
      </c>
      <c r="E59" s="75">
        <v>12</v>
      </c>
      <c r="F59" s="75">
        <v>6</v>
      </c>
      <c r="G59" s="77">
        <v>0.18</v>
      </c>
      <c r="H59" s="34">
        <v>85001</v>
      </c>
    </row>
    <row r="60" spans="1:8" x14ac:dyDescent="0.25">
      <c r="H60" s="33"/>
    </row>
    <row r="61" spans="1:8" x14ac:dyDescent="0.25">
      <c r="H61" s="33"/>
    </row>
    <row r="62" spans="1:8" x14ac:dyDescent="0.25">
      <c r="A62" s="43" t="s">
        <v>460</v>
      </c>
      <c r="H62" s="33"/>
    </row>
    <row r="63" spans="1:8" x14ac:dyDescent="0.25">
      <c r="A63" s="79" t="s">
        <v>87</v>
      </c>
      <c r="B63" s="74">
        <v>3380</v>
      </c>
      <c r="C63" s="75">
        <v>2.5</v>
      </c>
      <c r="D63" s="75">
        <v>1</v>
      </c>
      <c r="E63" s="75">
        <v>0</v>
      </c>
      <c r="F63" s="75">
        <v>1.5</v>
      </c>
      <c r="G63" s="78">
        <v>0</v>
      </c>
      <c r="H63" s="69" t="s">
        <v>192</v>
      </c>
    </row>
    <row r="64" spans="1:8" x14ac:dyDescent="0.25">
      <c r="A64" s="79" t="s">
        <v>113</v>
      </c>
      <c r="B64" s="74">
        <v>17101</v>
      </c>
      <c r="C64" s="75">
        <v>5</v>
      </c>
      <c r="D64" s="75">
        <v>5</v>
      </c>
      <c r="E64" s="75">
        <v>1</v>
      </c>
      <c r="F64" s="75">
        <v>0</v>
      </c>
      <c r="G64" s="78">
        <v>0.2</v>
      </c>
      <c r="H64" s="69" t="s">
        <v>191</v>
      </c>
    </row>
    <row r="66" spans="1:6" s="25" customFormat="1" x14ac:dyDescent="0.25">
      <c r="A66" s="25" t="s">
        <v>201</v>
      </c>
      <c r="B66" s="26">
        <f>SUM(B4:B64)</f>
        <v>2562830</v>
      </c>
      <c r="C66" s="27">
        <f>SUM(C4:C64)</f>
        <v>808.04999999999984</v>
      </c>
      <c r="D66" s="27">
        <f>SUM(D4:D64)</f>
        <v>681.79999999999984</v>
      </c>
      <c r="E66" s="27">
        <f>SUM(E4:E64)</f>
        <v>124</v>
      </c>
      <c r="F66" s="27">
        <f>SUM(F4:F64)</f>
        <v>126.39999999999999</v>
      </c>
    </row>
  </sheetData>
  <sortState xmlns:xlrd2="http://schemas.microsoft.com/office/spreadsheetml/2017/richdata2" ref="A4:G16">
    <sortCondition ref="A3:A16"/>
  </sortState>
  <mergeCells count="1">
    <mergeCell ref="A1:G1"/>
  </mergeCells>
  <pageMargins left="0.7" right="0.7" top="0.75" bottom="0.75" header="0.3" footer="0.3"/>
  <pageSetup paperSize="9" fitToWidth="0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A9E2-E5F0-4B82-88E3-DE028C41E669}">
  <dimension ref="A1:F63"/>
  <sheetViews>
    <sheetView topLeftCell="A28" workbookViewId="0">
      <selection activeCell="M66" sqref="M66"/>
    </sheetView>
  </sheetViews>
  <sheetFormatPr defaultRowHeight="15" x14ac:dyDescent="0.25"/>
  <cols>
    <col min="1" max="1" width="54" customWidth="1"/>
    <col min="2" max="2" width="19.5703125" customWidth="1"/>
    <col min="3" max="3" width="22" style="84" customWidth="1"/>
    <col min="4" max="4" width="30.140625" style="84" customWidth="1"/>
    <col min="5" max="5" width="29.85546875" style="84" customWidth="1"/>
    <col min="6" max="6" width="31.42578125" hidden="1" customWidth="1"/>
  </cols>
  <sheetData>
    <row r="1" spans="1:6" x14ac:dyDescent="0.25">
      <c r="A1" s="256" t="s">
        <v>478</v>
      </c>
      <c r="B1" s="258"/>
      <c r="C1" s="258"/>
      <c r="D1" s="258"/>
      <c r="E1" s="258"/>
      <c r="F1" s="257"/>
    </row>
    <row r="2" spans="1:6" x14ac:dyDescent="0.25">
      <c r="A2" s="65" t="s">
        <v>84</v>
      </c>
      <c r="B2" s="65" t="s">
        <v>189</v>
      </c>
      <c r="C2" s="82" t="s">
        <v>54</v>
      </c>
      <c r="D2" s="82" t="s">
        <v>147</v>
      </c>
      <c r="E2" s="82" t="s">
        <v>53</v>
      </c>
      <c r="F2" s="67" t="s">
        <v>148</v>
      </c>
    </row>
    <row r="3" spans="1:6" x14ac:dyDescent="0.25">
      <c r="A3" s="45" t="s">
        <v>182</v>
      </c>
      <c r="B3" s="65"/>
      <c r="C3" s="83"/>
      <c r="D3" s="83"/>
      <c r="E3" s="83"/>
      <c r="F3" s="67"/>
    </row>
    <row r="4" spans="1:6" x14ac:dyDescent="0.25">
      <c r="A4" s="3" t="s">
        <v>86</v>
      </c>
      <c r="B4" s="4">
        <v>7438</v>
      </c>
      <c r="C4" s="83">
        <f>SUM(D4:E4)</f>
        <v>79622</v>
      </c>
      <c r="D4" s="83">
        <v>58450</v>
      </c>
      <c r="E4" s="83">
        <v>21172</v>
      </c>
      <c r="F4" s="80">
        <v>9.5547000000000004</v>
      </c>
    </row>
    <row r="5" spans="1:6" x14ac:dyDescent="0.25">
      <c r="A5" s="3" t="s">
        <v>90</v>
      </c>
      <c r="B5" s="4">
        <v>9535</v>
      </c>
      <c r="C5" s="83">
        <f t="shared" ref="C5:C16" si="0">SUM(D5:E5)</f>
        <v>67961</v>
      </c>
      <c r="D5" s="83">
        <v>46813</v>
      </c>
      <c r="E5" s="83">
        <v>21148</v>
      </c>
      <c r="F5" s="80">
        <v>7.0610999999999997</v>
      </c>
    </row>
    <row r="6" spans="1:6" x14ac:dyDescent="0.25">
      <c r="A6" s="3" t="s">
        <v>92</v>
      </c>
      <c r="B6" s="4">
        <v>8088</v>
      </c>
      <c r="C6" s="83">
        <f t="shared" si="0"/>
        <v>127426</v>
      </c>
      <c r="D6" s="83">
        <v>77102</v>
      </c>
      <c r="E6" s="83">
        <v>50324</v>
      </c>
      <c r="F6" s="80">
        <v>13.529400000000001</v>
      </c>
    </row>
    <row r="7" spans="1:6" x14ac:dyDescent="0.25">
      <c r="A7" s="3" t="s">
        <v>95</v>
      </c>
      <c r="B7" s="4">
        <v>18059</v>
      </c>
      <c r="C7" s="83">
        <f t="shared" si="0"/>
        <v>236014</v>
      </c>
      <c r="D7" s="83">
        <v>159805</v>
      </c>
      <c r="E7" s="83">
        <v>76209</v>
      </c>
      <c r="F7" s="80">
        <v>11.978199999999999</v>
      </c>
    </row>
    <row r="8" spans="1:6" x14ac:dyDescent="0.25">
      <c r="A8" s="3" t="s">
        <v>102</v>
      </c>
      <c r="B8" s="4">
        <v>8617</v>
      </c>
      <c r="C8" s="83">
        <f t="shared" si="0"/>
        <v>81468</v>
      </c>
      <c r="D8" s="83">
        <v>56671</v>
      </c>
      <c r="E8" s="83">
        <v>24797</v>
      </c>
      <c r="F8" s="80">
        <v>9.3851999999999993</v>
      </c>
    </row>
    <row r="9" spans="1:6" x14ac:dyDescent="0.25">
      <c r="A9" s="3" t="s">
        <v>104</v>
      </c>
      <c r="B9" s="4">
        <v>7216</v>
      </c>
      <c r="C9" s="83">
        <f t="shared" si="0"/>
        <v>93148</v>
      </c>
      <c r="D9" s="83">
        <v>60334</v>
      </c>
      <c r="E9" s="83">
        <v>32814</v>
      </c>
      <c r="F9" s="80">
        <v>10.845800000000001</v>
      </c>
    </row>
    <row r="10" spans="1:6" x14ac:dyDescent="0.25">
      <c r="A10" s="3" t="s">
        <v>115</v>
      </c>
      <c r="B10" s="4">
        <v>5546</v>
      </c>
      <c r="C10" s="83">
        <f t="shared" si="0"/>
        <v>107057</v>
      </c>
      <c r="D10" s="83">
        <v>65960</v>
      </c>
      <c r="E10" s="83">
        <v>41097</v>
      </c>
      <c r="F10" s="80">
        <v>19.503399999999999</v>
      </c>
    </row>
    <row r="11" spans="1:6" x14ac:dyDescent="0.25">
      <c r="A11" s="3" t="s">
        <v>121</v>
      </c>
      <c r="B11" s="4">
        <v>9914</v>
      </c>
      <c r="C11" s="83">
        <f t="shared" si="0"/>
        <v>95519</v>
      </c>
      <c r="D11" s="83">
        <v>69563</v>
      </c>
      <c r="E11" s="83">
        <v>25956</v>
      </c>
      <c r="F11" s="80">
        <v>9.7468000000000004</v>
      </c>
    </row>
    <row r="12" spans="1:6" x14ac:dyDescent="0.25">
      <c r="A12" s="3" t="s">
        <v>125</v>
      </c>
      <c r="B12" s="4">
        <v>4592</v>
      </c>
      <c r="C12" s="83">
        <f t="shared" si="0"/>
        <v>131288</v>
      </c>
      <c r="D12" s="83">
        <v>98791</v>
      </c>
      <c r="E12" s="83">
        <v>32497</v>
      </c>
      <c r="F12" s="80">
        <v>28.5305</v>
      </c>
    </row>
    <row r="13" spans="1:6" x14ac:dyDescent="0.25">
      <c r="A13" s="3" t="s">
        <v>129</v>
      </c>
      <c r="B13" s="4">
        <v>11837</v>
      </c>
      <c r="C13" s="83">
        <f t="shared" si="0"/>
        <v>126348</v>
      </c>
      <c r="D13" s="83">
        <v>96619</v>
      </c>
      <c r="E13" s="83">
        <v>29729</v>
      </c>
      <c r="F13" s="80">
        <v>9.8955000000000002</v>
      </c>
    </row>
    <row r="14" spans="1:6" x14ac:dyDescent="0.25">
      <c r="A14" s="3" t="s">
        <v>135</v>
      </c>
      <c r="B14" s="4">
        <v>19703</v>
      </c>
      <c r="C14" s="83">
        <f t="shared" si="0"/>
        <v>281326</v>
      </c>
      <c r="D14" s="83">
        <v>186023</v>
      </c>
      <c r="E14" s="83">
        <v>95303</v>
      </c>
      <c r="F14" s="80">
        <v>14.4284</v>
      </c>
    </row>
    <row r="15" spans="1:6" x14ac:dyDescent="0.25">
      <c r="A15" s="3" t="s">
        <v>136</v>
      </c>
      <c r="B15" s="4">
        <v>8053</v>
      </c>
      <c r="C15" s="83">
        <f t="shared" si="0"/>
        <v>126758</v>
      </c>
      <c r="D15" s="83">
        <v>85611</v>
      </c>
      <c r="E15" s="83">
        <v>41147</v>
      </c>
      <c r="F15" s="80">
        <v>13.0694</v>
      </c>
    </row>
    <row r="16" spans="1:6" x14ac:dyDescent="0.25">
      <c r="A16" s="3" t="s">
        <v>137</v>
      </c>
      <c r="B16" s="4">
        <v>12386</v>
      </c>
      <c r="C16" s="83">
        <f t="shared" si="0"/>
        <v>82636</v>
      </c>
      <c r="D16" s="83">
        <v>66233</v>
      </c>
      <c r="E16" s="83">
        <v>16403</v>
      </c>
      <c r="F16" s="80">
        <v>6.3228</v>
      </c>
    </row>
    <row r="17" spans="1:6" x14ac:dyDescent="0.25">
      <c r="A17" s="45" t="s">
        <v>183</v>
      </c>
      <c r="B17" s="4"/>
      <c r="C17" s="83"/>
      <c r="D17" s="83"/>
      <c r="E17" s="83"/>
      <c r="F17" s="80"/>
    </row>
    <row r="18" spans="1:6" x14ac:dyDescent="0.25">
      <c r="A18" s="3" t="s">
        <v>88</v>
      </c>
      <c r="B18" s="4">
        <v>28968</v>
      </c>
      <c r="C18" s="83">
        <f>SUM(D18:E18)</f>
        <v>502365</v>
      </c>
      <c r="D18" s="83">
        <v>390658</v>
      </c>
      <c r="E18" s="83">
        <v>111707</v>
      </c>
      <c r="F18" s="80">
        <v>17.389099999999999</v>
      </c>
    </row>
    <row r="19" spans="1:6" x14ac:dyDescent="0.25">
      <c r="A19" s="3" t="s">
        <v>89</v>
      </c>
      <c r="B19" s="4">
        <v>20077</v>
      </c>
      <c r="C19" s="83">
        <f t="shared" ref="C19:C31" si="1">SUM(D19:E19)</f>
        <v>222794</v>
      </c>
      <c r="D19" s="83">
        <v>191375</v>
      </c>
      <c r="E19" s="83">
        <v>31419</v>
      </c>
      <c r="F19" s="80">
        <v>10.6732</v>
      </c>
    </row>
    <row r="20" spans="1:6" x14ac:dyDescent="0.25">
      <c r="A20" s="3" t="s">
        <v>94</v>
      </c>
      <c r="B20" s="4">
        <v>34605</v>
      </c>
      <c r="C20" s="83">
        <f t="shared" si="1"/>
        <v>181211</v>
      </c>
      <c r="D20" s="83">
        <v>152058</v>
      </c>
      <c r="E20" s="83">
        <v>29153</v>
      </c>
      <c r="F20" s="80">
        <v>6.8707000000000003</v>
      </c>
    </row>
    <row r="21" spans="1:6" x14ac:dyDescent="0.25">
      <c r="A21" s="3" t="s">
        <v>97</v>
      </c>
      <c r="B21" s="4">
        <v>31241</v>
      </c>
      <c r="C21" s="83">
        <f t="shared" si="1"/>
        <v>320487</v>
      </c>
      <c r="D21" s="83">
        <v>257456</v>
      </c>
      <c r="E21" s="83">
        <v>63031</v>
      </c>
      <c r="F21" s="80">
        <v>8.8476999999999997</v>
      </c>
    </row>
    <row r="22" spans="1:6" x14ac:dyDescent="0.25">
      <c r="A22" s="3" t="s">
        <v>98</v>
      </c>
      <c r="B22" s="4">
        <v>21065</v>
      </c>
      <c r="C22" s="83">
        <f t="shared" si="1"/>
        <v>241444</v>
      </c>
      <c r="D22" s="83">
        <v>171841</v>
      </c>
      <c r="E22" s="83">
        <v>69603</v>
      </c>
      <c r="F22" s="80">
        <v>10.4709</v>
      </c>
    </row>
    <row r="23" spans="1:6" x14ac:dyDescent="0.25">
      <c r="A23" s="3" t="s">
        <v>100</v>
      </c>
      <c r="B23" s="4">
        <v>26378</v>
      </c>
      <c r="C23" s="83">
        <f t="shared" si="1"/>
        <v>302578</v>
      </c>
      <c r="D23" s="83">
        <v>218132</v>
      </c>
      <c r="E23" s="83">
        <v>84446</v>
      </c>
      <c r="F23" s="80">
        <v>12.396699999999999</v>
      </c>
    </row>
    <row r="24" spans="1:6" x14ac:dyDescent="0.25">
      <c r="A24" s="3" t="s">
        <v>107</v>
      </c>
      <c r="B24" s="4">
        <v>28746</v>
      </c>
      <c r="C24" s="83">
        <f t="shared" si="1"/>
        <v>282199</v>
      </c>
      <c r="D24" s="83">
        <v>207960</v>
      </c>
      <c r="E24" s="83">
        <v>74239</v>
      </c>
      <c r="F24" s="80">
        <v>9.9362999999999992</v>
      </c>
    </row>
    <row r="25" spans="1:6" x14ac:dyDescent="0.25">
      <c r="A25" s="3" t="s">
        <v>108</v>
      </c>
      <c r="B25" s="4">
        <v>29603</v>
      </c>
      <c r="C25" s="83">
        <f t="shared" si="1"/>
        <v>230791</v>
      </c>
      <c r="D25" s="83">
        <v>183820</v>
      </c>
      <c r="E25" s="83">
        <v>46971</v>
      </c>
      <c r="F25" s="80">
        <v>6.6478000000000002</v>
      </c>
    </row>
    <row r="26" spans="1:6" x14ac:dyDescent="0.25">
      <c r="A26" s="3" t="s">
        <v>116</v>
      </c>
      <c r="B26" s="4">
        <v>34123</v>
      </c>
      <c r="C26" s="83">
        <f t="shared" si="1"/>
        <v>162809</v>
      </c>
      <c r="D26" s="83">
        <v>107424</v>
      </c>
      <c r="E26" s="83">
        <v>55385</v>
      </c>
      <c r="F26" s="80">
        <v>6.9309000000000003</v>
      </c>
    </row>
    <row r="27" spans="1:6" x14ac:dyDescent="0.25">
      <c r="A27" s="3" t="s">
        <v>119</v>
      </c>
      <c r="B27" s="4">
        <v>28789</v>
      </c>
      <c r="C27" s="83">
        <f t="shared" si="1"/>
        <v>195731</v>
      </c>
      <c r="D27" s="83">
        <v>110288</v>
      </c>
      <c r="E27" s="83">
        <v>85443</v>
      </c>
      <c r="F27" s="80">
        <v>5.6326999999999998</v>
      </c>
    </row>
    <row r="28" spans="1:6" x14ac:dyDescent="0.25">
      <c r="A28" s="3" t="s">
        <v>126</v>
      </c>
      <c r="B28" s="4">
        <v>35193</v>
      </c>
      <c r="C28" s="83">
        <f t="shared" si="1"/>
        <v>400868</v>
      </c>
      <c r="D28" s="83">
        <v>299885</v>
      </c>
      <c r="E28" s="83">
        <v>100983</v>
      </c>
      <c r="F28" s="80">
        <v>10.6119</v>
      </c>
    </row>
    <row r="29" spans="1:6" x14ac:dyDescent="0.25">
      <c r="A29" s="3" t="s">
        <v>128</v>
      </c>
      <c r="B29" s="4">
        <v>24468</v>
      </c>
      <c r="C29" s="83">
        <f t="shared" si="1"/>
        <v>444504</v>
      </c>
      <c r="D29" s="83">
        <v>306416</v>
      </c>
      <c r="E29" s="83">
        <v>138088</v>
      </c>
      <c r="F29" s="80">
        <v>16.835899999999999</v>
      </c>
    </row>
    <row r="30" spans="1:6" x14ac:dyDescent="0.25">
      <c r="A30" s="3" t="s">
        <v>132</v>
      </c>
      <c r="B30" s="4">
        <v>28284</v>
      </c>
      <c r="C30" s="83">
        <f t="shared" si="1"/>
        <v>178127</v>
      </c>
      <c r="D30" s="83">
        <v>161023</v>
      </c>
      <c r="E30" s="83">
        <v>17104</v>
      </c>
      <c r="F30" s="80">
        <v>5.6315999999999997</v>
      </c>
    </row>
    <row r="31" spans="1:6" x14ac:dyDescent="0.25">
      <c r="A31" s="3" t="s">
        <v>138</v>
      </c>
      <c r="B31" s="4">
        <v>25796</v>
      </c>
      <c r="C31" s="83">
        <f t="shared" si="1"/>
        <v>183825</v>
      </c>
      <c r="D31" s="83">
        <v>125543</v>
      </c>
      <c r="E31" s="83">
        <v>58282</v>
      </c>
      <c r="F31" s="80">
        <v>7.1147</v>
      </c>
    </row>
    <row r="32" spans="1:6" x14ac:dyDescent="0.25">
      <c r="A32" s="45" t="s">
        <v>184</v>
      </c>
      <c r="B32" s="4"/>
      <c r="C32" s="83"/>
      <c r="D32" s="83"/>
      <c r="E32" s="83"/>
      <c r="F32" s="80"/>
    </row>
    <row r="33" spans="1:6" x14ac:dyDescent="0.25">
      <c r="A33" s="3" t="s">
        <v>93</v>
      </c>
      <c r="B33" s="4">
        <v>57283</v>
      </c>
      <c r="C33" s="83">
        <f>SUM(D33:E33)</f>
        <v>585472</v>
      </c>
      <c r="D33" s="83">
        <v>422745</v>
      </c>
      <c r="E33" s="83">
        <v>162727</v>
      </c>
      <c r="F33" s="80">
        <v>10.919499999999999</v>
      </c>
    </row>
    <row r="34" spans="1:6" x14ac:dyDescent="0.25">
      <c r="A34" s="3" t="s">
        <v>101</v>
      </c>
      <c r="B34" s="4">
        <v>46159</v>
      </c>
      <c r="C34" s="83">
        <f t="shared" ref="C34:C40" si="2">SUM(D34:E34)</f>
        <v>1303621</v>
      </c>
      <c r="D34" s="83">
        <v>917456</v>
      </c>
      <c r="E34" s="83">
        <v>386165</v>
      </c>
      <c r="F34" s="80">
        <v>28.516400000000001</v>
      </c>
    </row>
    <row r="35" spans="1:6" x14ac:dyDescent="0.25">
      <c r="A35" s="3" t="s">
        <v>112</v>
      </c>
      <c r="B35" s="4">
        <v>54053</v>
      </c>
      <c r="C35" s="83">
        <f t="shared" si="2"/>
        <v>618152</v>
      </c>
      <c r="D35" s="83">
        <v>434492</v>
      </c>
      <c r="E35" s="83">
        <v>183660</v>
      </c>
      <c r="F35" s="80">
        <v>11.2043</v>
      </c>
    </row>
    <row r="36" spans="1:6" x14ac:dyDescent="0.25">
      <c r="A36" s="3" t="s">
        <v>122</v>
      </c>
      <c r="B36" s="4">
        <v>57978</v>
      </c>
      <c r="C36" s="83">
        <f t="shared" si="2"/>
        <v>612100</v>
      </c>
      <c r="D36" s="83">
        <v>438281</v>
      </c>
      <c r="E36" s="83">
        <v>173819</v>
      </c>
      <c r="F36" s="80">
        <v>10.538500000000001</v>
      </c>
    </row>
    <row r="37" spans="1:6" x14ac:dyDescent="0.25">
      <c r="A37" s="3" t="s">
        <v>124</v>
      </c>
      <c r="B37" s="4">
        <v>43672</v>
      </c>
      <c r="C37" s="83">
        <f t="shared" si="2"/>
        <v>196841</v>
      </c>
      <c r="D37" s="83">
        <v>126412</v>
      </c>
      <c r="E37" s="83">
        <v>70429</v>
      </c>
      <c r="F37" s="80">
        <v>4.6599000000000004</v>
      </c>
    </row>
    <row r="38" spans="1:6" x14ac:dyDescent="0.25">
      <c r="A38" s="3" t="s">
        <v>127</v>
      </c>
      <c r="B38" s="4">
        <v>51203</v>
      </c>
      <c r="C38" s="83">
        <f t="shared" si="2"/>
        <v>519644</v>
      </c>
      <c r="D38" s="83">
        <v>379472</v>
      </c>
      <c r="E38" s="83">
        <v>140172</v>
      </c>
      <c r="F38" s="80">
        <v>9.9093</v>
      </c>
    </row>
    <row r="39" spans="1:6" x14ac:dyDescent="0.25">
      <c r="A39" s="3" t="s">
        <v>133</v>
      </c>
      <c r="B39" s="4">
        <v>42298</v>
      </c>
      <c r="C39" s="83">
        <f t="shared" si="2"/>
        <v>541312</v>
      </c>
      <c r="D39" s="83">
        <v>399598</v>
      </c>
      <c r="E39" s="83">
        <v>141714</v>
      </c>
      <c r="F39" s="80">
        <v>14.024699999999999</v>
      </c>
    </row>
    <row r="40" spans="1:6" x14ac:dyDescent="0.25">
      <c r="A40" s="3" t="s">
        <v>134</v>
      </c>
      <c r="B40" s="4">
        <v>41946</v>
      </c>
      <c r="C40" s="83">
        <f t="shared" si="2"/>
        <v>581765</v>
      </c>
      <c r="D40" s="83">
        <v>367857</v>
      </c>
      <c r="E40" s="83">
        <v>213908</v>
      </c>
      <c r="F40" s="80">
        <v>14.5464</v>
      </c>
    </row>
    <row r="41" spans="1:6" x14ac:dyDescent="0.25">
      <c r="A41" s="45" t="s">
        <v>185</v>
      </c>
      <c r="B41" s="4"/>
      <c r="C41" s="83"/>
      <c r="D41" s="83"/>
      <c r="E41" s="83"/>
      <c r="F41" s="80"/>
    </row>
    <row r="42" spans="1:6" x14ac:dyDescent="0.25">
      <c r="A42" s="3" t="s">
        <v>96</v>
      </c>
      <c r="B42" s="4">
        <v>61086</v>
      </c>
      <c r="C42" s="83">
        <f>SUM(D42:E42)</f>
        <v>524294</v>
      </c>
      <c r="D42" s="83">
        <v>362045</v>
      </c>
      <c r="E42" s="83">
        <v>162249</v>
      </c>
      <c r="F42" s="80">
        <v>8.4713999999999992</v>
      </c>
    </row>
    <row r="43" spans="1:6" x14ac:dyDescent="0.25">
      <c r="A43" s="3" t="s">
        <v>109</v>
      </c>
      <c r="B43" s="4">
        <v>66217</v>
      </c>
      <c r="C43" s="83">
        <f t="shared" ref="C43:C48" si="3">SUM(D43:E43)</f>
        <v>763189</v>
      </c>
      <c r="D43" s="83">
        <v>569327</v>
      </c>
      <c r="E43" s="83">
        <v>193862</v>
      </c>
      <c r="F43" s="80">
        <v>10.813800000000001</v>
      </c>
    </row>
    <row r="44" spans="1:6" x14ac:dyDescent="0.25">
      <c r="A44" s="3" t="s">
        <v>110</v>
      </c>
      <c r="B44" s="4">
        <v>66250</v>
      </c>
      <c r="C44" s="83">
        <f t="shared" si="3"/>
        <v>629665</v>
      </c>
      <c r="D44" s="83">
        <v>437118</v>
      </c>
      <c r="E44" s="83">
        <v>192547</v>
      </c>
      <c r="F44" s="80">
        <v>8.3783999999999992</v>
      </c>
    </row>
    <row r="45" spans="1:6" x14ac:dyDescent="0.25">
      <c r="A45" s="3" t="s">
        <v>117</v>
      </c>
      <c r="B45" s="4">
        <v>70527</v>
      </c>
      <c r="C45" s="83">
        <f t="shared" si="3"/>
        <v>728707</v>
      </c>
      <c r="D45" s="83">
        <v>506105</v>
      </c>
      <c r="E45" s="83">
        <v>222602</v>
      </c>
      <c r="F45" s="80">
        <v>9.7239000000000004</v>
      </c>
    </row>
    <row r="46" spans="1:6" x14ac:dyDescent="0.25">
      <c r="A46" s="3" t="s">
        <v>123</v>
      </c>
      <c r="B46" s="4">
        <v>65699</v>
      </c>
      <c r="C46" s="83">
        <f t="shared" si="3"/>
        <v>597128</v>
      </c>
      <c r="D46" s="83">
        <v>403089</v>
      </c>
      <c r="E46" s="83">
        <v>194039</v>
      </c>
      <c r="F46" s="80">
        <v>9.7711000000000006</v>
      </c>
    </row>
    <row r="47" spans="1:6" x14ac:dyDescent="0.25">
      <c r="A47" s="3" t="s">
        <v>130</v>
      </c>
      <c r="B47" s="4">
        <v>78208</v>
      </c>
      <c r="C47" s="83">
        <f t="shared" si="3"/>
        <v>970274</v>
      </c>
      <c r="D47" s="83">
        <v>692561</v>
      </c>
      <c r="E47" s="83">
        <v>277713</v>
      </c>
      <c r="F47" s="80">
        <v>12.537699999999999</v>
      </c>
    </row>
    <row r="48" spans="1:6" x14ac:dyDescent="0.25">
      <c r="A48" s="3" t="s">
        <v>131</v>
      </c>
      <c r="B48" s="4">
        <v>61803</v>
      </c>
      <c r="C48" s="83">
        <f t="shared" si="3"/>
        <v>391960</v>
      </c>
      <c r="D48" s="83">
        <v>299161</v>
      </c>
      <c r="E48" s="83">
        <v>92799</v>
      </c>
      <c r="F48" s="80">
        <v>6.1589</v>
      </c>
    </row>
    <row r="49" spans="1:6" x14ac:dyDescent="0.25">
      <c r="A49" s="45" t="s">
        <v>186</v>
      </c>
      <c r="B49" s="4"/>
      <c r="C49" s="83"/>
      <c r="D49" s="83"/>
      <c r="E49" s="83"/>
      <c r="F49" s="80"/>
    </row>
    <row r="50" spans="1:6" x14ac:dyDescent="0.25">
      <c r="A50" s="3" t="s">
        <v>111</v>
      </c>
      <c r="B50" s="4">
        <v>106892</v>
      </c>
      <c r="C50" s="83">
        <f>SUM(D50:E50)</f>
        <v>1107162</v>
      </c>
      <c r="D50" s="83">
        <v>868042</v>
      </c>
      <c r="E50" s="83">
        <v>239120</v>
      </c>
      <c r="F50" s="80">
        <v>10.810700000000001</v>
      </c>
    </row>
    <row r="51" spans="1:6" x14ac:dyDescent="0.25">
      <c r="A51" s="3" t="s">
        <v>114</v>
      </c>
      <c r="B51" s="4">
        <v>112511</v>
      </c>
      <c r="C51" s="83">
        <f t="shared" ref="C51:C53" si="4">SUM(D51:E51)</f>
        <v>1682074</v>
      </c>
      <c r="D51" s="83">
        <v>1330595</v>
      </c>
      <c r="E51" s="83">
        <v>351479</v>
      </c>
      <c r="F51" s="80">
        <v>14.6647</v>
      </c>
    </row>
    <row r="52" spans="1:6" x14ac:dyDescent="0.25">
      <c r="A52" s="3" t="s">
        <v>118</v>
      </c>
      <c r="B52" s="4">
        <v>81410</v>
      </c>
      <c r="C52" s="83">
        <f t="shared" si="4"/>
        <v>1514017</v>
      </c>
      <c r="D52" s="83">
        <v>1085085</v>
      </c>
      <c r="E52" s="83">
        <v>428932</v>
      </c>
      <c r="F52" s="80">
        <v>18.3017</v>
      </c>
    </row>
    <row r="53" spans="1:6" x14ac:dyDescent="0.25">
      <c r="A53" s="3" t="s">
        <v>120</v>
      </c>
      <c r="B53" s="4">
        <v>99064</v>
      </c>
      <c r="C53" s="83">
        <f t="shared" si="4"/>
        <v>678703</v>
      </c>
      <c r="D53" s="83">
        <v>473678</v>
      </c>
      <c r="E53" s="83">
        <v>205025</v>
      </c>
      <c r="F53" s="80">
        <v>6.5320999999999998</v>
      </c>
    </row>
    <row r="54" spans="1:6" x14ac:dyDescent="0.25">
      <c r="A54" s="45" t="s">
        <v>187</v>
      </c>
      <c r="B54" s="4"/>
      <c r="C54" s="83"/>
      <c r="D54" s="83"/>
      <c r="E54" s="83"/>
      <c r="F54" s="80"/>
    </row>
    <row r="55" spans="1:6" x14ac:dyDescent="0.25">
      <c r="A55" s="3" t="s">
        <v>91</v>
      </c>
      <c r="B55" s="4">
        <v>227738</v>
      </c>
      <c r="C55" s="83">
        <f>SUM(D55:E55)</f>
        <v>1774252</v>
      </c>
      <c r="D55" s="83">
        <v>1395991</v>
      </c>
      <c r="E55" s="83">
        <v>378261</v>
      </c>
      <c r="F55" s="80">
        <v>7.1951000000000001</v>
      </c>
    </row>
    <row r="56" spans="1:6" x14ac:dyDescent="0.25">
      <c r="A56" s="3" t="s">
        <v>99</v>
      </c>
      <c r="B56" s="4">
        <v>321878</v>
      </c>
      <c r="C56" s="83">
        <f t="shared" ref="C56:C59" si="5">SUM(D56:E56)</f>
        <v>4261364</v>
      </c>
      <c r="D56" s="83">
        <v>3083000</v>
      </c>
      <c r="E56" s="83">
        <v>1178364</v>
      </c>
      <c r="F56" s="80">
        <v>13.555199999999999</v>
      </c>
    </row>
    <row r="57" spans="1:6" x14ac:dyDescent="0.25">
      <c r="A57" s="3" t="s">
        <v>103</v>
      </c>
      <c r="B57" s="4">
        <v>210612</v>
      </c>
      <c r="C57" s="83">
        <f t="shared" si="5"/>
        <v>2523927</v>
      </c>
      <c r="D57" s="83">
        <v>1783801</v>
      </c>
      <c r="E57" s="83">
        <v>740126</v>
      </c>
      <c r="F57" s="80">
        <v>11.0258</v>
      </c>
    </row>
    <row r="58" spans="1:6" x14ac:dyDescent="0.25">
      <c r="A58" s="3" t="s">
        <v>105</v>
      </c>
      <c r="B58" s="4">
        <v>214870</v>
      </c>
      <c r="C58" s="83">
        <f t="shared" si="5"/>
        <v>2424793</v>
      </c>
      <c r="D58" s="83">
        <v>1779661</v>
      </c>
      <c r="E58" s="83">
        <v>645132</v>
      </c>
      <c r="F58" s="80">
        <v>10.5291</v>
      </c>
    </row>
    <row r="59" spans="1:6" x14ac:dyDescent="0.25">
      <c r="A59" s="7" t="s">
        <v>106</v>
      </c>
      <c r="B59" s="4">
        <v>172008</v>
      </c>
      <c r="C59" s="85">
        <f t="shared" si="5"/>
        <v>3278867</v>
      </c>
      <c r="D59" s="85">
        <v>2354282</v>
      </c>
      <c r="E59" s="85">
        <v>924585</v>
      </c>
      <c r="F59" s="81">
        <v>18.4726</v>
      </c>
    </row>
    <row r="60" spans="1:6" x14ac:dyDescent="0.25">
      <c r="B60" s="86"/>
      <c r="C60" s="83"/>
      <c r="D60" s="83"/>
      <c r="E60" s="83"/>
    </row>
    <row r="61" spans="1:6" x14ac:dyDescent="0.25">
      <c r="A61" s="45" t="s">
        <v>460</v>
      </c>
      <c r="C61" s="83"/>
      <c r="D61" s="83"/>
      <c r="E61" s="83"/>
    </row>
    <row r="62" spans="1:6" x14ac:dyDescent="0.25">
      <c r="A62" s="3" t="s">
        <v>87</v>
      </c>
      <c r="B62" s="4">
        <v>3380</v>
      </c>
      <c r="C62" s="83">
        <f>SUM(D62:E62)</f>
        <v>77935</v>
      </c>
      <c r="D62" s="83">
        <v>57732</v>
      </c>
      <c r="E62" s="83">
        <v>20203</v>
      </c>
      <c r="F62" s="80">
        <v>22.545000000000002</v>
      </c>
    </row>
    <row r="63" spans="1:6" x14ac:dyDescent="0.25">
      <c r="A63" s="3" t="s">
        <v>113</v>
      </c>
      <c r="B63" s="62">
        <v>17101</v>
      </c>
      <c r="C63" s="83">
        <f>SUM(D63:E63)</f>
        <v>267894</v>
      </c>
      <c r="D63" s="83">
        <v>202966</v>
      </c>
      <c r="E63" s="83">
        <v>64928</v>
      </c>
      <c r="F63" s="80">
        <v>16.715499999999999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AE98-C20A-4A2E-ABF2-D89F804D0F4B}">
  <dimension ref="A1:K270"/>
  <sheetViews>
    <sheetView topLeftCell="A229" workbookViewId="0">
      <selection activeCell="R245" sqref="R245"/>
    </sheetView>
  </sheetViews>
  <sheetFormatPr defaultRowHeight="15" x14ac:dyDescent="0.25"/>
  <cols>
    <col min="1" max="1" width="38.42578125" style="87" customWidth="1"/>
    <col min="2" max="2" width="15.28515625" style="87" customWidth="1"/>
    <col min="3" max="3" width="9.140625" style="87"/>
    <col min="4" max="4" width="25.28515625" style="87" customWidth="1"/>
    <col min="5" max="6" width="9.140625" style="87"/>
    <col min="7" max="7" width="12.5703125" style="87" bestFit="1" customWidth="1"/>
    <col min="8" max="8" width="20.28515625" style="87" customWidth="1"/>
    <col min="9" max="9" width="12.7109375" style="87" bestFit="1" customWidth="1"/>
    <col min="10" max="16384" width="9.140625" style="87"/>
  </cols>
  <sheetData>
    <row r="1" spans="1:9" s="158" customFormat="1" ht="15.75" x14ac:dyDescent="0.25">
      <c r="A1" s="158" t="s">
        <v>202</v>
      </c>
      <c r="B1" s="158" t="s">
        <v>203</v>
      </c>
      <c r="C1" s="158" t="s">
        <v>204</v>
      </c>
      <c r="D1" s="158" t="s">
        <v>205</v>
      </c>
      <c r="E1" s="158" t="s">
        <v>206</v>
      </c>
      <c r="F1" s="158" t="s">
        <v>204</v>
      </c>
      <c r="G1" s="159" t="s">
        <v>205</v>
      </c>
      <c r="H1" s="159" t="s">
        <v>207</v>
      </c>
      <c r="I1" s="159" t="s">
        <v>208</v>
      </c>
    </row>
    <row r="2" spans="1:9" ht="15.75" thickBot="1" x14ac:dyDescent="0.3">
      <c r="A2" s="157" t="s">
        <v>182</v>
      </c>
      <c r="G2" s="88"/>
      <c r="H2" s="88"/>
      <c r="I2" s="88"/>
    </row>
    <row r="3" spans="1:9" x14ac:dyDescent="0.25">
      <c r="A3" s="89" t="s">
        <v>86</v>
      </c>
      <c r="B3" s="90" t="s">
        <v>209</v>
      </c>
      <c r="C3" s="91">
        <v>0</v>
      </c>
      <c r="D3" s="92">
        <v>0</v>
      </c>
      <c r="E3" s="90" t="s">
        <v>210</v>
      </c>
      <c r="F3" s="91">
        <v>0</v>
      </c>
      <c r="G3" s="93">
        <v>103744</v>
      </c>
      <c r="H3" s="93"/>
      <c r="I3" s="94"/>
    </row>
    <row r="4" spans="1:9" x14ac:dyDescent="0.25">
      <c r="A4" s="95"/>
      <c r="B4" s="87" t="s">
        <v>211</v>
      </c>
      <c r="C4" s="96">
        <v>0</v>
      </c>
      <c r="D4" s="97">
        <v>0</v>
      </c>
      <c r="F4" s="96"/>
      <c r="G4" s="98"/>
      <c r="H4" s="98"/>
      <c r="I4" s="99"/>
    </row>
    <row r="5" spans="1:9" ht="15.75" thickBot="1" x14ac:dyDescent="0.3">
      <c r="A5" s="100"/>
      <c r="B5" s="101" t="s">
        <v>212</v>
      </c>
      <c r="C5" s="102"/>
      <c r="D5" s="103">
        <f>SUM(D3:D4)</f>
        <v>0</v>
      </c>
      <c r="E5" s="101" t="s">
        <v>213</v>
      </c>
      <c r="F5" s="102"/>
      <c r="G5" s="104">
        <f>SUM(G3:G4)</f>
        <v>103744</v>
      </c>
      <c r="H5" s="104">
        <f>SUM(D5:G5)</f>
        <v>103744</v>
      </c>
      <c r="I5" s="105">
        <f>SUM(H3:H5)</f>
        <v>103744</v>
      </c>
    </row>
    <row r="6" spans="1:9" x14ac:dyDescent="0.25">
      <c r="A6" s="89" t="s">
        <v>90</v>
      </c>
      <c r="B6" s="90" t="s">
        <v>214</v>
      </c>
      <c r="D6" s="106">
        <v>1800</v>
      </c>
      <c r="E6" s="87" t="s">
        <v>215</v>
      </c>
      <c r="G6" s="107">
        <v>104243</v>
      </c>
      <c r="H6" s="93"/>
      <c r="I6" s="94"/>
    </row>
    <row r="7" spans="1:9" x14ac:dyDescent="0.25">
      <c r="A7" s="95"/>
      <c r="B7" s="87" t="s">
        <v>216</v>
      </c>
      <c r="D7" s="106">
        <v>1800</v>
      </c>
      <c r="F7" s="96"/>
      <c r="G7" s="106"/>
      <c r="H7" s="98"/>
      <c r="I7" s="99"/>
    </row>
    <row r="8" spans="1:9" x14ac:dyDescent="0.25">
      <c r="A8" s="95"/>
      <c r="B8" s="87" t="s">
        <v>217</v>
      </c>
      <c r="D8" s="106">
        <v>3600</v>
      </c>
      <c r="F8" s="96"/>
      <c r="G8" s="106"/>
      <c r="H8" s="98"/>
      <c r="I8" s="99"/>
    </row>
    <row r="9" spans="1:9" ht="15.75" thickBot="1" x14ac:dyDescent="0.3">
      <c r="A9" s="95"/>
      <c r="B9" s="101" t="s">
        <v>212</v>
      </c>
      <c r="D9" s="107">
        <f>SUM(D6:D8)</f>
        <v>7200</v>
      </c>
      <c r="E9" s="87" t="s">
        <v>213</v>
      </c>
      <c r="F9" s="96"/>
      <c r="G9" s="106">
        <f>SUM(G6:G8)</f>
        <v>104243</v>
      </c>
      <c r="H9" s="98">
        <f>D9+G9</f>
        <v>111443</v>
      </c>
      <c r="I9" s="99">
        <f>SUM(H6:H9)</f>
        <v>111443</v>
      </c>
    </row>
    <row r="10" spans="1:9" x14ac:dyDescent="0.25">
      <c r="A10" s="89" t="s">
        <v>92</v>
      </c>
      <c r="B10" s="90" t="s">
        <v>218</v>
      </c>
      <c r="C10" s="91">
        <v>0</v>
      </c>
      <c r="D10" s="108"/>
      <c r="E10" s="90" t="s">
        <v>219</v>
      </c>
      <c r="F10" s="91">
        <v>0</v>
      </c>
      <c r="G10" s="108">
        <v>130000</v>
      </c>
      <c r="H10" s="93"/>
      <c r="I10" s="94"/>
    </row>
    <row r="11" spans="1:9" x14ac:dyDescent="0.25">
      <c r="A11" s="95"/>
      <c r="B11" s="87" t="s">
        <v>220</v>
      </c>
      <c r="C11" s="96">
        <v>0</v>
      </c>
      <c r="D11" s="106"/>
      <c r="F11" s="96"/>
      <c r="G11" s="106"/>
      <c r="H11" s="98"/>
      <c r="I11" s="99"/>
    </row>
    <row r="12" spans="1:9" ht="15.75" thickBot="1" x14ac:dyDescent="0.3">
      <c r="A12" s="100"/>
      <c r="B12" s="101" t="s">
        <v>212</v>
      </c>
      <c r="C12" s="102">
        <f>SUM(C10:C11)</f>
        <v>0</v>
      </c>
      <c r="D12" s="109"/>
      <c r="E12" s="101" t="s">
        <v>213</v>
      </c>
      <c r="F12" s="102"/>
      <c r="G12" s="109">
        <f>SUM(G10:G11)</f>
        <v>130000</v>
      </c>
      <c r="H12" s="104">
        <f>SUM(C12:G12)</f>
        <v>130000</v>
      </c>
      <c r="I12" s="105">
        <f>SUM(H10:H12)</f>
        <v>130000</v>
      </c>
    </row>
    <row r="13" spans="1:9" x14ac:dyDescent="0.25">
      <c r="A13" s="95" t="s">
        <v>95</v>
      </c>
      <c r="B13" s="87" t="s">
        <v>221</v>
      </c>
      <c r="C13" s="96">
        <v>0</v>
      </c>
      <c r="D13" s="110">
        <v>4000</v>
      </c>
      <c r="E13" s="87" t="s">
        <v>222</v>
      </c>
      <c r="F13" s="96">
        <v>1</v>
      </c>
      <c r="G13" s="106">
        <v>230951</v>
      </c>
      <c r="H13" s="98"/>
      <c r="I13" s="99"/>
    </row>
    <row r="14" spans="1:9" x14ac:dyDescent="0.25">
      <c r="A14" s="95"/>
      <c r="B14" s="87" t="s">
        <v>223</v>
      </c>
      <c r="C14" s="96" t="s">
        <v>224</v>
      </c>
      <c r="D14" s="110">
        <v>9900</v>
      </c>
      <c r="F14" s="96"/>
      <c r="G14" s="106"/>
      <c r="H14" s="98"/>
      <c r="I14" s="99"/>
    </row>
    <row r="15" spans="1:9" x14ac:dyDescent="0.25">
      <c r="A15" s="95"/>
      <c r="B15" s="87" t="s">
        <v>225</v>
      </c>
      <c r="C15" s="96">
        <v>0</v>
      </c>
      <c r="D15" s="110">
        <v>0</v>
      </c>
      <c r="F15" s="96"/>
      <c r="G15" s="106"/>
      <c r="H15" s="98"/>
      <c r="I15" s="99"/>
    </row>
    <row r="16" spans="1:9" ht="15.75" thickBot="1" x14ac:dyDescent="0.3">
      <c r="A16" s="95"/>
      <c r="B16" s="101" t="s">
        <v>212</v>
      </c>
      <c r="C16" s="96"/>
      <c r="D16" s="111">
        <f>SUM(D13:D15)</f>
        <v>13900</v>
      </c>
      <c r="E16" s="87" t="s">
        <v>213</v>
      </c>
      <c r="F16" s="96"/>
      <c r="G16" s="106">
        <f>SUM(G13:G15)</f>
        <v>230951</v>
      </c>
      <c r="H16" s="98">
        <f>SUM(D16:G16)</f>
        <v>244851</v>
      </c>
      <c r="I16" s="99">
        <f>SUM(H13:H16)</f>
        <v>244851</v>
      </c>
    </row>
    <row r="17" spans="1:9" x14ac:dyDescent="0.25">
      <c r="A17" s="89" t="s">
        <v>102</v>
      </c>
      <c r="B17" s="87" t="s">
        <v>226</v>
      </c>
      <c r="C17" s="91" t="s">
        <v>224</v>
      </c>
      <c r="D17" s="108">
        <v>28000</v>
      </c>
      <c r="E17" s="90" t="s">
        <v>227</v>
      </c>
      <c r="F17" s="91">
        <v>0</v>
      </c>
      <c r="G17" s="108">
        <v>50000</v>
      </c>
      <c r="H17" s="93"/>
      <c r="I17" s="94"/>
    </row>
    <row r="18" spans="1:9" ht="15.75" thickBot="1" x14ac:dyDescent="0.3">
      <c r="A18" s="100"/>
      <c r="B18" s="101" t="s">
        <v>212</v>
      </c>
      <c r="C18" s="102"/>
      <c r="D18" s="109">
        <f>SUM(D17)</f>
        <v>28000</v>
      </c>
      <c r="E18" s="101" t="s">
        <v>213</v>
      </c>
      <c r="F18" s="102"/>
      <c r="G18" s="109">
        <f>SUM(G17)</f>
        <v>50000</v>
      </c>
      <c r="H18" s="104">
        <f>SUM(D18:G18)</f>
        <v>78000</v>
      </c>
      <c r="I18" s="105">
        <f>SUM(H17:H18)</f>
        <v>78000</v>
      </c>
    </row>
    <row r="19" spans="1:9" x14ac:dyDescent="0.25">
      <c r="A19" s="95" t="s">
        <v>104</v>
      </c>
      <c r="B19" s="87" t="s">
        <v>228</v>
      </c>
      <c r="C19" s="96">
        <v>0</v>
      </c>
      <c r="D19" s="106">
        <v>15500</v>
      </c>
      <c r="E19" s="87" t="s">
        <v>229</v>
      </c>
      <c r="F19" s="96">
        <v>0</v>
      </c>
      <c r="G19" s="106">
        <v>64800</v>
      </c>
      <c r="H19" s="98"/>
      <c r="I19" s="99"/>
    </row>
    <row r="20" spans="1:9" ht="15.75" thickBot="1" x14ac:dyDescent="0.3">
      <c r="A20" s="95"/>
      <c r="B20" s="112" t="s">
        <v>212</v>
      </c>
      <c r="C20" s="96"/>
      <c r="D20" s="106">
        <f>SUM(D19)</f>
        <v>15500</v>
      </c>
      <c r="E20" s="87" t="s">
        <v>213</v>
      </c>
      <c r="F20" s="96"/>
      <c r="G20" s="106">
        <f>SUM(G19)</f>
        <v>64800</v>
      </c>
      <c r="H20" s="98">
        <f>SUM(D20:G20)</f>
        <v>80300</v>
      </c>
      <c r="I20" s="99">
        <f>SUM(H19:H20)</f>
        <v>80300</v>
      </c>
    </row>
    <row r="21" spans="1:9" x14ac:dyDescent="0.25">
      <c r="A21" s="89" t="s">
        <v>115</v>
      </c>
      <c r="B21" s="90" t="s">
        <v>230</v>
      </c>
      <c r="C21" s="91">
        <v>0</v>
      </c>
      <c r="D21" s="108">
        <v>0</v>
      </c>
      <c r="E21" s="90" t="s">
        <v>231</v>
      </c>
      <c r="F21" s="91">
        <v>0</v>
      </c>
      <c r="G21" s="108">
        <v>81000</v>
      </c>
      <c r="H21" s="93"/>
      <c r="I21" s="94"/>
    </row>
    <row r="22" spans="1:9" ht="15.75" thickBot="1" x14ac:dyDescent="0.3">
      <c r="A22" s="100"/>
      <c r="B22" s="101" t="s">
        <v>212</v>
      </c>
      <c r="C22" s="102"/>
      <c r="D22" s="109">
        <f>SUM(D21)</f>
        <v>0</v>
      </c>
      <c r="E22" s="101" t="s">
        <v>213</v>
      </c>
      <c r="F22" s="102"/>
      <c r="G22" s="109">
        <f>SUM(G21)</f>
        <v>81000</v>
      </c>
      <c r="H22" s="104">
        <f>SUM(D22:G22)</f>
        <v>81000</v>
      </c>
      <c r="I22" s="105">
        <f>SUM(H21:H22)</f>
        <v>81000</v>
      </c>
    </row>
    <row r="23" spans="1:9" x14ac:dyDescent="0.25">
      <c r="A23" s="95" t="s">
        <v>121</v>
      </c>
      <c r="B23" s="87" t="s">
        <v>232</v>
      </c>
      <c r="C23" s="96">
        <v>1</v>
      </c>
      <c r="D23" s="113">
        <v>13184</v>
      </c>
      <c r="E23" s="114" t="s">
        <v>233</v>
      </c>
      <c r="F23" s="115">
        <v>1</v>
      </c>
      <c r="G23" s="113">
        <v>67000</v>
      </c>
      <c r="H23" s="116"/>
      <c r="I23" s="116"/>
    </row>
    <row r="24" spans="1:9" ht="15.75" thickBot="1" x14ac:dyDescent="0.3">
      <c r="A24" s="95"/>
      <c r="B24" s="112" t="s">
        <v>212</v>
      </c>
      <c r="C24" s="96"/>
      <c r="D24" s="117">
        <f>SUM(D23)</f>
        <v>13184</v>
      </c>
      <c r="E24" s="118" t="s">
        <v>213</v>
      </c>
      <c r="F24" s="119"/>
      <c r="G24" s="117">
        <f>SUM(G23)</f>
        <v>67000</v>
      </c>
      <c r="H24" s="120">
        <f>SUM(D24:G24)</f>
        <v>80184</v>
      </c>
      <c r="I24" s="120">
        <f>SUM(H23:H24)</f>
        <v>80184</v>
      </c>
    </row>
    <row r="25" spans="1:9" x14ac:dyDescent="0.25">
      <c r="A25" s="89" t="s">
        <v>125</v>
      </c>
      <c r="B25" s="90" t="s">
        <v>234</v>
      </c>
      <c r="C25" s="90" t="s">
        <v>224</v>
      </c>
      <c r="D25" s="108">
        <v>26750</v>
      </c>
      <c r="E25" s="90" t="s">
        <v>235</v>
      </c>
      <c r="F25" s="90" t="s">
        <v>224</v>
      </c>
      <c r="G25" s="108">
        <v>59418</v>
      </c>
      <c r="H25" s="93"/>
      <c r="I25" s="94"/>
    </row>
    <row r="26" spans="1:9" x14ac:dyDescent="0.25">
      <c r="A26" s="95"/>
      <c r="B26" s="121" t="s">
        <v>212</v>
      </c>
      <c r="C26" s="122"/>
      <c r="D26" s="98">
        <f>SUM(D25)</f>
        <v>26750</v>
      </c>
      <c r="E26" s="112" t="s">
        <v>213</v>
      </c>
      <c r="F26" s="112"/>
      <c r="G26" s="98">
        <f>SUM(G25)</f>
        <v>59418</v>
      </c>
      <c r="H26" s="98">
        <f>SUM(D26:G26)</f>
        <v>86168</v>
      </c>
      <c r="I26" s="99"/>
    </row>
    <row r="27" spans="1:9" x14ac:dyDescent="0.25">
      <c r="A27" s="95"/>
      <c r="B27" s="112"/>
      <c r="C27" s="123"/>
      <c r="D27" s="98">
        <v>0</v>
      </c>
      <c r="E27" s="112" t="s">
        <v>236</v>
      </c>
      <c r="F27" s="112" t="s">
        <v>224</v>
      </c>
      <c r="G27" s="124">
        <v>36000</v>
      </c>
      <c r="H27" s="98"/>
      <c r="I27" s="99"/>
    </row>
    <row r="28" spans="1:9" ht="15.75" thickBot="1" x14ac:dyDescent="0.3">
      <c r="A28" s="100"/>
      <c r="B28" s="101" t="s">
        <v>212</v>
      </c>
      <c r="C28" s="102">
        <f>SUM(C25:C25)</f>
        <v>0</v>
      </c>
      <c r="D28" s="104">
        <f>SUM(D27)</f>
        <v>0</v>
      </c>
      <c r="E28" s="101" t="s">
        <v>213</v>
      </c>
      <c r="F28" s="101"/>
      <c r="G28" s="104">
        <f>SUM(G27)</f>
        <v>36000</v>
      </c>
      <c r="H28" s="104">
        <f>D28+G28</f>
        <v>36000</v>
      </c>
      <c r="I28" s="105">
        <f>SUM(H25:H28)</f>
        <v>122168</v>
      </c>
    </row>
    <row r="29" spans="1:9" x14ac:dyDescent="0.25">
      <c r="A29" s="95" t="s">
        <v>129</v>
      </c>
      <c r="B29" s="87" t="s">
        <v>237</v>
      </c>
      <c r="C29" s="96">
        <v>0</v>
      </c>
      <c r="D29" s="106"/>
      <c r="E29" s="87" t="s">
        <v>238</v>
      </c>
      <c r="F29" s="96">
        <v>0</v>
      </c>
      <c r="G29" s="106">
        <v>98000</v>
      </c>
      <c r="H29" s="98"/>
      <c r="I29" s="99"/>
    </row>
    <row r="30" spans="1:9" x14ac:dyDescent="0.25">
      <c r="A30" s="95"/>
      <c r="B30" s="87" t="s">
        <v>239</v>
      </c>
      <c r="C30" s="96"/>
      <c r="D30" s="106">
        <v>4200</v>
      </c>
      <c r="F30" s="96"/>
      <c r="G30" s="106"/>
      <c r="H30" s="98"/>
      <c r="I30" s="99"/>
    </row>
    <row r="31" spans="1:9" ht="15.75" thickBot="1" x14ac:dyDescent="0.3">
      <c r="A31" s="95"/>
      <c r="B31" s="96" t="s">
        <v>212</v>
      </c>
      <c r="C31" s="106"/>
      <c r="D31" s="106">
        <f>SUM(D29:D30)</f>
        <v>4200</v>
      </c>
      <c r="E31" s="96" t="s">
        <v>213</v>
      </c>
      <c r="F31" s="106"/>
      <c r="G31" s="106">
        <f>SUM(G29:G30)</f>
        <v>98000</v>
      </c>
      <c r="H31" s="98">
        <f>SUM(D31:G31)</f>
        <v>102200</v>
      </c>
      <c r="I31" s="99">
        <f>SUM(H29:H31)</f>
        <v>102200</v>
      </c>
    </row>
    <row r="32" spans="1:9" x14ac:dyDescent="0.25">
      <c r="A32" s="89" t="s">
        <v>135</v>
      </c>
      <c r="B32" s="90" t="s">
        <v>294</v>
      </c>
      <c r="C32" s="91">
        <v>0</v>
      </c>
      <c r="D32" s="108">
        <v>116000</v>
      </c>
      <c r="E32" s="90" t="s">
        <v>295</v>
      </c>
      <c r="F32" s="91">
        <v>1</v>
      </c>
      <c r="G32" s="108">
        <v>154092</v>
      </c>
      <c r="H32" s="93"/>
      <c r="I32" s="94"/>
    </row>
    <row r="33" spans="1:9" ht="15.75" thickBot="1" x14ac:dyDescent="0.3">
      <c r="A33" s="100"/>
      <c r="B33" s="102" t="s">
        <v>212</v>
      </c>
      <c r="C33" s="109"/>
      <c r="D33" s="109">
        <f>SUM(D32)</f>
        <v>116000</v>
      </c>
      <c r="E33" s="102" t="s">
        <v>213</v>
      </c>
      <c r="F33" s="109"/>
      <c r="G33" s="109">
        <f>SUM(G32)</f>
        <v>154092</v>
      </c>
      <c r="H33" s="104">
        <f>SUM(D33:G33)</f>
        <v>270092</v>
      </c>
      <c r="I33" s="105">
        <f>SUM(H32:H33)</f>
        <v>270092</v>
      </c>
    </row>
    <row r="34" spans="1:9" x14ac:dyDescent="0.25">
      <c r="A34" s="89" t="s">
        <v>136</v>
      </c>
      <c r="B34" s="90" t="s">
        <v>240</v>
      </c>
      <c r="C34" s="91">
        <v>0</v>
      </c>
      <c r="D34" s="108">
        <v>1200</v>
      </c>
      <c r="E34" s="90" t="s">
        <v>241</v>
      </c>
      <c r="F34" s="91">
        <v>0</v>
      </c>
      <c r="G34" s="108">
        <v>103500</v>
      </c>
      <c r="H34" s="93"/>
      <c r="I34" s="94"/>
    </row>
    <row r="35" spans="1:9" ht="15.75" thickBot="1" x14ac:dyDescent="0.3">
      <c r="A35" s="100"/>
      <c r="B35" s="102" t="s">
        <v>212</v>
      </c>
      <c r="C35" s="109"/>
      <c r="D35" s="109">
        <f>SUM(D34)</f>
        <v>1200</v>
      </c>
      <c r="E35" s="102" t="s">
        <v>213</v>
      </c>
      <c r="F35" s="109"/>
      <c r="G35" s="109">
        <f>SUM(G34)</f>
        <v>103500</v>
      </c>
      <c r="H35" s="104">
        <f>SUM(D35:G35)</f>
        <v>104700</v>
      </c>
      <c r="I35" s="105">
        <f>SUM(H34:H35)</f>
        <v>104700</v>
      </c>
    </row>
    <row r="36" spans="1:9" x14ac:dyDescent="0.25">
      <c r="A36" s="89" t="s">
        <v>137</v>
      </c>
      <c r="B36" s="90" t="s">
        <v>242</v>
      </c>
      <c r="C36" s="91">
        <v>0</v>
      </c>
      <c r="D36" s="106">
        <v>7200</v>
      </c>
      <c r="E36" s="90" t="s">
        <v>243</v>
      </c>
      <c r="F36" s="91">
        <v>0</v>
      </c>
      <c r="G36" s="108">
        <v>77427</v>
      </c>
      <c r="H36" s="93"/>
      <c r="I36" s="94"/>
    </row>
    <row r="37" spans="1:9" x14ac:dyDescent="0.25">
      <c r="A37" s="95"/>
      <c r="B37" s="87" t="s">
        <v>244</v>
      </c>
      <c r="C37" s="96">
        <v>0</v>
      </c>
      <c r="D37" s="106">
        <v>3000</v>
      </c>
      <c r="F37" s="96"/>
      <c r="G37" s="106"/>
      <c r="H37" s="98"/>
      <c r="I37" s="99"/>
    </row>
    <row r="38" spans="1:9" ht="15.75" thickBot="1" x14ac:dyDescent="0.3">
      <c r="A38" s="100"/>
      <c r="B38" s="102" t="s">
        <v>212</v>
      </c>
      <c r="C38" s="109"/>
      <c r="D38" s="109">
        <f>SUM(D36:D37)</f>
        <v>10200</v>
      </c>
      <c r="E38" s="102" t="s">
        <v>213</v>
      </c>
      <c r="F38" s="109"/>
      <c r="G38" s="109">
        <f>SUM(G36:G37)</f>
        <v>77427</v>
      </c>
      <c r="H38" s="104">
        <f>SUM(D38:G38)</f>
        <v>87627</v>
      </c>
      <c r="I38" s="105">
        <f>SUM(H36:H38)</f>
        <v>87627</v>
      </c>
    </row>
    <row r="39" spans="1:9" ht="15.75" thickBot="1" x14ac:dyDescent="0.3">
      <c r="A39" s="157" t="s">
        <v>183</v>
      </c>
      <c r="C39" s="96"/>
      <c r="D39" s="88"/>
      <c r="F39" s="96"/>
      <c r="G39" s="88"/>
      <c r="H39" s="88"/>
      <c r="I39" s="88"/>
    </row>
    <row r="40" spans="1:9" x14ac:dyDescent="0.25">
      <c r="A40" s="89" t="s">
        <v>88</v>
      </c>
      <c r="B40" s="90" t="s">
        <v>245</v>
      </c>
      <c r="C40" s="125">
        <v>2E-3</v>
      </c>
      <c r="D40" s="108">
        <v>199000</v>
      </c>
      <c r="E40" s="90" t="s">
        <v>246</v>
      </c>
      <c r="F40" s="91">
        <v>0</v>
      </c>
      <c r="G40" s="108">
        <v>322001</v>
      </c>
      <c r="H40" s="93"/>
      <c r="I40" s="94"/>
    </row>
    <row r="41" spans="1:9" x14ac:dyDescent="0.25">
      <c r="A41" s="95"/>
      <c r="B41" s="87" t="s">
        <v>247</v>
      </c>
      <c r="C41" s="96">
        <v>0</v>
      </c>
      <c r="D41" s="106">
        <v>2500</v>
      </c>
      <c r="H41" s="98"/>
      <c r="I41" s="99"/>
    </row>
    <row r="42" spans="1:9" x14ac:dyDescent="0.25">
      <c r="A42" s="95"/>
      <c r="B42" s="87" t="s">
        <v>248</v>
      </c>
      <c r="C42" s="96">
        <v>0</v>
      </c>
      <c r="D42" s="106">
        <v>13420</v>
      </c>
      <c r="F42" s="96"/>
      <c r="G42" s="106"/>
      <c r="H42" s="98"/>
      <c r="I42" s="99"/>
    </row>
    <row r="43" spans="1:9" x14ac:dyDescent="0.25">
      <c r="A43" s="95"/>
      <c r="B43" s="87" t="s">
        <v>249</v>
      </c>
      <c r="C43" s="96">
        <v>0</v>
      </c>
      <c r="D43" s="106">
        <v>4335</v>
      </c>
      <c r="F43" s="96"/>
      <c r="G43" s="106"/>
      <c r="H43" s="98"/>
      <c r="I43" s="99"/>
    </row>
    <row r="44" spans="1:9" x14ac:dyDescent="0.25">
      <c r="A44" s="95"/>
      <c r="B44" s="87" t="s">
        <v>250</v>
      </c>
      <c r="C44" s="96">
        <v>0</v>
      </c>
      <c r="D44" s="106"/>
      <c r="F44" s="96"/>
      <c r="G44" s="106"/>
      <c r="H44" s="98"/>
      <c r="I44" s="99"/>
    </row>
    <row r="45" spans="1:9" ht="15.75" thickBot="1" x14ac:dyDescent="0.3">
      <c r="A45" s="100"/>
      <c r="B45" s="101" t="s">
        <v>212</v>
      </c>
      <c r="C45" s="102"/>
      <c r="D45" s="109">
        <f>SUM(D40:D44)</f>
        <v>219255</v>
      </c>
      <c r="E45" s="101" t="s">
        <v>213</v>
      </c>
      <c r="F45" s="102"/>
      <c r="G45" s="109">
        <f>SUM(G40:G44)</f>
        <v>322001</v>
      </c>
      <c r="H45" s="104">
        <f>SUM(D45:G45)</f>
        <v>541256</v>
      </c>
      <c r="I45" s="105">
        <f>SUM(H40:H45)</f>
        <v>541256</v>
      </c>
    </row>
    <row r="46" spans="1:9" x14ac:dyDescent="0.25">
      <c r="A46" s="95" t="s">
        <v>89</v>
      </c>
      <c r="B46" s="87" t="s">
        <v>251</v>
      </c>
      <c r="C46" s="96">
        <v>3</v>
      </c>
      <c r="D46" s="106">
        <v>245363</v>
      </c>
      <c r="E46" s="87" t="s">
        <v>252</v>
      </c>
      <c r="F46" s="126">
        <v>2.1</v>
      </c>
      <c r="G46" s="106">
        <v>241872</v>
      </c>
      <c r="H46" s="98"/>
      <c r="I46" s="99"/>
    </row>
    <row r="47" spans="1:9" ht="15.75" thickBot="1" x14ac:dyDescent="0.3">
      <c r="A47" s="95"/>
      <c r="B47" s="87" t="s">
        <v>212</v>
      </c>
      <c r="C47" s="96"/>
      <c r="D47" s="106">
        <f>SUM(D46)</f>
        <v>245363</v>
      </c>
      <c r="E47" s="87" t="s">
        <v>213</v>
      </c>
      <c r="F47" s="96"/>
      <c r="G47" s="106">
        <f>SUM(G46)</f>
        <v>241872</v>
      </c>
      <c r="H47" s="98">
        <f>SUM(D47:G47)</f>
        <v>487235</v>
      </c>
      <c r="I47" s="99">
        <f>SUM(H46:H47)</f>
        <v>487235</v>
      </c>
    </row>
    <row r="48" spans="1:9" x14ac:dyDescent="0.25">
      <c r="A48" s="89" t="s">
        <v>94</v>
      </c>
      <c r="B48" s="127" t="s">
        <v>253</v>
      </c>
      <c r="C48" s="128">
        <v>0</v>
      </c>
      <c r="D48" s="129">
        <v>36000</v>
      </c>
      <c r="E48" s="127" t="s">
        <v>254</v>
      </c>
      <c r="F48" s="128">
        <v>1</v>
      </c>
      <c r="G48" s="130">
        <v>120000</v>
      </c>
      <c r="H48" s="131"/>
      <c r="I48" s="132"/>
    </row>
    <row r="49" spans="1:9" x14ac:dyDescent="0.25">
      <c r="A49" s="95"/>
      <c r="B49" s="114" t="s">
        <v>255</v>
      </c>
      <c r="C49" s="115">
        <v>0</v>
      </c>
      <c r="D49" s="113">
        <v>4700</v>
      </c>
      <c r="E49" s="114"/>
      <c r="F49" s="115"/>
      <c r="G49" s="116"/>
      <c r="H49" s="116"/>
      <c r="I49" s="133"/>
    </row>
    <row r="50" spans="1:9" x14ac:dyDescent="0.25">
      <c r="A50" s="95"/>
      <c r="B50" s="114" t="s">
        <v>256</v>
      </c>
      <c r="C50" s="115">
        <v>2.5</v>
      </c>
      <c r="D50" s="113">
        <v>51492</v>
      </c>
      <c r="E50" s="114"/>
      <c r="F50" s="115"/>
      <c r="G50" s="116"/>
      <c r="H50" s="116"/>
      <c r="I50" s="133"/>
    </row>
    <row r="51" spans="1:9" x14ac:dyDescent="0.25">
      <c r="A51" s="95"/>
      <c r="B51" s="114" t="s">
        <v>257</v>
      </c>
      <c r="C51" s="114"/>
      <c r="D51" s="113">
        <v>8200</v>
      </c>
      <c r="E51" s="114"/>
      <c r="F51" s="115"/>
      <c r="G51" s="116"/>
      <c r="H51" s="116"/>
      <c r="I51" s="133"/>
    </row>
    <row r="52" spans="1:9" x14ac:dyDescent="0.25">
      <c r="A52" s="95"/>
      <c r="B52" s="114" t="s">
        <v>212</v>
      </c>
      <c r="C52" s="115"/>
      <c r="D52" s="116">
        <f>SUM(D48:D51)</f>
        <v>100392</v>
      </c>
      <c r="E52" s="114" t="s">
        <v>213</v>
      </c>
      <c r="F52" s="115"/>
      <c r="G52" s="116">
        <f>SUM(G48:G51)</f>
        <v>120000</v>
      </c>
      <c r="H52" s="116">
        <f>SUM(D52:G52)</f>
        <v>220392</v>
      </c>
      <c r="I52" s="133"/>
    </row>
    <row r="53" spans="1:9" x14ac:dyDescent="0.25">
      <c r="A53" s="95"/>
      <c r="B53" s="114" t="s">
        <v>258</v>
      </c>
      <c r="C53" s="115">
        <v>0</v>
      </c>
      <c r="D53" s="113">
        <v>3500</v>
      </c>
      <c r="E53" s="114" t="s">
        <v>259</v>
      </c>
      <c r="F53" s="115">
        <v>0</v>
      </c>
      <c r="G53" s="113">
        <v>51745</v>
      </c>
      <c r="H53" s="116"/>
      <c r="I53" s="133"/>
    </row>
    <row r="54" spans="1:9" ht="15.75" thickBot="1" x14ac:dyDescent="0.3">
      <c r="A54" s="100"/>
      <c r="B54" s="134" t="s">
        <v>212</v>
      </c>
      <c r="C54" s="135"/>
      <c r="D54" s="136">
        <f>SUM(D53)</f>
        <v>3500</v>
      </c>
      <c r="E54" s="134" t="s">
        <v>213</v>
      </c>
      <c r="F54" s="135"/>
      <c r="G54" s="136">
        <f>SUM(G53)</f>
        <v>51745</v>
      </c>
      <c r="H54" s="136">
        <f>SUM(D54:G54)</f>
        <v>55245</v>
      </c>
      <c r="I54" s="137">
        <f>SUM(H48:H54)</f>
        <v>275637</v>
      </c>
    </row>
    <row r="55" spans="1:9" x14ac:dyDescent="0.25">
      <c r="A55" s="95" t="s">
        <v>97</v>
      </c>
      <c r="B55" s="87" t="s">
        <v>260</v>
      </c>
      <c r="C55" s="87">
        <v>0</v>
      </c>
      <c r="D55" s="106">
        <v>15000</v>
      </c>
      <c r="E55" s="87" t="s">
        <v>261</v>
      </c>
      <c r="F55" s="96">
        <v>0</v>
      </c>
      <c r="G55" s="106">
        <v>104500</v>
      </c>
      <c r="H55" s="98"/>
      <c r="I55" s="99"/>
    </row>
    <row r="56" spans="1:9" x14ac:dyDescent="0.25">
      <c r="A56" s="95"/>
      <c r="B56" s="87" t="s">
        <v>262</v>
      </c>
      <c r="C56" s="87">
        <v>0</v>
      </c>
      <c r="D56" s="106">
        <v>7130</v>
      </c>
      <c r="G56" s="98"/>
      <c r="H56" s="98"/>
      <c r="I56" s="99"/>
    </row>
    <row r="57" spans="1:9" x14ac:dyDescent="0.25">
      <c r="A57" s="95"/>
      <c r="B57" s="87" t="s">
        <v>231</v>
      </c>
      <c r="C57" s="87">
        <v>0</v>
      </c>
      <c r="D57" s="106">
        <v>44523</v>
      </c>
      <c r="F57" s="96"/>
      <c r="G57" s="98"/>
      <c r="H57" s="98"/>
      <c r="I57" s="99"/>
    </row>
    <row r="58" spans="1:9" x14ac:dyDescent="0.25">
      <c r="A58" s="95"/>
      <c r="B58" s="87" t="s">
        <v>263</v>
      </c>
      <c r="C58" s="87">
        <v>0</v>
      </c>
      <c r="D58" s="106">
        <v>10000</v>
      </c>
      <c r="F58" s="96"/>
      <c r="G58" s="98"/>
      <c r="H58" s="98"/>
      <c r="I58" s="99"/>
    </row>
    <row r="59" spans="1:9" x14ac:dyDescent="0.25">
      <c r="A59" s="95"/>
      <c r="B59" s="121" t="s">
        <v>212</v>
      </c>
      <c r="C59" s="122"/>
      <c r="D59" s="138">
        <f>SUM(D55:D58)</f>
        <v>76653</v>
      </c>
      <c r="E59" s="121" t="s">
        <v>213</v>
      </c>
      <c r="F59" s="122"/>
      <c r="G59" s="138">
        <f>SUM(G55:G58)</f>
        <v>104500</v>
      </c>
      <c r="H59" s="138">
        <f>SUM(D59:G59)</f>
        <v>181153</v>
      </c>
      <c r="I59" s="99"/>
    </row>
    <row r="60" spans="1:9" x14ac:dyDescent="0.25">
      <c r="A60" s="95"/>
      <c r="B60" s="87" t="s">
        <v>264</v>
      </c>
      <c r="C60" s="96"/>
      <c r="D60" s="106">
        <v>51628</v>
      </c>
      <c r="E60" s="87" t="s">
        <v>265</v>
      </c>
      <c r="G60" s="106">
        <v>130000</v>
      </c>
      <c r="H60" s="98"/>
      <c r="I60" s="99"/>
    </row>
    <row r="61" spans="1:9" x14ac:dyDescent="0.25">
      <c r="A61" s="95"/>
      <c r="B61" s="87" t="s">
        <v>266</v>
      </c>
      <c r="D61" s="106">
        <v>4000</v>
      </c>
      <c r="F61" s="96"/>
      <c r="G61" s="98"/>
      <c r="H61" s="98"/>
      <c r="I61" s="99"/>
    </row>
    <row r="62" spans="1:9" ht="15.75" thickBot="1" x14ac:dyDescent="0.3">
      <c r="A62" s="100"/>
      <c r="B62" s="101" t="s">
        <v>212</v>
      </c>
      <c r="C62" s="102"/>
      <c r="D62" s="104">
        <f>SUM(D60:D61)</f>
        <v>55628</v>
      </c>
      <c r="E62" s="101" t="s">
        <v>213</v>
      </c>
      <c r="F62" s="102"/>
      <c r="G62" s="104">
        <f>SUM(G60:G61)</f>
        <v>130000</v>
      </c>
      <c r="H62" s="104">
        <f>SUM(D62:G62)</f>
        <v>185628</v>
      </c>
      <c r="I62" s="105">
        <f>SUM(H55:H62)</f>
        <v>366781</v>
      </c>
    </row>
    <row r="63" spans="1:9" x14ac:dyDescent="0.25">
      <c r="A63" s="89" t="s">
        <v>98</v>
      </c>
      <c r="B63" s="90" t="s">
        <v>267</v>
      </c>
      <c r="C63" s="91">
        <v>1.425</v>
      </c>
      <c r="D63" s="108">
        <v>166640</v>
      </c>
      <c r="E63" s="90" t="s">
        <v>267</v>
      </c>
      <c r="F63" s="90">
        <v>0</v>
      </c>
      <c r="G63" s="108">
        <v>100006</v>
      </c>
      <c r="H63" s="93"/>
      <c r="I63" s="94"/>
    </row>
    <row r="64" spans="1:9" ht="15.75" thickBot="1" x14ac:dyDescent="0.3">
      <c r="A64" s="100"/>
      <c r="B64" s="101" t="s">
        <v>212</v>
      </c>
      <c r="C64" s="102"/>
      <c r="D64" s="109">
        <f>SUM(D63)</f>
        <v>166640</v>
      </c>
      <c r="E64" s="101" t="s">
        <v>213</v>
      </c>
      <c r="F64" s="101"/>
      <c r="G64" s="109">
        <f>SUM(G63)</f>
        <v>100006</v>
      </c>
      <c r="H64" s="104">
        <f>SUM(D64:G64)</f>
        <v>266646</v>
      </c>
      <c r="I64" s="105">
        <f>SUM(H63:H64)</f>
        <v>266646</v>
      </c>
    </row>
    <row r="65" spans="1:9" x14ac:dyDescent="0.25">
      <c r="A65" s="95" t="s">
        <v>100</v>
      </c>
      <c r="B65" s="87" t="s">
        <v>268</v>
      </c>
      <c r="C65" s="96">
        <v>0</v>
      </c>
      <c r="D65" s="106">
        <v>192737</v>
      </c>
      <c r="E65" s="87" t="s">
        <v>269</v>
      </c>
      <c r="F65" s="96">
        <v>0</v>
      </c>
      <c r="G65" s="106">
        <v>171935</v>
      </c>
      <c r="H65" s="98"/>
      <c r="I65" s="99"/>
    </row>
    <row r="66" spans="1:9" ht="15.75" thickBot="1" x14ac:dyDescent="0.3">
      <c r="A66" s="95"/>
      <c r="B66" s="87" t="s">
        <v>212</v>
      </c>
      <c r="C66" s="96"/>
      <c r="D66" s="106">
        <f>SUM(D65)</f>
        <v>192737</v>
      </c>
      <c r="E66" s="87" t="s">
        <v>213</v>
      </c>
      <c r="F66" s="96"/>
      <c r="G66" s="106">
        <f>SUM(G65)</f>
        <v>171935</v>
      </c>
      <c r="H66" s="98">
        <f>SUM(D66:G66)</f>
        <v>364672</v>
      </c>
      <c r="I66" s="99">
        <f>SUM(H65:H66)</f>
        <v>364672</v>
      </c>
    </row>
    <row r="67" spans="1:9" x14ac:dyDescent="0.25">
      <c r="A67" s="89" t="s">
        <v>107</v>
      </c>
      <c r="B67" s="90" t="s">
        <v>270</v>
      </c>
      <c r="C67" s="139">
        <v>2.5750000000000002</v>
      </c>
      <c r="D67" s="108">
        <v>317515</v>
      </c>
      <c r="E67" s="90" t="s">
        <v>271</v>
      </c>
      <c r="F67" s="91">
        <v>0</v>
      </c>
      <c r="G67" s="108">
        <v>0</v>
      </c>
      <c r="H67" s="93"/>
      <c r="I67" s="94"/>
    </row>
    <row r="68" spans="1:9" ht="15.75" thickBot="1" x14ac:dyDescent="0.3">
      <c r="A68" s="100"/>
      <c r="B68" s="101" t="s">
        <v>212</v>
      </c>
      <c r="C68" s="102"/>
      <c r="D68" s="109">
        <f>SUM(D67)</f>
        <v>317515</v>
      </c>
      <c r="E68" s="101" t="s">
        <v>213</v>
      </c>
      <c r="F68" s="102"/>
      <c r="G68" s="109">
        <f>SUM(G67)</f>
        <v>0</v>
      </c>
      <c r="H68" s="104">
        <f>SUM(D68:G68)</f>
        <v>317515</v>
      </c>
      <c r="I68" s="105">
        <f>SUM(H67:H68)</f>
        <v>317515</v>
      </c>
    </row>
    <row r="69" spans="1:9" x14ac:dyDescent="0.25">
      <c r="A69" s="89" t="s">
        <v>108</v>
      </c>
      <c r="B69" s="90" t="s">
        <v>272</v>
      </c>
      <c r="C69" s="91"/>
      <c r="D69" s="106">
        <v>7200</v>
      </c>
      <c r="E69" s="90" t="s">
        <v>273</v>
      </c>
      <c r="F69" s="91">
        <v>0</v>
      </c>
      <c r="G69" s="108">
        <v>65000</v>
      </c>
      <c r="H69" s="93"/>
      <c r="I69" s="94"/>
    </row>
    <row r="70" spans="1:9" x14ac:dyDescent="0.25">
      <c r="A70" s="95"/>
      <c r="B70" s="87" t="s">
        <v>274</v>
      </c>
      <c r="C70" s="96"/>
      <c r="D70" s="106">
        <v>0</v>
      </c>
      <c r="F70" s="96"/>
      <c r="G70" s="98"/>
      <c r="H70" s="98"/>
      <c r="I70" s="99"/>
    </row>
    <row r="71" spans="1:9" x14ac:dyDescent="0.25">
      <c r="A71" s="95"/>
      <c r="B71" s="121" t="s">
        <v>212</v>
      </c>
      <c r="C71" s="121"/>
      <c r="D71" s="140">
        <f>SUM(D69:D70)</f>
        <v>7200</v>
      </c>
      <c r="E71" s="121" t="s">
        <v>213</v>
      </c>
      <c r="F71" s="122"/>
      <c r="G71" s="138">
        <f>SUM(G69:G70)</f>
        <v>65000</v>
      </c>
      <c r="H71" s="138">
        <f>SUM(D71:G71)</f>
        <v>72200</v>
      </c>
      <c r="I71" s="99"/>
    </row>
    <row r="72" spans="1:9" x14ac:dyDescent="0.25">
      <c r="A72" s="95"/>
      <c r="B72" s="87" t="s">
        <v>275</v>
      </c>
      <c r="C72" s="96">
        <v>0</v>
      </c>
      <c r="D72" s="106">
        <v>3450</v>
      </c>
      <c r="E72" s="87" t="s">
        <v>276</v>
      </c>
      <c r="F72" s="96">
        <v>0</v>
      </c>
      <c r="G72" s="106">
        <v>90000</v>
      </c>
      <c r="H72" s="98"/>
      <c r="I72" s="99"/>
    </row>
    <row r="73" spans="1:9" x14ac:dyDescent="0.25">
      <c r="A73" s="95"/>
      <c r="B73" s="87" t="s">
        <v>276</v>
      </c>
      <c r="C73" s="96">
        <v>0</v>
      </c>
      <c r="D73" s="106">
        <v>17650</v>
      </c>
      <c r="G73" s="98"/>
      <c r="H73" s="98"/>
      <c r="I73" s="99"/>
    </row>
    <row r="74" spans="1:9" x14ac:dyDescent="0.25">
      <c r="A74" s="95"/>
      <c r="B74" s="87" t="s">
        <v>277</v>
      </c>
      <c r="C74" s="96">
        <v>0</v>
      </c>
      <c r="D74" s="106">
        <v>10000</v>
      </c>
      <c r="G74" s="98"/>
      <c r="H74" s="98"/>
      <c r="I74" s="99"/>
    </row>
    <row r="75" spans="1:9" ht="15.75" thickBot="1" x14ac:dyDescent="0.3">
      <c r="A75" s="100"/>
      <c r="B75" s="101" t="s">
        <v>212</v>
      </c>
      <c r="C75" s="102"/>
      <c r="D75" s="104">
        <f>SUM(D72:D74)</f>
        <v>31100</v>
      </c>
      <c r="E75" s="101" t="s">
        <v>213</v>
      </c>
      <c r="F75" s="101"/>
      <c r="G75" s="104">
        <f>SUM(G72:G74)</f>
        <v>90000</v>
      </c>
      <c r="H75" s="104">
        <f>SUM(D75:G75)</f>
        <v>121100</v>
      </c>
      <c r="I75" s="105">
        <f>SUM(H69:H75)</f>
        <v>193300</v>
      </c>
    </row>
    <row r="76" spans="1:9" x14ac:dyDescent="0.25">
      <c r="A76" s="89" t="s">
        <v>116</v>
      </c>
      <c r="B76" s="90" t="s">
        <v>278</v>
      </c>
      <c r="C76" s="91">
        <v>0</v>
      </c>
      <c r="D76" s="108">
        <v>24000</v>
      </c>
      <c r="E76" s="90" t="s">
        <v>279</v>
      </c>
      <c r="F76" s="91">
        <v>0</v>
      </c>
      <c r="G76" s="108">
        <v>157848</v>
      </c>
      <c r="H76" s="93"/>
      <c r="I76" s="94"/>
    </row>
    <row r="77" spans="1:9" ht="15.75" thickBot="1" x14ac:dyDescent="0.3">
      <c r="A77" s="100"/>
      <c r="B77" s="101" t="s">
        <v>212</v>
      </c>
      <c r="C77" s="102"/>
      <c r="D77" s="109">
        <f>SUM(D76)</f>
        <v>24000</v>
      </c>
      <c r="E77" s="101" t="s">
        <v>213</v>
      </c>
      <c r="F77" s="102"/>
      <c r="G77" s="109">
        <f>SUM(G76)</f>
        <v>157848</v>
      </c>
      <c r="H77" s="104">
        <f>SUM(D77:G77)</f>
        <v>181848</v>
      </c>
      <c r="I77" s="105">
        <f>SUM(H76:H77)</f>
        <v>181848</v>
      </c>
    </row>
    <row r="78" spans="1:9" x14ac:dyDescent="0.25">
      <c r="A78" s="141" t="s">
        <v>119</v>
      </c>
      <c r="B78" s="127" t="s">
        <v>280</v>
      </c>
      <c r="C78" s="128">
        <v>0</v>
      </c>
      <c r="D78" s="130">
        <v>52000</v>
      </c>
      <c r="E78" s="127" t="s">
        <v>281</v>
      </c>
      <c r="F78" s="128">
        <v>0</v>
      </c>
      <c r="G78" s="130">
        <v>241000</v>
      </c>
      <c r="H78" s="131"/>
      <c r="I78" s="132"/>
    </row>
    <row r="79" spans="1:9" ht="15.75" thickBot="1" x14ac:dyDescent="0.3">
      <c r="A79" s="142"/>
      <c r="B79" s="134" t="s">
        <v>212</v>
      </c>
      <c r="C79" s="135"/>
      <c r="D79" s="143">
        <f>SUM(D78)</f>
        <v>52000</v>
      </c>
      <c r="E79" s="134" t="s">
        <v>213</v>
      </c>
      <c r="F79" s="135"/>
      <c r="G79" s="143">
        <f>SUM(G78)</f>
        <v>241000</v>
      </c>
      <c r="H79" s="136">
        <f>SUM(D79:G79)</f>
        <v>293000</v>
      </c>
      <c r="I79" s="137">
        <f>SUM(H78:H79)</f>
        <v>293000</v>
      </c>
    </row>
    <row r="80" spans="1:9" x14ac:dyDescent="0.25">
      <c r="A80" s="89" t="s">
        <v>126</v>
      </c>
      <c r="B80" s="90" t="s">
        <v>282</v>
      </c>
      <c r="C80" s="91">
        <v>1.08</v>
      </c>
      <c r="D80" s="108">
        <v>50000</v>
      </c>
      <c r="E80" s="90" t="s">
        <v>283</v>
      </c>
      <c r="F80" s="91">
        <v>1.33</v>
      </c>
      <c r="G80" s="108">
        <v>181500</v>
      </c>
      <c r="H80" s="93"/>
      <c r="I80" s="94"/>
    </row>
    <row r="81" spans="1:9" x14ac:dyDescent="0.25">
      <c r="A81" s="95"/>
      <c r="B81" s="121" t="s">
        <v>212</v>
      </c>
      <c r="C81" s="122"/>
      <c r="D81" s="138">
        <f>SUM(D80)</f>
        <v>50000</v>
      </c>
      <c r="E81" s="121" t="s">
        <v>213</v>
      </c>
      <c r="F81" s="122"/>
      <c r="G81" s="138">
        <f>SUM(G80)</f>
        <v>181500</v>
      </c>
      <c r="H81" s="138">
        <f>SUM(D81:G81)</f>
        <v>231500</v>
      </c>
      <c r="I81" s="99"/>
    </row>
    <row r="82" spans="1:9" x14ac:dyDescent="0.25">
      <c r="A82" s="95"/>
      <c r="B82" s="87" t="s">
        <v>284</v>
      </c>
      <c r="C82" s="96">
        <v>0</v>
      </c>
      <c r="D82" s="106">
        <v>17264</v>
      </c>
      <c r="E82" s="87" t="s">
        <v>285</v>
      </c>
      <c r="F82" s="96">
        <v>1.0900000000000001</v>
      </c>
      <c r="G82" s="106">
        <v>95500</v>
      </c>
      <c r="H82" s="98"/>
      <c r="I82" s="99"/>
    </row>
    <row r="83" spans="1:9" x14ac:dyDescent="0.25">
      <c r="A83" s="95"/>
      <c r="B83" s="87" t="s">
        <v>286</v>
      </c>
      <c r="C83" s="96">
        <v>0</v>
      </c>
      <c r="D83" s="106">
        <v>13000</v>
      </c>
      <c r="F83" s="96"/>
      <c r="G83" s="106"/>
      <c r="H83" s="98"/>
      <c r="I83" s="99"/>
    </row>
    <row r="84" spans="1:9" ht="15.75" thickBot="1" x14ac:dyDescent="0.3">
      <c r="A84" s="100"/>
      <c r="B84" s="101" t="s">
        <v>212</v>
      </c>
      <c r="C84" s="102"/>
      <c r="D84" s="104">
        <f>SUM(D82:D83)</f>
        <v>30264</v>
      </c>
      <c r="E84" s="101" t="s">
        <v>213</v>
      </c>
      <c r="F84" s="101"/>
      <c r="G84" s="104">
        <f>SUM(G82:G83)</f>
        <v>95500</v>
      </c>
      <c r="H84" s="104">
        <f>SUM(D84:G84)</f>
        <v>125764</v>
      </c>
      <c r="I84" s="105">
        <f>SUM(H80:H84)</f>
        <v>357264</v>
      </c>
    </row>
    <row r="85" spans="1:9" x14ac:dyDescent="0.25">
      <c r="A85" s="141" t="s">
        <v>128</v>
      </c>
      <c r="B85" s="127" t="s">
        <v>287</v>
      </c>
      <c r="C85" s="128">
        <v>0</v>
      </c>
      <c r="D85" s="130">
        <v>17799</v>
      </c>
      <c r="E85" s="127" t="s">
        <v>288</v>
      </c>
      <c r="F85" s="128">
        <v>0</v>
      </c>
      <c r="G85" s="130">
        <v>400000</v>
      </c>
      <c r="H85" s="131"/>
      <c r="I85" s="132"/>
    </row>
    <row r="86" spans="1:9" x14ac:dyDescent="0.25">
      <c r="A86" s="144"/>
      <c r="B86" s="114" t="s">
        <v>289</v>
      </c>
      <c r="C86" s="115">
        <v>0</v>
      </c>
      <c r="D86" s="113">
        <v>175000</v>
      </c>
      <c r="E86" s="114"/>
      <c r="F86" s="115"/>
      <c r="G86" s="116"/>
      <c r="H86" s="116"/>
      <c r="I86" s="133"/>
    </row>
    <row r="87" spans="1:9" x14ac:dyDescent="0.25">
      <c r="A87" s="144"/>
      <c r="B87" s="114" t="s">
        <v>290</v>
      </c>
      <c r="C87" s="115">
        <v>0</v>
      </c>
      <c r="D87" s="113">
        <v>15061</v>
      </c>
      <c r="E87" s="114"/>
      <c r="F87" s="115"/>
      <c r="G87" s="116"/>
      <c r="H87" s="116"/>
      <c r="I87" s="133"/>
    </row>
    <row r="88" spans="1:9" x14ac:dyDescent="0.25">
      <c r="A88" s="144"/>
      <c r="B88" s="114" t="s">
        <v>291</v>
      </c>
      <c r="C88" s="115">
        <v>0</v>
      </c>
      <c r="D88" s="113">
        <v>9723</v>
      </c>
      <c r="E88" s="114"/>
      <c r="F88" s="115"/>
      <c r="G88" s="116"/>
      <c r="H88" s="116"/>
      <c r="I88" s="133"/>
    </row>
    <row r="89" spans="1:9" x14ac:dyDescent="0.25">
      <c r="A89" s="144"/>
      <c r="B89" s="114" t="s">
        <v>292</v>
      </c>
      <c r="C89" s="115">
        <v>0</v>
      </c>
      <c r="D89" s="113">
        <v>9649</v>
      </c>
      <c r="E89" s="114"/>
      <c r="F89" s="115"/>
      <c r="G89" s="116"/>
      <c r="H89" s="116"/>
      <c r="I89" s="133"/>
    </row>
    <row r="90" spans="1:9" ht="15.75" thickBot="1" x14ac:dyDescent="0.3">
      <c r="A90" s="142"/>
      <c r="B90" s="135" t="s">
        <v>212</v>
      </c>
      <c r="C90" s="143"/>
      <c r="D90" s="143">
        <f>SUM(D85:D89)</f>
        <v>227232</v>
      </c>
      <c r="E90" s="134" t="s">
        <v>213</v>
      </c>
      <c r="F90" s="135"/>
      <c r="G90" s="136">
        <f>SUM(G85:G89)</f>
        <v>400000</v>
      </c>
      <c r="H90" s="136">
        <f>SUM(D90:G90)</f>
        <v>627232</v>
      </c>
      <c r="I90" s="137">
        <f>SUM(H85:H90)</f>
        <v>627232</v>
      </c>
    </row>
    <row r="91" spans="1:9" x14ac:dyDescent="0.25">
      <c r="A91" s="141" t="s">
        <v>132</v>
      </c>
      <c r="B91" s="127" t="s">
        <v>293</v>
      </c>
      <c r="C91" s="128">
        <v>0</v>
      </c>
      <c r="D91" s="130">
        <v>94004</v>
      </c>
      <c r="E91" s="127" t="s">
        <v>277</v>
      </c>
      <c r="F91" s="128">
        <v>1</v>
      </c>
      <c r="G91" s="130">
        <v>215007</v>
      </c>
      <c r="H91" s="131"/>
      <c r="I91" s="132"/>
    </row>
    <row r="92" spans="1:9" ht="15.75" thickBot="1" x14ac:dyDescent="0.3">
      <c r="A92" s="142"/>
      <c r="B92" s="135" t="s">
        <v>212</v>
      </c>
      <c r="C92" s="143"/>
      <c r="D92" s="143">
        <f>SUM(D91)</f>
        <v>94004</v>
      </c>
      <c r="E92" s="135" t="s">
        <v>213</v>
      </c>
      <c r="F92" s="143"/>
      <c r="G92" s="143">
        <f>SUM(G91)</f>
        <v>215007</v>
      </c>
      <c r="H92" s="136">
        <f>SUM(D92:G92)</f>
        <v>309011</v>
      </c>
      <c r="I92" s="137">
        <f>SUM(H91:H92)</f>
        <v>309011</v>
      </c>
    </row>
    <row r="93" spans="1:9" x14ac:dyDescent="0.25">
      <c r="A93" s="95" t="s">
        <v>138</v>
      </c>
      <c r="B93" s="112" t="s">
        <v>296</v>
      </c>
      <c r="C93" s="123">
        <v>0</v>
      </c>
      <c r="D93" s="124">
        <v>53816</v>
      </c>
      <c r="E93" s="112"/>
      <c r="F93" s="123">
        <v>0</v>
      </c>
      <c r="G93" s="124">
        <v>165000</v>
      </c>
      <c r="H93" s="98"/>
      <c r="I93" s="99"/>
    </row>
    <row r="94" spans="1:9" ht="15.75" thickBot="1" x14ac:dyDescent="0.3">
      <c r="A94" s="100"/>
      <c r="B94" s="102" t="s">
        <v>212</v>
      </c>
      <c r="C94" s="109"/>
      <c r="D94" s="109">
        <f>SUM(D93)</f>
        <v>53816</v>
      </c>
      <c r="E94" s="102" t="s">
        <v>213</v>
      </c>
      <c r="F94" s="109"/>
      <c r="G94" s="109">
        <f>SUM(G93)</f>
        <v>165000</v>
      </c>
      <c r="H94" s="104">
        <f>SUM(D94:G94)</f>
        <v>218816</v>
      </c>
      <c r="I94" s="105">
        <f>SUM(H93:H94)</f>
        <v>218816</v>
      </c>
    </row>
    <row r="95" spans="1:9" ht="15.75" thickBot="1" x14ac:dyDescent="0.3">
      <c r="A95" s="157" t="s">
        <v>184</v>
      </c>
      <c r="C95" s="96"/>
      <c r="D95" s="88"/>
      <c r="F95" s="96"/>
      <c r="G95" s="88"/>
      <c r="H95" s="88"/>
      <c r="I95" s="88"/>
    </row>
    <row r="96" spans="1:9" x14ac:dyDescent="0.25">
      <c r="A96" s="89" t="s">
        <v>93</v>
      </c>
      <c r="B96" s="90" t="s">
        <v>297</v>
      </c>
      <c r="C96" s="91">
        <v>0</v>
      </c>
      <c r="D96" s="108">
        <v>314825</v>
      </c>
      <c r="E96" s="90" t="s">
        <v>298</v>
      </c>
      <c r="F96" s="91">
        <v>0</v>
      </c>
      <c r="G96" s="108">
        <v>380404</v>
      </c>
      <c r="H96" s="93"/>
      <c r="I96" s="94"/>
    </row>
    <row r="97" spans="1:9" ht="15.75" thickBot="1" x14ac:dyDescent="0.3">
      <c r="A97" s="100"/>
      <c r="B97" s="101" t="s">
        <v>212</v>
      </c>
      <c r="C97" s="102"/>
      <c r="D97" s="109">
        <f>SUM(D96)</f>
        <v>314825</v>
      </c>
      <c r="E97" s="101" t="s">
        <v>213</v>
      </c>
      <c r="F97" s="102"/>
      <c r="G97" s="109">
        <f>SUM(G96)</f>
        <v>380404</v>
      </c>
      <c r="H97" s="104">
        <f>SUM(D97:G97)</f>
        <v>695229</v>
      </c>
      <c r="I97" s="105">
        <f>SUM(H96:H97)</f>
        <v>695229</v>
      </c>
    </row>
    <row r="98" spans="1:9" x14ac:dyDescent="0.25">
      <c r="A98" s="89" t="s">
        <v>101</v>
      </c>
      <c r="B98" s="90" t="s">
        <v>299</v>
      </c>
      <c r="C98" s="91">
        <v>0</v>
      </c>
      <c r="D98" s="108">
        <v>156132</v>
      </c>
      <c r="E98" s="90" t="s">
        <v>300</v>
      </c>
      <c r="F98" s="91">
        <v>0</v>
      </c>
      <c r="G98" s="108">
        <v>1191611</v>
      </c>
      <c r="H98" s="93"/>
      <c r="I98" s="94"/>
    </row>
    <row r="99" spans="1:9" x14ac:dyDescent="0.25">
      <c r="A99" s="95"/>
      <c r="B99" s="87" t="s">
        <v>301</v>
      </c>
      <c r="C99" s="145">
        <v>2.5</v>
      </c>
      <c r="D99" s="106">
        <v>129811</v>
      </c>
      <c r="F99" s="96"/>
      <c r="G99" s="106"/>
      <c r="H99" s="98"/>
      <c r="I99" s="99"/>
    </row>
    <row r="100" spans="1:9" x14ac:dyDescent="0.25">
      <c r="A100" s="95"/>
      <c r="B100" s="87" t="s">
        <v>302</v>
      </c>
      <c r="C100" s="96">
        <v>0</v>
      </c>
      <c r="D100" s="106">
        <v>30000</v>
      </c>
      <c r="F100" s="96"/>
      <c r="G100" s="106"/>
      <c r="H100" s="98"/>
      <c r="I100" s="99"/>
    </row>
    <row r="101" spans="1:9" ht="15.75" thickBot="1" x14ac:dyDescent="0.3">
      <c r="A101" s="100"/>
      <c r="B101" s="101" t="s">
        <v>212</v>
      </c>
      <c r="C101" s="102"/>
      <c r="D101" s="109">
        <f>SUM(D98:D100)</f>
        <v>315943</v>
      </c>
      <c r="E101" s="101" t="s">
        <v>213</v>
      </c>
      <c r="F101" s="102"/>
      <c r="G101" s="109">
        <f>SUM(G98:G100)</f>
        <v>1191611</v>
      </c>
      <c r="H101" s="104">
        <f>SUM(D101:G101)</f>
        <v>1507554</v>
      </c>
      <c r="I101" s="105">
        <f>SUM(H98:H101)</f>
        <v>1507554</v>
      </c>
    </row>
    <row r="102" spans="1:9" x14ac:dyDescent="0.25">
      <c r="A102" s="89" t="s">
        <v>112</v>
      </c>
      <c r="B102" s="127" t="s">
        <v>303</v>
      </c>
      <c r="C102" s="128">
        <v>0</v>
      </c>
      <c r="D102" s="130"/>
      <c r="E102" s="127" t="s">
        <v>304</v>
      </c>
      <c r="F102" s="128">
        <v>1</v>
      </c>
      <c r="G102" s="130">
        <v>71010</v>
      </c>
      <c r="H102" s="131"/>
      <c r="I102" s="132"/>
    </row>
    <row r="103" spans="1:9" x14ac:dyDescent="0.25">
      <c r="A103" s="95"/>
      <c r="B103" s="114" t="s">
        <v>212</v>
      </c>
      <c r="C103" s="114"/>
      <c r="D103" s="116">
        <f>SUM(D102)</f>
        <v>0</v>
      </c>
      <c r="E103" s="114" t="s">
        <v>213</v>
      </c>
      <c r="F103" s="114"/>
      <c r="G103" s="116">
        <f>SUM(G102)</f>
        <v>71010</v>
      </c>
      <c r="H103" s="116">
        <f>SUM(D103:G103)</f>
        <v>71010</v>
      </c>
      <c r="I103" s="133"/>
    </row>
    <row r="104" spans="1:9" x14ac:dyDescent="0.25">
      <c r="A104" s="95"/>
      <c r="B104" s="114" t="s">
        <v>305</v>
      </c>
      <c r="C104" s="115">
        <v>0</v>
      </c>
      <c r="D104" s="113">
        <v>1300</v>
      </c>
      <c r="E104" s="114" t="s">
        <v>306</v>
      </c>
      <c r="F104" s="115">
        <v>1</v>
      </c>
      <c r="G104" s="113">
        <v>139200</v>
      </c>
      <c r="H104" s="116"/>
      <c r="I104" s="133"/>
    </row>
    <row r="105" spans="1:9" x14ac:dyDescent="0.25">
      <c r="A105" s="95"/>
      <c r="B105" s="114" t="s">
        <v>212</v>
      </c>
      <c r="C105" s="114"/>
      <c r="D105" s="116">
        <f>SUM(D104)</f>
        <v>1300</v>
      </c>
      <c r="E105" s="114" t="s">
        <v>213</v>
      </c>
      <c r="F105" s="114"/>
      <c r="G105" s="116">
        <f>SUM(G104)</f>
        <v>139200</v>
      </c>
      <c r="H105" s="116">
        <f>SUM(D105:G105)</f>
        <v>140500</v>
      </c>
      <c r="I105" s="133"/>
    </row>
    <row r="106" spans="1:9" x14ac:dyDescent="0.25">
      <c r="A106" s="95"/>
      <c r="B106" s="114" t="s">
        <v>307</v>
      </c>
      <c r="C106" s="115">
        <v>0</v>
      </c>
      <c r="D106" s="113">
        <v>135000</v>
      </c>
      <c r="E106" s="114" t="s">
        <v>308</v>
      </c>
      <c r="F106" s="115">
        <v>1</v>
      </c>
      <c r="G106" s="113">
        <v>298974</v>
      </c>
      <c r="H106" s="116"/>
      <c r="I106" s="133"/>
    </row>
    <row r="107" spans="1:9" ht="15.75" thickBot="1" x14ac:dyDescent="0.3">
      <c r="A107" s="100"/>
      <c r="B107" s="134" t="s">
        <v>212</v>
      </c>
      <c r="C107" s="134"/>
      <c r="D107" s="136">
        <f>SUM(D106)</f>
        <v>135000</v>
      </c>
      <c r="E107" s="134" t="s">
        <v>213</v>
      </c>
      <c r="F107" s="134"/>
      <c r="G107" s="136">
        <f>SUM(G106)</f>
        <v>298974</v>
      </c>
      <c r="H107" s="136">
        <f>SUM(D107:G107)</f>
        <v>433974</v>
      </c>
      <c r="I107" s="137">
        <f>SUM(H102:H107)</f>
        <v>645484</v>
      </c>
    </row>
    <row r="108" spans="1:9" x14ac:dyDescent="0.25">
      <c r="A108" s="89" t="s">
        <v>122</v>
      </c>
      <c r="B108" s="90" t="s">
        <v>309</v>
      </c>
      <c r="C108" s="91">
        <v>3</v>
      </c>
      <c r="D108" s="108">
        <v>327874</v>
      </c>
      <c r="E108" s="90" t="s">
        <v>310</v>
      </c>
      <c r="F108" s="91">
        <v>0</v>
      </c>
      <c r="G108" s="108">
        <v>300000</v>
      </c>
      <c r="H108" s="93"/>
      <c r="I108" s="94"/>
    </row>
    <row r="109" spans="1:9" x14ac:dyDescent="0.25">
      <c r="A109" s="95"/>
      <c r="B109" s="87" t="s">
        <v>311</v>
      </c>
      <c r="C109" s="96">
        <v>1</v>
      </c>
      <c r="D109" s="106">
        <v>25000</v>
      </c>
      <c r="F109" s="96"/>
      <c r="G109" s="106"/>
      <c r="H109" s="98"/>
      <c r="I109" s="99"/>
    </row>
    <row r="110" spans="1:9" ht="15.75" thickBot="1" x14ac:dyDescent="0.3">
      <c r="A110" s="100"/>
      <c r="B110" s="101" t="s">
        <v>212</v>
      </c>
      <c r="C110" s="102"/>
      <c r="D110" s="109">
        <f>SUM(D108:D109)</f>
        <v>352874</v>
      </c>
      <c r="E110" s="101" t="s">
        <v>213</v>
      </c>
      <c r="F110" s="102"/>
      <c r="G110" s="109">
        <f>SUM(G108:G109)</f>
        <v>300000</v>
      </c>
      <c r="H110" s="104">
        <f>SUM(D110:G110)</f>
        <v>652874</v>
      </c>
      <c r="I110" s="105">
        <f>SUM(H108:H110)</f>
        <v>652874</v>
      </c>
    </row>
    <row r="111" spans="1:9" x14ac:dyDescent="0.25">
      <c r="A111" s="89" t="s">
        <v>124</v>
      </c>
      <c r="B111" s="127"/>
      <c r="C111" s="127"/>
      <c r="D111" s="130">
        <v>0</v>
      </c>
      <c r="E111" s="127" t="s">
        <v>312</v>
      </c>
      <c r="F111" s="128">
        <v>0</v>
      </c>
      <c r="G111" s="130">
        <v>65000</v>
      </c>
      <c r="H111" s="131"/>
      <c r="I111" s="132"/>
    </row>
    <row r="112" spans="1:9" x14ac:dyDescent="0.25">
      <c r="A112" s="95"/>
      <c r="B112" s="114" t="s">
        <v>212</v>
      </c>
      <c r="C112" s="114"/>
      <c r="D112" s="116">
        <f>SUM(D111)</f>
        <v>0</v>
      </c>
      <c r="E112" s="114" t="s">
        <v>213</v>
      </c>
      <c r="F112" s="115"/>
      <c r="G112" s="116">
        <f>SUM(G111)</f>
        <v>65000</v>
      </c>
      <c r="H112" s="116">
        <f>SUM(D112:G112)</f>
        <v>65000</v>
      </c>
      <c r="I112" s="133"/>
    </row>
    <row r="113" spans="1:9" x14ac:dyDescent="0.25">
      <c r="A113" s="95"/>
      <c r="B113" s="114"/>
      <c r="C113" s="115"/>
      <c r="D113" s="116">
        <v>0</v>
      </c>
      <c r="E113" s="114" t="s">
        <v>313</v>
      </c>
      <c r="F113" s="115">
        <v>0</v>
      </c>
      <c r="G113" s="113">
        <v>65000</v>
      </c>
      <c r="H113" s="116"/>
      <c r="I113" s="133"/>
    </row>
    <row r="114" spans="1:9" x14ac:dyDescent="0.25">
      <c r="A114" s="95"/>
      <c r="B114" s="114" t="s">
        <v>212</v>
      </c>
      <c r="C114" s="115"/>
      <c r="D114" s="113">
        <f>SUM(D113)</f>
        <v>0</v>
      </c>
      <c r="E114" s="114" t="s">
        <v>213</v>
      </c>
      <c r="F114" s="115"/>
      <c r="G114" s="116">
        <f>SUM(G113)</f>
        <v>65000</v>
      </c>
      <c r="H114" s="116">
        <f>SUM(D114:G114)</f>
        <v>65000</v>
      </c>
      <c r="I114" s="133"/>
    </row>
    <row r="115" spans="1:9" x14ac:dyDescent="0.25">
      <c r="A115" s="95"/>
      <c r="B115" s="114" t="s">
        <v>314</v>
      </c>
      <c r="C115" s="115">
        <v>0</v>
      </c>
      <c r="D115" s="113">
        <v>24000</v>
      </c>
      <c r="E115" s="114" t="s">
        <v>315</v>
      </c>
      <c r="F115" s="115">
        <v>0</v>
      </c>
      <c r="G115" s="116">
        <v>0</v>
      </c>
      <c r="H115" s="116"/>
      <c r="I115" s="133"/>
    </row>
    <row r="116" spans="1:9" ht="15.75" thickBot="1" x14ac:dyDescent="0.3">
      <c r="A116" s="100"/>
      <c r="B116" s="134" t="s">
        <v>316</v>
      </c>
      <c r="C116" s="135"/>
      <c r="D116" s="136">
        <f>SUM(D115)</f>
        <v>24000</v>
      </c>
      <c r="E116" s="134" t="s">
        <v>213</v>
      </c>
      <c r="F116" s="135"/>
      <c r="G116" s="136">
        <f>SUM(G115)</f>
        <v>0</v>
      </c>
      <c r="H116" s="136">
        <f>SUM(D116:G116)</f>
        <v>24000</v>
      </c>
      <c r="I116" s="137">
        <f>SUM(H111:H116)</f>
        <v>154000</v>
      </c>
    </row>
    <row r="117" spans="1:9" x14ac:dyDescent="0.25">
      <c r="A117" s="89" t="s">
        <v>127</v>
      </c>
      <c r="B117" s="90" t="s">
        <v>317</v>
      </c>
      <c r="C117" s="91">
        <v>0</v>
      </c>
      <c r="D117" s="108">
        <v>290000</v>
      </c>
      <c r="E117" s="146" t="s">
        <v>318</v>
      </c>
      <c r="F117" s="128">
        <v>0</v>
      </c>
      <c r="G117" s="130">
        <v>316059</v>
      </c>
      <c r="H117" s="131"/>
      <c r="I117" s="132"/>
    </row>
    <row r="118" spans="1:9" x14ac:dyDescent="0.25">
      <c r="A118" s="95"/>
      <c r="B118" s="112" t="s">
        <v>319</v>
      </c>
      <c r="C118" s="123">
        <v>0</v>
      </c>
      <c r="D118" s="124">
        <v>8400</v>
      </c>
      <c r="E118" s="147"/>
      <c r="F118" s="114"/>
      <c r="G118" s="114"/>
      <c r="H118" s="116"/>
      <c r="I118" s="133"/>
    </row>
    <row r="119" spans="1:9" x14ac:dyDescent="0.25">
      <c r="A119" s="95"/>
      <c r="B119" s="112" t="s">
        <v>320</v>
      </c>
      <c r="C119" s="123">
        <v>0</v>
      </c>
      <c r="D119" s="124"/>
      <c r="E119" s="147" t="s">
        <v>321</v>
      </c>
      <c r="F119" s="115">
        <v>0</v>
      </c>
      <c r="G119" s="113">
        <v>0</v>
      </c>
      <c r="H119" s="116"/>
      <c r="I119" s="133"/>
    </row>
    <row r="120" spans="1:9" ht="15.75" thickBot="1" x14ac:dyDescent="0.3">
      <c r="A120" s="100"/>
      <c r="B120" s="102" t="s">
        <v>212</v>
      </c>
      <c r="C120" s="109"/>
      <c r="D120" s="109">
        <f>SUM(D117:D119)</f>
        <v>298400</v>
      </c>
      <c r="E120" s="148" t="s">
        <v>213</v>
      </c>
      <c r="F120" s="143"/>
      <c r="G120" s="143">
        <f>SUM(G117:G119)</f>
        <v>316059</v>
      </c>
      <c r="H120" s="136">
        <f>SUM(D120:G120)</f>
        <v>614459</v>
      </c>
      <c r="I120" s="137">
        <f>SUM(H117:H120)</f>
        <v>614459</v>
      </c>
    </row>
    <row r="121" spans="1:9" x14ac:dyDescent="0.25">
      <c r="A121" s="95" t="s">
        <v>133</v>
      </c>
      <c r="B121" s="87" t="s">
        <v>322</v>
      </c>
      <c r="C121" s="96">
        <v>0</v>
      </c>
      <c r="D121" s="106">
        <v>0</v>
      </c>
      <c r="E121" s="87" t="s">
        <v>323</v>
      </c>
      <c r="F121" s="96">
        <v>1.37</v>
      </c>
      <c r="G121" s="106">
        <v>814923</v>
      </c>
      <c r="H121" s="98"/>
      <c r="I121" s="99"/>
    </row>
    <row r="122" spans="1:9" ht="15.75" thickBot="1" x14ac:dyDescent="0.3">
      <c r="A122" s="95"/>
      <c r="B122" s="96" t="s">
        <v>212</v>
      </c>
      <c r="C122" s="106"/>
      <c r="D122" s="106">
        <f>SUM(D121)</f>
        <v>0</v>
      </c>
      <c r="E122" s="96" t="s">
        <v>213</v>
      </c>
      <c r="F122" s="106"/>
      <c r="G122" s="106">
        <f>SUM(G121)</f>
        <v>814923</v>
      </c>
      <c r="H122" s="98">
        <f>SUM(D122:G122)</f>
        <v>814923</v>
      </c>
      <c r="I122" s="99">
        <f>SUM(H121:H122)</f>
        <v>814923</v>
      </c>
    </row>
    <row r="123" spans="1:9" x14ac:dyDescent="0.25">
      <c r="A123" s="89" t="s">
        <v>134</v>
      </c>
      <c r="B123" s="90" t="s">
        <v>324</v>
      </c>
      <c r="C123" s="91">
        <v>2</v>
      </c>
      <c r="D123" s="108">
        <v>432127</v>
      </c>
      <c r="E123" s="90" t="s">
        <v>325</v>
      </c>
      <c r="F123" s="90">
        <v>0</v>
      </c>
      <c r="G123" s="108">
        <v>324500</v>
      </c>
      <c r="H123" s="93"/>
      <c r="I123" s="94"/>
    </row>
    <row r="124" spans="1:9" ht="15.75" thickBot="1" x14ac:dyDescent="0.3">
      <c r="A124" s="100"/>
      <c r="B124" s="102" t="s">
        <v>212</v>
      </c>
      <c r="C124" s="109"/>
      <c r="D124" s="109">
        <f>SUM(D123)</f>
        <v>432127</v>
      </c>
      <c r="E124" s="102" t="s">
        <v>213</v>
      </c>
      <c r="F124" s="109"/>
      <c r="G124" s="109">
        <f>SUM(G123)</f>
        <v>324500</v>
      </c>
      <c r="H124" s="104">
        <f>SUM(D124:G124)</f>
        <v>756627</v>
      </c>
      <c r="I124" s="105">
        <f>SUM(H123:H124)</f>
        <v>756627</v>
      </c>
    </row>
    <row r="125" spans="1:9" ht="15.75" thickBot="1" x14ac:dyDescent="0.3">
      <c r="A125" s="157" t="s">
        <v>185</v>
      </c>
      <c r="C125" s="96"/>
      <c r="F125" s="96"/>
      <c r="G125" s="88"/>
      <c r="H125" s="88"/>
      <c r="I125" s="88"/>
    </row>
    <row r="126" spans="1:9" x14ac:dyDescent="0.25">
      <c r="A126" s="89" t="s">
        <v>96</v>
      </c>
      <c r="B126" s="127" t="s">
        <v>326</v>
      </c>
      <c r="C126" s="128">
        <v>0</v>
      </c>
      <c r="D126" s="130">
        <v>68056</v>
      </c>
      <c r="E126" s="127" t="s">
        <v>327</v>
      </c>
      <c r="F126" s="128">
        <v>1</v>
      </c>
      <c r="G126" s="130">
        <v>98586</v>
      </c>
      <c r="H126" s="131"/>
      <c r="I126" s="132"/>
    </row>
    <row r="127" spans="1:9" x14ac:dyDescent="0.25">
      <c r="A127" s="95"/>
      <c r="B127" s="114" t="s">
        <v>328</v>
      </c>
      <c r="C127" s="115">
        <v>0</v>
      </c>
      <c r="D127" s="113">
        <v>44955</v>
      </c>
      <c r="E127" s="114"/>
      <c r="F127" s="114"/>
      <c r="G127" s="116"/>
      <c r="H127" s="116"/>
      <c r="I127" s="133"/>
    </row>
    <row r="128" spans="1:9" x14ac:dyDescent="0.25">
      <c r="A128" s="95"/>
      <c r="B128" s="114" t="s">
        <v>329</v>
      </c>
      <c r="C128" s="115">
        <v>0</v>
      </c>
      <c r="D128" s="113">
        <v>19910</v>
      </c>
      <c r="E128" s="114"/>
      <c r="F128" s="114"/>
      <c r="G128" s="116"/>
      <c r="H128" s="116"/>
      <c r="I128" s="133"/>
    </row>
    <row r="129" spans="1:9" x14ac:dyDescent="0.25">
      <c r="A129" s="95"/>
      <c r="B129" s="114" t="s">
        <v>212</v>
      </c>
      <c r="C129" s="115"/>
      <c r="D129" s="116">
        <f>SUM(D126:D128)</f>
        <v>132921</v>
      </c>
      <c r="E129" s="114" t="s">
        <v>213</v>
      </c>
      <c r="F129" s="114"/>
      <c r="G129" s="116">
        <f>SUM(G126:G128)</f>
        <v>98586</v>
      </c>
      <c r="H129" s="116">
        <f>SUM(D129:G129)</f>
        <v>231507</v>
      </c>
      <c r="I129" s="133"/>
    </row>
    <row r="130" spans="1:9" x14ac:dyDescent="0.25">
      <c r="A130" s="95"/>
      <c r="B130" s="114" t="s">
        <v>330</v>
      </c>
      <c r="C130" s="115">
        <v>0</v>
      </c>
      <c r="D130" s="113">
        <v>3248</v>
      </c>
      <c r="E130" s="114" t="s">
        <v>331</v>
      </c>
      <c r="F130" s="115">
        <v>1</v>
      </c>
      <c r="G130" s="113">
        <v>70900</v>
      </c>
      <c r="H130" s="116"/>
      <c r="I130" s="133"/>
    </row>
    <row r="131" spans="1:9" x14ac:dyDescent="0.25">
      <c r="A131" s="95"/>
      <c r="B131" s="114" t="s">
        <v>212</v>
      </c>
      <c r="C131" s="115"/>
      <c r="D131" s="116">
        <f>SUM(D130)</f>
        <v>3248</v>
      </c>
      <c r="E131" s="114" t="s">
        <v>213</v>
      </c>
      <c r="F131" s="115"/>
      <c r="G131" s="116">
        <f>SUM(G130)</f>
        <v>70900</v>
      </c>
      <c r="H131" s="116">
        <f>SUM(D131:G131)</f>
        <v>74148</v>
      </c>
      <c r="I131" s="133"/>
    </row>
    <row r="132" spans="1:9" x14ac:dyDescent="0.25">
      <c r="A132" s="95"/>
      <c r="B132" s="114" t="s">
        <v>332</v>
      </c>
      <c r="C132" s="115">
        <v>0</v>
      </c>
      <c r="D132" s="113">
        <v>10000</v>
      </c>
      <c r="E132" s="114" t="s">
        <v>332</v>
      </c>
      <c r="F132" s="115">
        <v>1.25</v>
      </c>
      <c r="G132" s="113">
        <v>240000</v>
      </c>
      <c r="H132" s="116"/>
      <c r="I132" s="133"/>
    </row>
    <row r="133" spans="1:9" x14ac:dyDescent="0.25">
      <c r="A133" s="95"/>
      <c r="B133" s="114" t="s">
        <v>333</v>
      </c>
      <c r="C133" s="115"/>
      <c r="D133" s="113">
        <v>3500</v>
      </c>
      <c r="E133" s="114"/>
      <c r="F133" s="115"/>
      <c r="G133" s="113"/>
      <c r="H133" s="116"/>
      <c r="I133" s="133"/>
    </row>
    <row r="134" spans="1:9" x14ac:dyDescent="0.25">
      <c r="A134" s="95"/>
      <c r="B134" s="114" t="s">
        <v>212</v>
      </c>
      <c r="C134" s="115"/>
      <c r="D134" s="116">
        <f>SUM(D132:D133)</f>
        <v>13500</v>
      </c>
      <c r="E134" s="114" t="s">
        <v>213</v>
      </c>
      <c r="F134" s="115"/>
      <c r="G134" s="116">
        <f>SUM(G132:G133)</f>
        <v>240000</v>
      </c>
      <c r="H134" s="116">
        <f>SUM(D134:G134)</f>
        <v>253500</v>
      </c>
      <c r="I134" s="133"/>
    </row>
    <row r="135" spans="1:9" x14ac:dyDescent="0.25">
      <c r="A135" s="95"/>
      <c r="B135" s="114"/>
      <c r="C135" s="115"/>
      <c r="D135" s="116">
        <v>0</v>
      </c>
      <c r="E135" s="114" t="s">
        <v>334</v>
      </c>
      <c r="F135" s="115">
        <v>0</v>
      </c>
      <c r="G135" s="113">
        <v>550</v>
      </c>
      <c r="H135" s="116"/>
      <c r="I135" s="133"/>
    </row>
    <row r="136" spans="1:9" x14ac:dyDescent="0.25">
      <c r="A136" s="95"/>
      <c r="B136" s="114" t="s">
        <v>212</v>
      </c>
      <c r="C136" s="115"/>
      <c r="D136" s="116">
        <f>SUM(D135)</f>
        <v>0</v>
      </c>
      <c r="E136" s="114" t="s">
        <v>213</v>
      </c>
      <c r="F136" s="115"/>
      <c r="G136" s="116">
        <f>SUM(G135)</f>
        <v>550</v>
      </c>
      <c r="H136" s="116">
        <f>SUM(D136:G136)</f>
        <v>550</v>
      </c>
      <c r="I136" s="133"/>
    </row>
    <row r="137" spans="1:9" x14ac:dyDescent="0.25">
      <c r="A137" s="95"/>
      <c r="B137" s="114"/>
      <c r="C137" s="115"/>
      <c r="D137" s="116">
        <v>0</v>
      </c>
      <c r="E137" s="114" t="s">
        <v>277</v>
      </c>
      <c r="F137" s="115">
        <v>0</v>
      </c>
      <c r="G137" s="113">
        <v>3000</v>
      </c>
      <c r="H137" s="116"/>
      <c r="I137" s="133"/>
    </row>
    <row r="138" spans="1:9" ht="15.75" thickBot="1" x14ac:dyDescent="0.3">
      <c r="A138" s="100"/>
      <c r="B138" s="134" t="s">
        <v>212</v>
      </c>
      <c r="C138" s="135"/>
      <c r="D138" s="136">
        <f>SUM(D137)</f>
        <v>0</v>
      </c>
      <c r="E138" s="134" t="s">
        <v>213</v>
      </c>
      <c r="F138" s="135"/>
      <c r="G138" s="143">
        <f>SUM(G137)</f>
        <v>3000</v>
      </c>
      <c r="H138" s="136">
        <f>SUM(D138:G138)</f>
        <v>3000</v>
      </c>
      <c r="I138" s="137">
        <f>SUM(H126:H138)</f>
        <v>562705</v>
      </c>
    </row>
    <row r="139" spans="1:9" x14ac:dyDescent="0.25">
      <c r="A139" s="89" t="s">
        <v>109</v>
      </c>
      <c r="B139" s="90"/>
      <c r="C139" s="91">
        <v>0</v>
      </c>
      <c r="D139" s="108">
        <v>0</v>
      </c>
      <c r="E139" s="90" t="s">
        <v>335</v>
      </c>
      <c r="F139" s="91">
        <v>0</v>
      </c>
      <c r="G139" s="108">
        <v>869793</v>
      </c>
      <c r="H139" s="93"/>
      <c r="I139" s="94"/>
    </row>
    <row r="140" spans="1:9" ht="15.75" thickBot="1" x14ac:dyDescent="0.3">
      <c r="A140" s="100"/>
      <c r="B140" s="101" t="s">
        <v>212</v>
      </c>
      <c r="C140" s="102"/>
      <c r="D140" s="109">
        <f>SUM(D139)</f>
        <v>0</v>
      </c>
      <c r="E140" s="101" t="s">
        <v>213</v>
      </c>
      <c r="F140" s="102"/>
      <c r="G140" s="109">
        <f>SUM(G139)</f>
        <v>869793</v>
      </c>
      <c r="H140" s="104">
        <f>SUM(D140:G140)</f>
        <v>869793</v>
      </c>
      <c r="I140" s="105">
        <f>SUM(H139:H140)</f>
        <v>869793</v>
      </c>
    </row>
    <row r="141" spans="1:9" x14ac:dyDescent="0.25">
      <c r="A141" s="89" t="s">
        <v>110</v>
      </c>
      <c r="B141" s="90" t="s">
        <v>336</v>
      </c>
      <c r="C141" s="91"/>
      <c r="D141" s="106">
        <v>50800</v>
      </c>
      <c r="E141" s="90" t="s">
        <v>337</v>
      </c>
      <c r="F141" s="91">
        <v>0.83</v>
      </c>
      <c r="G141" s="108">
        <v>575209</v>
      </c>
      <c r="H141" s="93"/>
      <c r="I141" s="94"/>
    </row>
    <row r="142" spans="1:9" x14ac:dyDescent="0.25">
      <c r="A142" s="95"/>
      <c r="B142" s="87" t="s">
        <v>338</v>
      </c>
      <c r="C142" s="96">
        <v>0</v>
      </c>
      <c r="D142" s="106">
        <v>135000</v>
      </c>
      <c r="F142" s="96"/>
      <c r="G142" s="106"/>
      <c r="H142" s="98"/>
      <c r="I142" s="99"/>
    </row>
    <row r="143" spans="1:9" ht="15.75" thickBot="1" x14ac:dyDescent="0.3">
      <c r="A143" s="100"/>
      <c r="B143" s="101" t="s">
        <v>212</v>
      </c>
      <c r="C143" s="102"/>
      <c r="D143" s="109">
        <f>SUM(D141:D142)</f>
        <v>185800</v>
      </c>
      <c r="E143" s="101" t="s">
        <v>213</v>
      </c>
      <c r="F143" s="102"/>
      <c r="G143" s="109">
        <f>SUM(G141:G142)</f>
        <v>575209</v>
      </c>
      <c r="H143" s="104">
        <f>SUM(D143:G143)</f>
        <v>761009</v>
      </c>
      <c r="I143" s="105">
        <f>SUM(H141:H143)</f>
        <v>761009</v>
      </c>
    </row>
    <row r="144" spans="1:9" x14ac:dyDescent="0.25">
      <c r="A144" s="89" t="s">
        <v>117</v>
      </c>
      <c r="B144" s="90" t="s">
        <v>339</v>
      </c>
      <c r="C144" s="91">
        <v>0</v>
      </c>
      <c r="D144" s="108">
        <v>0</v>
      </c>
      <c r="E144" s="90" t="s">
        <v>340</v>
      </c>
      <c r="F144" s="91">
        <v>1.73</v>
      </c>
      <c r="G144" s="108">
        <v>1117661</v>
      </c>
      <c r="H144" s="93"/>
      <c r="I144" s="94"/>
    </row>
    <row r="145" spans="1:9" ht="15.75" thickBot="1" x14ac:dyDescent="0.3">
      <c r="A145" s="100"/>
      <c r="B145" s="101" t="s">
        <v>212</v>
      </c>
      <c r="C145" s="102"/>
      <c r="D145" s="109">
        <f>SUM(D144)</f>
        <v>0</v>
      </c>
      <c r="E145" s="101" t="s">
        <v>213</v>
      </c>
      <c r="F145" s="102"/>
      <c r="G145" s="109">
        <f>SUM(G144)</f>
        <v>1117661</v>
      </c>
      <c r="H145" s="104">
        <f>SUM(D145:G145)</f>
        <v>1117661</v>
      </c>
      <c r="I145" s="105">
        <f>SUM(H144:H145)</f>
        <v>1117661</v>
      </c>
    </row>
    <row r="146" spans="1:9" x14ac:dyDescent="0.25">
      <c r="A146" s="89" t="s">
        <v>123</v>
      </c>
      <c r="B146" s="127" t="s">
        <v>341</v>
      </c>
      <c r="C146" s="128" t="s">
        <v>224</v>
      </c>
      <c r="D146" s="130">
        <v>733</v>
      </c>
      <c r="E146" s="127" t="s">
        <v>342</v>
      </c>
      <c r="F146" s="127"/>
      <c r="G146" s="130">
        <v>99525</v>
      </c>
      <c r="H146" s="131"/>
      <c r="I146" s="132"/>
    </row>
    <row r="147" spans="1:9" x14ac:dyDescent="0.25">
      <c r="A147" s="95"/>
      <c r="B147" s="114" t="s">
        <v>212</v>
      </c>
      <c r="C147" s="114"/>
      <c r="D147" s="113">
        <f>SUM(D146)</f>
        <v>733</v>
      </c>
      <c r="E147" s="114" t="s">
        <v>213</v>
      </c>
      <c r="F147" s="115"/>
      <c r="G147" s="113">
        <f>SUM(G146)</f>
        <v>99525</v>
      </c>
      <c r="H147" s="116">
        <f>SUM(D147:G147)</f>
        <v>100258</v>
      </c>
      <c r="I147" s="133"/>
    </row>
    <row r="148" spans="1:9" x14ac:dyDescent="0.25">
      <c r="A148" s="95"/>
      <c r="B148" s="114" t="s">
        <v>343</v>
      </c>
      <c r="C148" s="115" t="s">
        <v>224</v>
      </c>
      <c r="D148" s="113">
        <v>73215</v>
      </c>
      <c r="E148" s="114" t="s">
        <v>344</v>
      </c>
      <c r="F148" s="114"/>
      <c r="G148" s="113">
        <v>345000</v>
      </c>
      <c r="H148" s="116"/>
      <c r="I148" s="133"/>
    </row>
    <row r="149" spans="1:9" x14ac:dyDescent="0.25">
      <c r="A149" s="95"/>
      <c r="B149" s="114" t="s">
        <v>212</v>
      </c>
      <c r="C149" s="114"/>
      <c r="D149" s="113">
        <f>SUM(D148)</f>
        <v>73215</v>
      </c>
      <c r="E149" s="114" t="s">
        <v>213</v>
      </c>
      <c r="F149" s="114"/>
      <c r="G149" s="116">
        <f>SUM(G148)</f>
        <v>345000</v>
      </c>
      <c r="H149" s="116">
        <f>SUM(D149:G149)</f>
        <v>418215</v>
      </c>
      <c r="I149" s="133"/>
    </row>
    <row r="150" spans="1:9" x14ac:dyDescent="0.25">
      <c r="A150" s="95"/>
      <c r="B150" s="114" t="s">
        <v>345</v>
      </c>
      <c r="C150" s="115" t="s">
        <v>224</v>
      </c>
      <c r="D150" s="113">
        <v>9100</v>
      </c>
      <c r="E150" s="114" t="s">
        <v>346</v>
      </c>
      <c r="F150" s="115" t="s">
        <v>224</v>
      </c>
      <c r="G150" s="113">
        <v>129519</v>
      </c>
      <c r="H150" s="116"/>
      <c r="I150" s="133"/>
    </row>
    <row r="151" spans="1:9" ht="15.75" thickBot="1" x14ac:dyDescent="0.3">
      <c r="A151" s="100"/>
      <c r="B151" s="134" t="s">
        <v>212</v>
      </c>
      <c r="C151" s="134"/>
      <c r="D151" s="143">
        <f>SUM(D150)</f>
        <v>9100</v>
      </c>
      <c r="E151" s="134" t="s">
        <v>213</v>
      </c>
      <c r="F151" s="134"/>
      <c r="G151" s="136">
        <f>SUM(G150)</f>
        <v>129519</v>
      </c>
      <c r="H151" s="136">
        <f>SUM(D151:G151)</f>
        <v>138619</v>
      </c>
      <c r="I151" s="137">
        <f>SUM(H146:H151)</f>
        <v>657092</v>
      </c>
    </row>
    <row r="152" spans="1:9" x14ac:dyDescent="0.25">
      <c r="A152" s="89" t="s">
        <v>130</v>
      </c>
      <c r="B152" s="90" t="s">
        <v>347</v>
      </c>
      <c r="C152" s="139">
        <v>1.95</v>
      </c>
      <c r="D152" s="130">
        <v>955280</v>
      </c>
      <c r="E152" s="127" t="s">
        <v>348</v>
      </c>
      <c r="F152" s="128">
        <v>1.34</v>
      </c>
      <c r="G152" s="130">
        <v>856280</v>
      </c>
      <c r="H152" s="131"/>
      <c r="I152" s="132"/>
    </row>
    <row r="153" spans="1:9" x14ac:dyDescent="0.25">
      <c r="A153" s="95"/>
      <c r="B153" s="112" t="s">
        <v>349</v>
      </c>
      <c r="C153" s="123">
        <v>0.93</v>
      </c>
      <c r="D153" s="113">
        <v>65969</v>
      </c>
      <c r="E153" s="114"/>
      <c r="F153" s="115"/>
      <c r="G153" s="113"/>
      <c r="H153" s="116"/>
      <c r="I153" s="133"/>
    </row>
    <row r="154" spans="1:9" ht="15.75" thickBot="1" x14ac:dyDescent="0.3">
      <c r="A154" s="100"/>
      <c r="B154" s="102" t="s">
        <v>212</v>
      </c>
      <c r="C154" s="109"/>
      <c r="D154" s="143">
        <f>SUM(D152:D153)</f>
        <v>1021249</v>
      </c>
      <c r="E154" s="135" t="s">
        <v>213</v>
      </c>
      <c r="F154" s="143"/>
      <c r="G154" s="143">
        <f>SUM(G152:G153)</f>
        <v>856280</v>
      </c>
      <c r="H154" s="136">
        <f>SUM(D154:G154)</f>
        <v>1877529</v>
      </c>
      <c r="I154" s="137">
        <f>SUM(H152:H154)</f>
        <v>1877529</v>
      </c>
    </row>
    <row r="155" spans="1:9" x14ac:dyDescent="0.25">
      <c r="A155" s="89" t="s">
        <v>350</v>
      </c>
      <c r="B155" s="127" t="s">
        <v>351</v>
      </c>
      <c r="C155" s="127">
        <v>1.25</v>
      </c>
      <c r="D155" s="130">
        <v>78000</v>
      </c>
      <c r="E155" s="127" t="s">
        <v>352</v>
      </c>
      <c r="F155" s="127"/>
      <c r="G155" s="130">
        <v>84855</v>
      </c>
      <c r="H155" s="131"/>
      <c r="I155" s="132"/>
    </row>
    <row r="156" spans="1:9" x14ac:dyDescent="0.25">
      <c r="A156" s="95"/>
      <c r="B156" s="114" t="s">
        <v>212</v>
      </c>
      <c r="C156" s="114"/>
      <c r="D156" s="116">
        <f>SUM(D155)</f>
        <v>78000</v>
      </c>
      <c r="E156" s="114" t="s">
        <v>213</v>
      </c>
      <c r="F156" s="114"/>
      <c r="G156" s="116">
        <f>SUM(G155)</f>
        <v>84855</v>
      </c>
      <c r="H156" s="116">
        <f>SUM(D156:G156)</f>
        <v>162855</v>
      </c>
      <c r="I156" s="133"/>
    </row>
    <row r="157" spans="1:9" x14ac:dyDescent="0.25">
      <c r="A157" s="95"/>
      <c r="B157" s="114" t="s">
        <v>353</v>
      </c>
      <c r="C157" s="114"/>
      <c r="D157" s="113">
        <v>5000</v>
      </c>
      <c r="E157" s="114" t="s">
        <v>354</v>
      </c>
      <c r="F157" s="114"/>
      <c r="G157" s="113">
        <v>112500</v>
      </c>
      <c r="H157" s="116"/>
      <c r="I157" s="133"/>
    </row>
    <row r="158" spans="1:9" x14ac:dyDescent="0.25">
      <c r="A158" s="95"/>
      <c r="B158" s="114" t="s">
        <v>212</v>
      </c>
      <c r="C158" s="114"/>
      <c r="D158" s="116">
        <f>SUM(D157)</f>
        <v>5000</v>
      </c>
      <c r="E158" s="114" t="s">
        <v>213</v>
      </c>
      <c r="F158" s="114"/>
      <c r="G158" s="116">
        <f>SUM(G157)</f>
        <v>112500</v>
      </c>
      <c r="H158" s="116">
        <f>SUM(D158:G158)</f>
        <v>117500</v>
      </c>
      <c r="I158" s="133"/>
    </row>
    <row r="159" spans="1:9" x14ac:dyDescent="0.25">
      <c r="A159" s="95"/>
      <c r="B159" s="114" t="s">
        <v>355</v>
      </c>
      <c r="C159" s="114"/>
      <c r="D159" s="113">
        <v>1800</v>
      </c>
      <c r="E159" s="114" t="s">
        <v>356</v>
      </c>
      <c r="F159" s="114"/>
      <c r="G159" s="113">
        <v>40100</v>
      </c>
      <c r="H159" s="116"/>
      <c r="I159" s="133"/>
    </row>
    <row r="160" spans="1:9" x14ac:dyDescent="0.25">
      <c r="A160" s="95"/>
      <c r="B160" s="114" t="s">
        <v>357</v>
      </c>
      <c r="C160" s="114" t="s">
        <v>224</v>
      </c>
      <c r="D160" s="113">
        <v>0</v>
      </c>
      <c r="E160" s="114"/>
      <c r="F160" s="114"/>
      <c r="G160" s="116"/>
      <c r="H160" s="116"/>
      <c r="I160" s="133"/>
    </row>
    <row r="161" spans="1:9" x14ac:dyDescent="0.25">
      <c r="A161" s="95"/>
      <c r="B161" s="115" t="s">
        <v>212</v>
      </c>
      <c r="C161" s="113"/>
      <c r="D161" s="113">
        <f>SUM(D159:D160)</f>
        <v>1800</v>
      </c>
      <c r="E161" s="114" t="s">
        <v>213</v>
      </c>
      <c r="F161" s="114"/>
      <c r="G161" s="116">
        <f>SUM(G159:G160)</f>
        <v>40100</v>
      </c>
      <c r="H161" s="116">
        <f>SUM(D161:G161)</f>
        <v>41900</v>
      </c>
      <c r="I161" s="133"/>
    </row>
    <row r="162" spans="1:9" x14ac:dyDescent="0.25">
      <c r="A162" s="95"/>
      <c r="B162" s="114"/>
      <c r="C162" s="114"/>
      <c r="D162" s="114"/>
      <c r="E162" s="114" t="s">
        <v>358</v>
      </c>
      <c r="F162" s="114"/>
      <c r="G162" s="113"/>
      <c r="H162" s="116"/>
      <c r="I162" s="133"/>
    </row>
    <row r="163" spans="1:9" ht="15.75" thickBot="1" x14ac:dyDescent="0.3">
      <c r="A163" s="100"/>
      <c r="B163" s="134" t="s">
        <v>212</v>
      </c>
      <c r="C163" s="134"/>
      <c r="D163" s="134">
        <v>0</v>
      </c>
      <c r="E163" s="134" t="s">
        <v>213</v>
      </c>
      <c r="F163" s="134"/>
      <c r="G163" s="136">
        <f>SUM(G162)</f>
        <v>0</v>
      </c>
      <c r="H163" s="136">
        <f>SUM(D163:G163)</f>
        <v>0</v>
      </c>
      <c r="I163" s="137">
        <f>SUM(H155:H163)</f>
        <v>322255</v>
      </c>
    </row>
    <row r="164" spans="1:9" ht="15.75" thickBot="1" x14ac:dyDescent="0.3">
      <c r="A164" s="157" t="s">
        <v>186</v>
      </c>
      <c r="D164" s="106"/>
      <c r="F164" s="87">
        <f>SUM(F148:F149)</f>
        <v>0</v>
      </c>
      <c r="G164" s="88"/>
      <c r="H164" s="88"/>
      <c r="I164" s="88"/>
    </row>
    <row r="165" spans="1:9" x14ac:dyDescent="0.25">
      <c r="A165" s="89" t="s">
        <v>111</v>
      </c>
      <c r="B165" s="90" t="s">
        <v>359</v>
      </c>
      <c r="C165" s="91">
        <v>0</v>
      </c>
      <c r="D165" s="108">
        <v>538904</v>
      </c>
      <c r="E165" s="90" t="s">
        <v>334</v>
      </c>
      <c r="F165" s="91">
        <v>0</v>
      </c>
      <c r="G165" s="130">
        <v>549894</v>
      </c>
      <c r="H165" s="131"/>
      <c r="I165" s="132"/>
    </row>
    <row r="166" spans="1:9" x14ac:dyDescent="0.25">
      <c r="A166" s="95"/>
      <c r="B166" s="121" t="s">
        <v>212</v>
      </c>
      <c r="C166" s="122"/>
      <c r="D166" s="140">
        <f>SUM(D165)</f>
        <v>538904</v>
      </c>
      <c r="E166" s="121" t="s">
        <v>213</v>
      </c>
      <c r="F166" s="122"/>
      <c r="G166" s="113">
        <f>SUM(G165)</f>
        <v>549894</v>
      </c>
      <c r="H166" s="116">
        <f>SUM(D166:G166)</f>
        <v>1088798</v>
      </c>
      <c r="I166" s="133"/>
    </row>
    <row r="167" spans="1:9" x14ac:dyDescent="0.25">
      <c r="A167" s="95"/>
      <c r="B167" s="112" t="s">
        <v>360</v>
      </c>
      <c r="C167" s="123">
        <v>0</v>
      </c>
      <c r="D167" s="124">
        <v>59941</v>
      </c>
      <c r="E167" s="112" t="s">
        <v>361</v>
      </c>
      <c r="F167" s="123">
        <v>0</v>
      </c>
      <c r="G167" s="113">
        <v>115336</v>
      </c>
      <c r="H167" s="116"/>
      <c r="I167" s="133"/>
    </row>
    <row r="168" spans="1:9" ht="15.75" thickBot="1" x14ac:dyDescent="0.3">
      <c r="A168" s="100"/>
      <c r="B168" s="101" t="s">
        <v>212</v>
      </c>
      <c r="C168" s="102"/>
      <c r="D168" s="104">
        <f>SUM(D167)</f>
        <v>59941</v>
      </c>
      <c r="E168" s="101" t="s">
        <v>213</v>
      </c>
      <c r="F168" s="102"/>
      <c r="G168" s="136">
        <f>SUM(G167)</f>
        <v>115336</v>
      </c>
      <c r="H168" s="136">
        <f>SUM(D168:G168)</f>
        <v>175277</v>
      </c>
      <c r="I168" s="137">
        <f>SUM(H165:H168)</f>
        <v>1264075</v>
      </c>
    </row>
    <row r="169" spans="1:9" x14ac:dyDescent="0.25">
      <c r="A169" s="95" t="s">
        <v>114</v>
      </c>
      <c r="B169" s="87" t="s">
        <v>362</v>
      </c>
      <c r="C169" s="96">
        <v>1.02</v>
      </c>
      <c r="D169" s="106">
        <v>140118</v>
      </c>
      <c r="E169" s="87" t="s">
        <v>363</v>
      </c>
      <c r="F169" s="96">
        <v>1.07</v>
      </c>
      <c r="G169" s="106">
        <v>1894454</v>
      </c>
      <c r="H169" s="98"/>
      <c r="I169" s="99"/>
    </row>
    <row r="170" spans="1:9" x14ac:dyDescent="0.25">
      <c r="A170" s="95"/>
      <c r="B170" s="87" t="s">
        <v>363</v>
      </c>
      <c r="C170" s="87">
        <v>0</v>
      </c>
      <c r="D170" s="106">
        <v>105000</v>
      </c>
      <c r="F170" s="96"/>
      <c r="G170" s="106"/>
      <c r="H170" s="98"/>
      <c r="I170" s="99"/>
    </row>
    <row r="171" spans="1:9" x14ac:dyDescent="0.25">
      <c r="A171" s="95"/>
      <c r="B171" s="87" t="s">
        <v>364</v>
      </c>
      <c r="C171" s="87">
        <v>0</v>
      </c>
      <c r="D171" s="106">
        <v>109998</v>
      </c>
      <c r="F171" s="96"/>
      <c r="G171" s="106"/>
      <c r="H171" s="98"/>
      <c r="I171" s="99"/>
    </row>
    <row r="172" spans="1:9" x14ac:dyDescent="0.25">
      <c r="A172" s="95" t="s">
        <v>365</v>
      </c>
      <c r="B172" s="87" t="s">
        <v>366</v>
      </c>
      <c r="C172" s="87">
        <v>0</v>
      </c>
      <c r="D172" s="106">
        <v>1200</v>
      </c>
      <c r="F172" s="96"/>
      <c r="G172" s="106"/>
      <c r="H172" s="98"/>
      <c r="I172" s="99"/>
    </row>
    <row r="173" spans="1:9" ht="15.75" thickBot="1" x14ac:dyDescent="0.3">
      <c r="A173" s="95"/>
      <c r="B173" s="87" t="s">
        <v>212</v>
      </c>
      <c r="D173" s="106">
        <f>SUM(D169:D172)</f>
        <v>356316</v>
      </c>
      <c r="E173" s="87" t="s">
        <v>213</v>
      </c>
      <c r="F173" s="96"/>
      <c r="G173" s="106">
        <f>SUM(G169:G172)</f>
        <v>1894454</v>
      </c>
      <c r="H173" s="98">
        <f>SUM(D173:G173)</f>
        <v>2250770</v>
      </c>
      <c r="I173" s="99">
        <f>SUM(H169:H173)</f>
        <v>2250770</v>
      </c>
    </row>
    <row r="174" spans="1:9" x14ac:dyDescent="0.25">
      <c r="A174" s="89" t="s">
        <v>118</v>
      </c>
      <c r="B174" s="90" t="s">
        <v>367</v>
      </c>
      <c r="C174" s="91">
        <v>0</v>
      </c>
      <c r="D174" s="108">
        <v>48701</v>
      </c>
      <c r="E174" s="90" t="s">
        <v>368</v>
      </c>
      <c r="F174" s="91">
        <v>1.8</v>
      </c>
      <c r="G174" s="108">
        <v>365256</v>
      </c>
      <c r="H174" s="93"/>
      <c r="I174" s="94"/>
    </row>
    <row r="175" spans="1:9" x14ac:dyDescent="0.25">
      <c r="A175" s="95"/>
      <c r="B175" s="87" t="s">
        <v>369</v>
      </c>
      <c r="C175" s="96">
        <v>3</v>
      </c>
      <c r="D175" s="106">
        <v>9763</v>
      </c>
      <c r="G175" s="98"/>
      <c r="H175" s="98"/>
      <c r="I175" s="99"/>
    </row>
    <row r="176" spans="1:9" x14ac:dyDescent="0.25">
      <c r="A176" s="95"/>
      <c r="B176" s="87" t="s">
        <v>370</v>
      </c>
      <c r="C176" s="96">
        <v>3</v>
      </c>
      <c r="D176" s="106">
        <v>137122</v>
      </c>
      <c r="G176" s="98"/>
      <c r="H176" s="98"/>
      <c r="I176" s="99"/>
    </row>
    <row r="177" spans="1:9" x14ac:dyDescent="0.25">
      <c r="A177" s="95"/>
      <c r="B177" s="121" t="s">
        <v>371</v>
      </c>
      <c r="C177" s="122"/>
      <c r="D177" s="138">
        <f>SUM(D174:D176)</f>
        <v>195586</v>
      </c>
      <c r="E177" s="121" t="s">
        <v>213</v>
      </c>
      <c r="F177" s="121"/>
      <c r="G177" s="138">
        <f>SUM(G174:G176)</f>
        <v>365256</v>
      </c>
      <c r="H177" s="138">
        <f>SUM(D177:G177)</f>
        <v>560842</v>
      </c>
      <c r="I177" s="99"/>
    </row>
    <row r="178" spans="1:9" x14ac:dyDescent="0.25">
      <c r="A178" s="95"/>
      <c r="B178" s="87" t="s">
        <v>372</v>
      </c>
      <c r="C178" s="96">
        <v>0</v>
      </c>
      <c r="D178" s="106"/>
      <c r="E178" s="87" t="s">
        <v>373</v>
      </c>
      <c r="F178" s="96">
        <v>1.94</v>
      </c>
      <c r="G178" s="106">
        <v>236422</v>
      </c>
      <c r="H178" s="98"/>
      <c r="I178" s="99"/>
    </row>
    <row r="179" spans="1:9" x14ac:dyDescent="0.25">
      <c r="A179" s="95"/>
      <c r="B179" s="87" t="s">
        <v>374</v>
      </c>
      <c r="C179" s="96">
        <v>0</v>
      </c>
      <c r="D179" s="106">
        <v>10848</v>
      </c>
      <c r="G179" s="98"/>
      <c r="H179" s="98"/>
      <c r="I179" s="99"/>
    </row>
    <row r="180" spans="1:9" x14ac:dyDescent="0.25">
      <c r="A180" s="95"/>
      <c r="B180" s="87" t="s">
        <v>375</v>
      </c>
      <c r="C180" s="96">
        <v>0</v>
      </c>
      <c r="D180" s="106"/>
      <c r="G180" s="98"/>
      <c r="H180" s="98"/>
      <c r="I180" s="99"/>
    </row>
    <row r="181" spans="1:9" x14ac:dyDescent="0.25">
      <c r="A181" s="95"/>
      <c r="B181" s="121" t="s">
        <v>371</v>
      </c>
      <c r="C181" s="122"/>
      <c r="D181" s="138">
        <f>SUM(D178:D180)</f>
        <v>10848</v>
      </c>
      <c r="E181" s="121" t="s">
        <v>213</v>
      </c>
      <c r="F181" s="121"/>
      <c r="G181" s="138">
        <f>SUM(G178:G180)</f>
        <v>236422</v>
      </c>
      <c r="H181" s="138">
        <f>SUM(D181:G181)</f>
        <v>247270</v>
      </c>
      <c r="I181" s="99"/>
    </row>
    <row r="182" spans="1:9" x14ac:dyDescent="0.25">
      <c r="A182" s="95"/>
      <c r="B182" s="87" t="s">
        <v>376</v>
      </c>
      <c r="C182" s="96">
        <v>3</v>
      </c>
      <c r="D182" s="106">
        <v>119336</v>
      </c>
      <c r="E182" s="87" t="s">
        <v>377</v>
      </c>
      <c r="F182" s="96">
        <v>0</v>
      </c>
      <c r="G182" s="106">
        <v>213150</v>
      </c>
      <c r="H182" s="98"/>
      <c r="I182" s="99"/>
    </row>
    <row r="183" spans="1:9" x14ac:dyDescent="0.25">
      <c r="A183" s="95"/>
      <c r="B183" s="87" t="s">
        <v>378</v>
      </c>
      <c r="C183" s="96"/>
      <c r="D183" s="106">
        <v>25000</v>
      </c>
      <c r="G183" s="98"/>
      <c r="H183" s="98"/>
      <c r="I183" s="99"/>
    </row>
    <row r="184" spans="1:9" x14ac:dyDescent="0.25">
      <c r="A184" s="95"/>
      <c r="B184" s="121" t="s">
        <v>371</v>
      </c>
      <c r="C184" s="122"/>
      <c r="D184" s="138">
        <f>SUM(D182:D183)</f>
        <v>144336</v>
      </c>
      <c r="E184" s="121" t="s">
        <v>213</v>
      </c>
      <c r="F184" s="121"/>
      <c r="G184" s="138">
        <f>SUM(G182:G183)</f>
        <v>213150</v>
      </c>
      <c r="H184" s="138">
        <f>SUM(D184:G184)</f>
        <v>357486</v>
      </c>
      <c r="I184" s="99"/>
    </row>
    <row r="185" spans="1:9" x14ac:dyDescent="0.25">
      <c r="A185" s="95"/>
      <c r="B185" s="87" t="s">
        <v>379</v>
      </c>
      <c r="C185" s="96">
        <v>0</v>
      </c>
      <c r="D185" s="106">
        <v>24000</v>
      </c>
      <c r="E185" s="87" t="s">
        <v>380</v>
      </c>
      <c r="F185" s="96">
        <v>2.8</v>
      </c>
      <c r="G185" s="106">
        <v>198650</v>
      </c>
      <c r="H185" s="98"/>
      <c r="I185" s="99"/>
    </row>
    <row r="186" spans="1:9" x14ac:dyDescent="0.25">
      <c r="A186" s="95"/>
      <c r="B186" s="87" t="s">
        <v>381</v>
      </c>
      <c r="C186" s="96">
        <v>3</v>
      </c>
      <c r="D186" s="106">
        <v>18957</v>
      </c>
      <c r="G186" s="98"/>
      <c r="H186" s="98"/>
      <c r="I186" s="99"/>
    </row>
    <row r="187" spans="1:9" x14ac:dyDescent="0.25">
      <c r="A187" s="95"/>
      <c r="B187" s="87" t="s">
        <v>382</v>
      </c>
      <c r="C187" s="96"/>
      <c r="D187" s="106">
        <v>29795</v>
      </c>
      <c r="F187" s="96"/>
      <c r="G187" s="98"/>
      <c r="H187" s="98"/>
      <c r="I187" s="99"/>
    </row>
    <row r="188" spans="1:9" x14ac:dyDescent="0.25">
      <c r="A188" s="95"/>
      <c r="B188" s="87" t="s">
        <v>383</v>
      </c>
      <c r="C188" s="96">
        <v>3</v>
      </c>
      <c r="D188" s="106">
        <v>58727</v>
      </c>
      <c r="F188" s="96"/>
      <c r="G188" s="98"/>
      <c r="H188" s="98"/>
      <c r="I188" s="99"/>
    </row>
    <row r="189" spans="1:9" x14ac:dyDescent="0.25">
      <c r="A189" s="95"/>
      <c r="B189" s="121" t="s">
        <v>371</v>
      </c>
      <c r="C189" s="122"/>
      <c r="D189" s="138">
        <f>SUM(D185:D188)</f>
        <v>131479</v>
      </c>
      <c r="E189" s="121" t="s">
        <v>213</v>
      </c>
      <c r="F189" s="122"/>
      <c r="G189" s="138">
        <f>SUM(G185:G188)</f>
        <v>198650</v>
      </c>
      <c r="H189" s="138">
        <f>SUM(D189:G189)</f>
        <v>330129</v>
      </c>
      <c r="I189" s="99"/>
    </row>
    <row r="190" spans="1:9" x14ac:dyDescent="0.25">
      <c r="A190" s="95"/>
      <c r="B190" s="87" t="s">
        <v>384</v>
      </c>
      <c r="C190" s="96"/>
      <c r="D190" s="106">
        <v>139583</v>
      </c>
      <c r="E190" s="87" t="s">
        <v>385</v>
      </c>
      <c r="F190" s="96">
        <v>0</v>
      </c>
      <c r="G190" s="106">
        <v>179818</v>
      </c>
      <c r="H190" s="98"/>
      <c r="I190" s="99"/>
    </row>
    <row r="191" spans="1:9" ht="15.75" thickBot="1" x14ac:dyDescent="0.3">
      <c r="A191" s="100"/>
      <c r="B191" s="101" t="s">
        <v>371</v>
      </c>
      <c r="C191" s="102"/>
      <c r="D191" s="104">
        <f>SUM(D190)</f>
        <v>139583</v>
      </c>
      <c r="E191" s="101" t="s">
        <v>213</v>
      </c>
      <c r="F191" s="102"/>
      <c r="G191" s="104">
        <f>SUM(G190)</f>
        <v>179818</v>
      </c>
      <c r="H191" s="104">
        <f>SUM(D191:G191)</f>
        <v>319401</v>
      </c>
      <c r="I191" s="105">
        <f>SUM(H174:H191)</f>
        <v>1815128</v>
      </c>
    </row>
    <row r="192" spans="1:9" x14ac:dyDescent="0.25">
      <c r="A192" s="89" t="s">
        <v>120</v>
      </c>
      <c r="B192" s="90"/>
      <c r="C192" s="90"/>
      <c r="D192" s="90"/>
      <c r="E192" s="87" t="s">
        <v>386</v>
      </c>
      <c r="F192" s="96">
        <v>0</v>
      </c>
      <c r="G192" s="106">
        <v>175000</v>
      </c>
      <c r="H192" s="93"/>
      <c r="I192" s="94"/>
    </row>
    <row r="193" spans="1:9" x14ac:dyDescent="0.25">
      <c r="A193" s="95"/>
      <c r="B193" s="121" t="s">
        <v>371</v>
      </c>
      <c r="C193" s="121"/>
      <c r="D193" s="138"/>
      <c r="E193" s="121" t="s">
        <v>213</v>
      </c>
      <c r="F193" s="121"/>
      <c r="G193" s="138">
        <f>SUM(G192)</f>
        <v>175000</v>
      </c>
      <c r="H193" s="138">
        <f>SUM(D193:G193)</f>
        <v>175000</v>
      </c>
      <c r="I193" s="99"/>
    </row>
    <row r="194" spans="1:9" x14ac:dyDescent="0.25">
      <c r="A194" s="95"/>
      <c r="E194" s="87" t="s">
        <v>284</v>
      </c>
      <c r="F194" s="96">
        <v>0</v>
      </c>
      <c r="G194" s="106">
        <v>107300</v>
      </c>
      <c r="H194" s="98"/>
      <c r="I194" s="99"/>
    </row>
    <row r="195" spans="1:9" x14ac:dyDescent="0.25">
      <c r="A195" s="95"/>
      <c r="B195" s="121" t="s">
        <v>371</v>
      </c>
      <c r="C195" s="121"/>
      <c r="D195" s="138"/>
      <c r="E195" s="121" t="s">
        <v>213</v>
      </c>
      <c r="F195" s="121"/>
      <c r="G195" s="138">
        <f>SUM(G194)</f>
        <v>107300</v>
      </c>
      <c r="H195" s="138">
        <f>SUM(D195:G195)</f>
        <v>107300</v>
      </c>
      <c r="I195" s="99"/>
    </row>
    <row r="196" spans="1:9" x14ac:dyDescent="0.25">
      <c r="A196" s="95"/>
      <c r="E196" s="87" t="s">
        <v>387</v>
      </c>
      <c r="F196" s="96">
        <v>0</v>
      </c>
      <c r="G196" s="106">
        <v>147655</v>
      </c>
      <c r="H196" s="98"/>
      <c r="I196" s="99"/>
    </row>
    <row r="197" spans="1:9" x14ac:dyDescent="0.25">
      <c r="A197" s="95"/>
      <c r="B197" s="121" t="s">
        <v>371</v>
      </c>
      <c r="C197" s="121"/>
      <c r="D197" s="138"/>
      <c r="E197" s="121" t="s">
        <v>213</v>
      </c>
      <c r="F197" s="121"/>
      <c r="G197" s="138">
        <f>SUM(G196)</f>
        <v>147655</v>
      </c>
      <c r="H197" s="138">
        <f>SUM(D197:G197)</f>
        <v>147655</v>
      </c>
      <c r="I197" s="99"/>
    </row>
    <row r="198" spans="1:9" x14ac:dyDescent="0.25">
      <c r="A198" s="95"/>
      <c r="B198" s="87" t="s">
        <v>388</v>
      </c>
      <c r="C198" s="96">
        <v>0</v>
      </c>
      <c r="D198" s="106">
        <v>6091</v>
      </c>
      <c r="E198" s="87" t="s">
        <v>388</v>
      </c>
      <c r="F198" s="96">
        <v>0</v>
      </c>
      <c r="G198" s="106">
        <v>94050</v>
      </c>
      <c r="H198" s="98"/>
      <c r="I198" s="99"/>
    </row>
    <row r="199" spans="1:9" x14ac:dyDescent="0.25">
      <c r="A199" s="95"/>
      <c r="B199" s="87" t="s">
        <v>389</v>
      </c>
      <c r="C199" s="96">
        <v>0</v>
      </c>
      <c r="D199" s="106">
        <v>11538</v>
      </c>
      <c r="G199" s="98"/>
      <c r="H199" s="98"/>
      <c r="I199" s="99"/>
    </row>
    <row r="200" spans="1:9" x14ac:dyDescent="0.25">
      <c r="A200" s="95"/>
      <c r="B200" s="87" t="s">
        <v>390</v>
      </c>
      <c r="C200" s="96">
        <v>0</v>
      </c>
      <c r="D200" s="106">
        <v>5942</v>
      </c>
      <c r="G200" s="98"/>
      <c r="H200" s="98"/>
      <c r="I200" s="99"/>
    </row>
    <row r="201" spans="1:9" x14ac:dyDescent="0.25">
      <c r="A201" s="95"/>
      <c r="B201" s="121" t="s">
        <v>371</v>
      </c>
      <c r="C201" s="121"/>
      <c r="D201" s="138">
        <f>SUM(D198:D200)</f>
        <v>23571</v>
      </c>
      <c r="E201" s="121" t="s">
        <v>213</v>
      </c>
      <c r="F201" s="121"/>
      <c r="G201" s="138">
        <f>SUM(G198:G200)</f>
        <v>94050</v>
      </c>
      <c r="H201" s="138">
        <f>SUM(D201:G201)</f>
        <v>117621</v>
      </c>
      <c r="I201" s="99"/>
    </row>
    <row r="202" spans="1:9" x14ac:dyDescent="0.25">
      <c r="A202" s="95"/>
      <c r="B202" s="87" t="s">
        <v>212</v>
      </c>
      <c r="D202" s="88"/>
      <c r="E202" s="87" t="s">
        <v>334</v>
      </c>
      <c r="F202" s="96">
        <v>0</v>
      </c>
      <c r="G202" s="106">
        <v>24150</v>
      </c>
      <c r="H202" s="98"/>
      <c r="I202" s="99"/>
    </row>
    <row r="203" spans="1:9" ht="15.75" thickBot="1" x14ac:dyDescent="0.3">
      <c r="A203" s="100"/>
      <c r="B203" s="101" t="s">
        <v>371</v>
      </c>
      <c r="C203" s="101"/>
      <c r="D203" s="104"/>
      <c r="E203" s="101" t="s">
        <v>213</v>
      </c>
      <c r="F203" s="101"/>
      <c r="G203" s="104">
        <f>SUM(G202)</f>
        <v>24150</v>
      </c>
      <c r="H203" s="104">
        <f>SUM(D203:G203)</f>
        <v>24150</v>
      </c>
      <c r="I203" s="105">
        <f>SUM(H192:H203)</f>
        <v>571726</v>
      </c>
    </row>
    <row r="204" spans="1:9" ht="15.75" thickBot="1" x14ac:dyDescent="0.3">
      <c r="A204" s="157" t="s">
        <v>187</v>
      </c>
      <c r="C204" s="96"/>
      <c r="D204" s="88"/>
      <c r="G204" s="88"/>
      <c r="H204" s="88"/>
      <c r="I204" s="88"/>
    </row>
    <row r="205" spans="1:9" x14ac:dyDescent="0.25">
      <c r="A205" s="89" t="s">
        <v>91</v>
      </c>
      <c r="B205" s="127" t="s">
        <v>391</v>
      </c>
      <c r="C205" s="128">
        <v>0</v>
      </c>
      <c r="D205" s="130">
        <v>5000</v>
      </c>
      <c r="E205" s="127" t="s">
        <v>392</v>
      </c>
      <c r="F205" s="149">
        <v>1.25</v>
      </c>
      <c r="G205" s="130">
        <v>2312370</v>
      </c>
      <c r="H205" s="131"/>
      <c r="I205" s="132"/>
    </row>
    <row r="206" spans="1:9" x14ac:dyDescent="0.25">
      <c r="A206" s="95"/>
      <c r="B206" s="114" t="s">
        <v>393</v>
      </c>
      <c r="C206" s="115">
        <v>0</v>
      </c>
      <c r="D206" s="113">
        <v>4608</v>
      </c>
      <c r="E206" s="114"/>
      <c r="F206" s="114"/>
      <c r="G206" s="116"/>
      <c r="H206" s="116"/>
      <c r="I206" s="133"/>
    </row>
    <row r="207" spans="1:9" x14ac:dyDescent="0.25">
      <c r="A207" s="95"/>
      <c r="B207" s="114" t="s">
        <v>394</v>
      </c>
      <c r="C207" s="115">
        <v>0</v>
      </c>
      <c r="D207" s="113">
        <v>4350</v>
      </c>
      <c r="E207" s="114"/>
      <c r="F207" s="114"/>
      <c r="G207" s="116"/>
      <c r="H207" s="116"/>
      <c r="I207" s="133"/>
    </row>
    <row r="208" spans="1:9" x14ac:dyDescent="0.25">
      <c r="A208" s="95"/>
      <c r="B208" s="114" t="s">
        <v>395</v>
      </c>
      <c r="C208" s="115">
        <v>0</v>
      </c>
      <c r="D208" s="113">
        <v>600</v>
      </c>
      <c r="E208" s="114"/>
      <c r="F208" s="114"/>
      <c r="G208" s="116"/>
      <c r="H208" s="116"/>
      <c r="I208" s="133"/>
    </row>
    <row r="209" spans="1:9" x14ac:dyDescent="0.25">
      <c r="A209" s="95"/>
      <c r="B209" s="114" t="s">
        <v>396</v>
      </c>
      <c r="C209" s="115">
        <v>0</v>
      </c>
      <c r="D209" s="113">
        <v>1700</v>
      </c>
      <c r="E209" s="114"/>
      <c r="F209" s="115"/>
      <c r="G209" s="116"/>
      <c r="H209" s="116"/>
      <c r="I209" s="133"/>
    </row>
    <row r="210" spans="1:9" x14ac:dyDescent="0.25">
      <c r="A210" s="95"/>
      <c r="B210" s="114" t="s">
        <v>397</v>
      </c>
      <c r="C210" s="115">
        <v>0</v>
      </c>
      <c r="D210" s="113">
        <v>9900</v>
      </c>
      <c r="E210" s="114"/>
      <c r="F210" s="114"/>
      <c r="G210" s="116"/>
      <c r="H210" s="116"/>
      <c r="I210" s="133"/>
    </row>
    <row r="211" spans="1:9" x14ac:dyDescent="0.25">
      <c r="A211" s="95"/>
      <c r="B211" s="114" t="s">
        <v>212</v>
      </c>
      <c r="C211" s="115"/>
      <c r="D211" s="116">
        <f>SUM(D205:D210)</f>
        <v>26158</v>
      </c>
      <c r="E211" s="114" t="s">
        <v>213</v>
      </c>
      <c r="F211" s="114"/>
      <c r="G211" s="116">
        <f>SUM(G205:G210)</f>
        <v>2312370</v>
      </c>
      <c r="H211" s="116">
        <f>SUM(D211:G211)</f>
        <v>2338528</v>
      </c>
      <c r="I211" s="133"/>
    </row>
    <row r="212" spans="1:9" x14ac:dyDescent="0.25">
      <c r="A212" s="95"/>
      <c r="B212" s="114" t="s">
        <v>398</v>
      </c>
      <c r="C212" s="115">
        <v>0</v>
      </c>
      <c r="D212" s="113">
        <v>12030</v>
      </c>
      <c r="E212" s="114" t="s">
        <v>399</v>
      </c>
      <c r="F212" s="115">
        <v>0</v>
      </c>
      <c r="G212" s="113">
        <v>228060</v>
      </c>
      <c r="H212" s="116"/>
      <c r="I212" s="133"/>
    </row>
    <row r="213" spans="1:9" x14ac:dyDescent="0.25">
      <c r="A213" s="95"/>
      <c r="B213" s="114" t="s">
        <v>400</v>
      </c>
      <c r="C213" s="115">
        <v>0</v>
      </c>
      <c r="D213" s="113">
        <v>6400</v>
      </c>
      <c r="E213" s="114"/>
      <c r="F213" s="114"/>
      <c r="G213" s="116"/>
      <c r="H213" s="116"/>
      <c r="I213" s="133"/>
    </row>
    <row r="214" spans="1:9" x14ac:dyDescent="0.25">
      <c r="A214" s="95"/>
      <c r="B214" s="114" t="s">
        <v>401</v>
      </c>
      <c r="C214" s="115">
        <v>0</v>
      </c>
      <c r="D214" s="113">
        <v>1620</v>
      </c>
      <c r="E214" s="114"/>
      <c r="F214" s="114"/>
      <c r="G214" s="116"/>
      <c r="H214" s="116"/>
      <c r="I214" s="133"/>
    </row>
    <row r="215" spans="1:9" x14ac:dyDescent="0.25">
      <c r="A215" s="95"/>
      <c r="B215" s="114" t="s">
        <v>402</v>
      </c>
      <c r="C215" s="115">
        <v>0</v>
      </c>
      <c r="D215" s="113">
        <v>670</v>
      </c>
      <c r="E215" s="114"/>
      <c r="F215" s="115"/>
      <c r="G215" s="116"/>
      <c r="H215" s="116"/>
      <c r="I215" s="133"/>
    </row>
    <row r="216" spans="1:9" x14ac:dyDescent="0.25">
      <c r="A216" s="95"/>
      <c r="B216" s="114" t="s">
        <v>212</v>
      </c>
      <c r="C216" s="115"/>
      <c r="D216" s="116">
        <f>SUM(D212:D215)</f>
        <v>20720</v>
      </c>
      <c r="E216" s="114" t="s">
        <v>213</v>
      </c>
      <c r="F216" s="115"/>
      <c r="G216" s="116">
        <f>SUM(G212:G215)</f>
        <v>228060</v>
      </c>
      <c r="H216" s="116">
        <f>SUM(D216:G216)</f>
        <v>248780</v>
      </c>
      <c r="I216" s="133"/>
    </row>
    <row r="217" spans="1:9" x14ac:dyDescent="0.25">
      <c r="A217" s="95"/>
      <c r="B217" s="114" t="s">
        <v>403</v>
      </c>
      <c r="C217" s="115">
        <v>0</v>
      </c>
      <c r="D217" s="113">
        <v>14080</v>
      </c>
      <c r="E217" s="114" t="s">
        <v>404</v>
      </c>
      <c r="F217" s="115">
        <v>0</v>
      </c>
      <c r="G217" s="113">
        <v>195235</v>
      </c>
      <c r="H217" s="116"/>
      <c r="I217" s="133"/>
    </row>
    <row r="218" spans="1:9" x14ac:dyDescent="0.25">
      <c r="A218" s="95"/>
      <c r="B218" s="114" t="s">
        <v>405</v>
      </c>
      <c r="C218" s="115">
        <v>0</v>
      </c>
      <c r="D218" s="113">
        <v>10000</v>
      </c>
      <c r="E218" s="114"/>
      <c r="F218" s="114"/>
      <c r="G218" s="116"/>
      <c r="H218" s="116"/>
      <c r="I218" s="133"/>
    </row>
    <row r="219" spans="1:9" x14ac:dyDescent="0.25">
      <c r="A219" s="95"/>
      <c r="B219" s="114" t="s">
        <v>212</v>
      </c>
      <c r="C219" s="115"/>
      <c r="D219" s="116">
        <f>SUM(D217:D218)</f>
        <v>24080</v>
      </c>
      <c r="E219" s="114" t="s">
        <v>213</v>
      </c>
      <c r="F219" s="114"/>
      <c r="G219" s="116">
        <f>SUM(G217:G218)</f>
        <v>195235</v>
      </c>
      <c r="H219" s="116">
        <f>SUM(D219:G219)</f>
        <v>219315</v>
      </c>
      <c r="I219" s="133"/>
    </row>
    <row r="220" spans="1:9" x14ac:dyDescent="0.25">
      <c r="A220" s="95"/>
      <c r="B220" s="114" t="s">
        <v>406</v>
      </c>
      <c r="C220" s="115">
        <v>0</v>
      </c>
      <c r="D220" s="113">
        <v>600</v>
      </c>
      <c r="E220" s="114" t="s">
        <v>407</v>
      </c>
      <c r="F220" s="115">
        <v>0</v>
      </c>
      <c r="G220" s="113">
        <v>175770</v>
      </c>
      <c r="H220" s="116"/>
      <c r="I220" s="133"/>
    </row>
    <row r="221" spans="1:9" x14ac:dyDescent="0.25">
      <c r="A221" s="95"/>
      <c r="B221" s="114" t="s">
        <v>408</v>
      </c>
      <c r="C221" s="115">
        <v>0</v>
      </c>
      <c r="D221" s="113">
        <v>500</v>
      </c>
      <c r="E221" s="114"/>
      <c r="F221" s="115"/>
      <c r="G221" s="116"/>
      <c r="H221" s="116"/>
      <c r="I221" s="133"/>
    </row>
    <row r="222" spans="1:9" x14ac:dyDescent="0.25">
      <c r="A222" s="95"/>
      <c r="B222" s="114" t="s">
        <v>409</v>
      </c>
      <c r="C222" s="115">
        <v>0</v>
      </c>
      <c r="D222" s="113">
        <v>2750</v>
      </c>
      <c r="E222" s="114"/>
      <c r="F222" s="115"/>
      <c r="G222" s="116"/>
      <c r="H222" s="116"/>
      <c r="I222" s="133"/>
    </row>
    <row r="223" spans="1:9" x14ac:dyDescent="0.25">
      <c r="A223" s="95"/>
      <c r="B223" s="114" t="s">
        <v>410</v>
      </c>
      <c r="C223" s="115">
        <v>0</v>
      </c>
      <c r="D223" s="113">
        <v>6388</v>
      </c>
      <c r="E223" s="114"/>
      <c r="F223" s="115"/>
      <c r="G223" s="116"/>
      <c r="H223" s="116"/>
      <c r="I223" s="133"/>
    </row>
    <row r="224" spans="1:9" ht="15.75" thickBot="1" x14ac:dyDescent="0.3">
      <c r="A224" s="100"/>
      <c r="B224" s="134" t="s">
        <v>212</v>
      </c>
      <c r="C224" s="135"/>
      <c r="D224" s="136">
        <f>SUM(D220:D223)</f>
        <v>10238</v>
      </c>
      <c r="E224" s="134" t="s">
        <v>213</v>
      </c>
      <c r="F224" s="135"/>
      <c r="G224" s="136">
        <f>SUM(G220:G223)</f>
        <v>175770</v>
      </c>
      <c r="H224" s="136">
        <f>SUM(D224:G224)</f>
        <v>186008</v>
      </c>
      <c r="I224" s="137">
        <f>SUM(H205:H224)</f>
        <v>2992631</v>
      </c>
    </row>
    <row r="225" spans="1:9" x14ac:dyDescent="0.25">
      <c r="A225" s="95" t="s">
        <v>99</v>
      </c>
      <c r="B225" s="87" t="s">
        <v>411</v>
      </c>
      <c r="C225" s="96">
        <v>0</v>
      </c>
      <c r="D225" s="106">
        <v>157472</v>
      </c>
      <c r="E225" s="87" t="s">
        <v>412</v>
      </c>
      <c r="F225" s="96">
        <v>0</v>
      </c>
      <c r="G225" s="106">
        <v>1489873</v>
      </c>
      <c r="H225" s="98"/>
      <c r="I225" s="99"/>
    </row>
    <row r="226" spans="1:9" x14ac:dyDescent="0.25">
      <c r="A226" s="95"/>
      <c r="B226" s="87" t="s">
        <v>413</v>
      </c>
      <c r="C226" s="96">
        <v>0</v>
      </c>
      <c r="D226" s="106">
        <v>140250</v>
      </c>
      <c r="G226" s="88"/>
      <c r="H226" s="98"/>
      <c r="I226" s="99"/>
    </row>
    <row r="227" spans="1:9" x14ac:dyDescent="0.25">
      <c r="A227" s="95"/>
      <c r="B227" s="87" t="s">
        <v>414</v>
      </c>
      <c r="C227" s="96">
        <v>0</v>
      </c>
      <c r="D227" s="106">
        <v>420000</v>
      </c>
      <c r="G227" s="98"/>
      <c r="H227" s="98"/>
      <c r="I227" s="99"/>
    </row>
    <row r="228" spans="1:9" x14ac:dyDescent="0.25">
      <c r="A228" s="95"/>
      <c r="B228" s="87" t="s">
        <v>415</v>
      </c>
      <c r="C228" s="96">
        <v>0</v>
      </c>
      <c r="D228" s="106">
        <v>300000</v>
      </c>
      <c r="G228" s="98"/>
      <c r="H228" s="98"/>
      <c r="I228" s="99"/>
    </row>
    <row r="229" spans="1:9" x14ac:dyDescent="0.25">
      <c r="A229" s="95"/>
      <c r="B229" s="87" t="s">
        <v>416</v>
      </c>
      <c r="C229" s="87">
        <v>0</v>
      </c>
      <c r="D229" s="106">
        <v>2000</v>
      </c>
      <c r="G229" s="98"/>
      <c r="H229" s="98"/>
      <c r="I229" s="99"/>
    </row>
    <row r="230" spans="1:9" x14ac:dyDescent="0.25">
      <c r="A230" s="95"/>
      <c r="B230" s="121" t="s">
        <v>212</v>
      </c>
      <c r="C230" s="121"/>
      <c r="D230" s="138">
        <f>SUM(D225:D229)</f>
        <v>1019722</v>
      </c>
      <c r="E230" s="121" t="s">
        <v>213</v>
      </c>
      <c r="F230" s="121"/>
      <c r="G230" s="138">
        <f>SUM(G225:G229)</f>
        <v>1489873</v>
      </c>
      <c r="H230" s="138">
        <f>SUM(D230:G230)</f>
        <v>2509595</v>
      </c>
      <c r="I230" s="99"/>
    </row>
    <row r="231" spans="1:9" x14ac:dyDescent="0.25">
      <c r="A231" s="95"/>
      <c r="B231" s="87" t="s">
        <v>417</v>
      </c>
      <c r="C231" s="96">
        <v>0</v>
      </c>
      <c r="D231" s="106">
        <v>381700</v>
      </c>
      <c r="E231" s="87" t="s">
        <v>418</v>
      </c>
      <c r="F231" s="96">
        <v>0</v>
      </c>
      <c r="G231" s="106">
        <v>562900</v>
      </c>
      <c r="H231" s="98"/>
      <c r="I231" s="99"/>
    </row>
    <row r="232" spans="1:9" x14ac:dyDescent="0.25">
      <c r="A232" s="95"/>
      <c r="B232" s="121" t="s">
        <v>212</v>
      </c>
      <c r="C232" s="121"/>
      <c r="D232" s="138">
        <f>SUM(D231)</f>
        <v>381700</v>
      </c>
      <c r="E232" s="121" t="s">
        <v>213</v>
      </c>
      <c r="F232" s="121"/>
      <c r="G232" s="138">
        <f>SUM(G231)</f>
        <v>562900</v>
      </c>
      <c r="H232" s="138">
        <f>SUM(D232:G232)</f>
        <v>944600</v>
      </c>
      <c r="I232" s="99"/>
    </row>
    <row r="233" spans="1:9" x14ac:dyDescent="0.25">
      <c r="A233" s="95"/>
      <c r="B233" s="87" t="s">
        <v>419</v>
      </c>
      <c r="C233" s="96">
        <v>0</v>
      </c>
      <c r="D233" s="106">
        <v>235200</v>
      </c>
      <c r="E233" s="87" t="s">
        <v>420</v>
      </c>
      <c r="F233" s="96">
        <v>0</v>
      </c>
      <c r="G233" s="106">
        <v>398293</v>
      </c>
      <c r="H233" s="98"/>
      <c r="I233" s="99"/>
    </row>
    <row r="234" spans="1:9" x14ac:dyDescent="0.25">
      <c r="A234" s="95"/>
      <c r="B234" s="87" t="s">
        <v>421</v>
      </c>
      <c r="C234" s="96">
        <v>0</v>
      </c>
      <c r="D234" s="106">
        <v>10000</v>
      </c>
      <c r="G234" s="98"/>
      <c r="H234" s="98"/>
      <c r="I234" s="99"/>
    </row>
    <row r="235" spans="1:9" x14ac:dyDescent="0.25">
      <c r="A235" s="95"/>
      <c r="B235" s="87" t="s">
        <v>422</v>
      </c>
      <c r="C235" s="96">
        <v>0</v>
      </c>
      <c r="D235" s="106">
        <v>1500</v>
      </c>
      <c r="G235" s="98"/>
      <c r="H235" s="98"/>
      <c r="I235" s="99"/>
    </row>
    <row r="236" spans="1:9" x14ac:dyDescent="0.25">
      <c r="A236" s="95"/>
      <c r="B236" s="87" t="s">
        <v>423</v>
      </c>
      <c r="C236" s="96">
        <v>0</v>
      </c>
      <c r="D236" s="106">
        <v>6000</v>
      </c>
      <c r="G236" s="98"/>
      <c r="H236" s="98"/>
      <c r="I236" s="99"/>
    </row>
    <row r="237" spans="1:9" x14ac:dyDescent="0.25">
      <c r="A237" s="95"/>
      <c r="B237" s="121" t="s">
        <v>212</v>
      </c>
      <c r="C237" s="121"/>
      <c r="D237" s="138">
        <f>SUM(D233:D236)</f>
        <v>252700</v>
      </c>
      <c r="E237" s="121" t="s">
        <v>213</v>
      </c>
      <c r="F237" s="121"/>
      <c r="G237" s="138">
        <f>SUM(G233:G236)</f>
        <v>398293</v>
      </c>
      <c r="H237" s="138">
        <f>SUM(D237:G237)</f>
        <v>650993</v>
      </c>
      <c r="I237" s="99"/>
    </row>
    <row r="238" spans="1:9" x14ac:dyDescent="0.25">
      <c r="A238" s="95"/>
      <c r="B238" s="87" t="s">
        <v>424</v>
      </c>
      <c r="C238" s="96">
        <v>0</v>
      </c>
      <c r="D238" s="106">
        <v>16564</v>
      </c>
      <c r="E238" s="87" t="s">
        <v>425</v>
      </c>
      <c r="F238" s="96">
        <v>0</v>
      </c>
      <c r="G238" s="106">
        <v>174000</v>
      </c>
      <c r="H238" s="98"/>
      <c r="I238" s="99"/>
    </row>
    <row r="239" spans="1:9" x14ac:dyDescent="0.25">
      <c r="A239" s="95"/>
      <c r="B239" s="87" t="s">
        <v>426</v>
      </c>
      <c r="C239" s="96">
        <v>0</v>
      </c>
      <c r="D239" s="106">
        <v>94500</v>
      </c>
      <c r="G239" s="98"/>
      <c r="H239" s="98"/>
      <c r="I239" s="99"/>
    </row>
    <row r="240" spans="1:9" x14ac:dyDescent="0.25">
      <c r="A240" s="95"/>
      <c r="B240" s="121" t="s">
        <v>212</v>
      </c>
      <c r="C240" s="121"/>
      <c r="D240" s="138">
        <f>SUM(D238:D239)</f>
        <v>111064</v>
      </c>
      <c r="E240" s="121" t="s">
        <v>213</v>
      </c>
      <c r="F240" s="121"/>
      <c r="G240" s="138">
        <f>SUM(G238:G239)</f>
        <v>174000</v>
      </c>
      <c r="H240" s="138">
        <f>SUM(D240:G240)</f>
        <v>285064</v>
      </c>
      <c r="I240" s="99"/>
    </row>
    <row r="241" spans="1:9" x14ac:dyDescent="0.25">
      <c r="A241" s="95"/>
      <c r="B241" s="87" t="s">
        <v>427</v>
      </c>
      <c r="C241" s="96">
        <v>0</v>
      </c>
      <c r="D241" s="106">
        <v>0</v>
      </c>
      <c r="E241" s="87" t="s">
        <v>428</v>
      </c>
      <c r="F241" s="96">
        <v>0</v>
      </c>
      <c r="G241" s="106">
        <v>277416</v>
      </c>
      <c r="H241" s="98"/>
      <c r="I241" s="99"/>
    </row>
    <row r="242" spans="1:9" x14ac:dyDescent="0.25">
      <c r="A242" s="95"/>
      <c r="B242" s="87" t="s">
        <v>428</v>
      </c>
      <c r="C242" s="96">
        <v>0</v>
      </c>
      <c r="D242" s="106">
        <v>17325</v>
      </c>
      <c r="G242" s="98"/>
      <c r="H242" s="98"/>
      <c r="I242" s="99"/>
    </row>
    <row r="243" spans="1:9" ht="15.75" thickBot="1" x14ac:dyDescent="0.3">
      <c r="A243" s="95"/>
      <c r="B243" s="112" t="s">
        <v>212</v>
      </c>
      <c r="C243" s="112"/>
      <c r="D243" s="98">
        <f>SUM(D241:D242)</f>
        <v>17325</v>
      </c>
      <c r="E243" s="112" t="s">
        <v>213</v>
      </c>
      <c r="F243" s="112"/>
      <c r="G243" s="98">
        <f>SUM(G241:G242)</f>
        <v>277416</v>
      </c>
      <c r="H243" s="98">
        <f>SUM(D243:G243)</f>
        <v>294741</v>
      </c>
      <c r="I243" s="99">
        <f>SUM(H225:H243)</f>
        <v>4684993</v>
      </c>
    </row>
    <row r="244" spans="1:9" x14ac:dyDescent="0.25">
      <c r="A244" s="89" t="s">
        <v>103</v>
      </c>
      <c r="B244" s="90" t="s">
        <v>429</v>
      </c>
      <c r="C244" s="91">
        <v>0</v>
      </c>
      <c r="D244" s="108">
        <v>503073</v>
      </c>
      <c r="E244" s="90" t="s">
        <v>430</v>
      </c>
      <c r="F244" s="91">
        <v>0</v>
      </c>
      <c r="G244" s="150">
        <v>1076618</v>
      </c>
      <c r="H244" s="131"/>
      <c r="I244" s="132"/>
    </row>
    <row r="245" spans="1:9" x14ac:dyDescent="0.25">
      <c r="A245" s="95"/>
      <c r="B245" s="112" t="s">
        <v>431</v>
      </c>
      <c r="C245" s="123">
        <v>0</v>
      </c>
      <c r="D245" s="124">
        <v>780000</v>
      </c>
      <c r="E245" s="112"/>
      <c r="F245" s="123"/>
      <c r="G245" s="151"/>
      <c r="H245" s="116"/>
      <c r="I245" s="133"/>
    </row>
    <row r="246" spans="1:9" x14ac:dyDescent="0.25">
      <c r="A246" s="95"/>
      <c r="B246" s="112" t="s">
        <v>432</v>
      </c>
      <c r="C246" s="123">
        <v>0</v>
      </c>
      <c r="D246" s="124">
        <v>173000</v>
      </c>
      <c r="E246" s="112"/>
      <c r="F246" s="123"/>
      <c r="G246" s="151"/>
      <c r="H246" s="116"/>
      <c r="I246" s="133"/>
    </row>
    <row r="247" spans="1:9" x14ac:dyDescent="0.25">
      <c r="A247" s="95"/>
      <c r="B247" s="112" t="s">
        <v>433</v>
      </c>
      <c r="C247" s="123">
        <v>2</v>
      </c>
      <c r="D247" s="124">
        <v>182589</v>
      </c>
      <c r="E247" s="112"/>
      <c r="F247" s="123"/>
      <c r="G247" s="151"/>
      <c r="H247" s="116"/>
      <c r="I247" s="133"/>
    </row>
    <row r="248" spans="1:9" ht="15.75" thickBot="1" x14ac:dyDescent="0.3">
      <c r="A248" s="100"/>
      <c r="B248" s="101" t="s">
        <v>212</v>
      </c>
      <c r="C248" s="102"/>
      <c r="D248" s="109">
        <f>SUM(D244:D247)</f>
        <v>1638662</v>
      </c>
      <c r="E248" s="101" t="s">
        <v>213</v>
      </c>
      <c r="F248" s="102"/>
      <c r="G248" s="152">
        <f>SUM(G244:G247)</f>
        <v>1076618</v>
      </c>
      <c r="H248" s="136">
        <f>SUM(D248:G248)</f>
        <v>2715280</v>
      </c>
      <c r="I248" s="137">
        <f>SUM(H244:H248)</f>
        <v>2715280</v>
      </c>
    </row>
    <row r="249" spans="1:9" x14ac:dyDescent="0.25">
      <c r="A249" s="95" t="s">
        <v>105</v>
      </c>
      <c r="B249" s="87" t="s">
        <v>434</v>
      </c>
      <c r="C249" s="145">
        <v>1.71</v>
      </c>
      <c r="D249" s="106">
        <v>1947009</v>
      </c>
      <c r="E249" s="87" t="s">
        <v>435</v>
      </c>
      <c r="F249" s="145">
        <v>0.80700000000000005</v>
      </c>
      <c r="G249" s="106">
        <v>1538347</v>
      </c>
      <c r="H249" s="98"/>
      <c r="I249" s="99"/>
    </row>
    <row r="250" spans="1:9" ht="15.75" thickBot="1" x14ac:dyDescent="0.3">
      <c r="A250" s="95"/>
      <c r="B250" s="87" t="s">
        <v>212</v>
      </c>
      <c r="C250" s="96"/>
      <c r="D250" s="106">
        <f>SUM(D249)</f>
        <v>1947009</v>
      </c>
      <c r="E250" s="87" t="s">
        <v>213</v>
      </c>
      <c r="F250" s="96"/>
      <c r="G250" s="106">
        <f>SUM(G249)</f>
        <v>1538347</v>
      </c>
      <c r="H250" s="98">
        <f>SUM(D250:G250)</f>
        <v>3485356</v>
      </c>
      <c r="I250" s="99">
        <f>SUM(H249:H250)</f>
        <v>3485356</v>
      </c>
    </row>
    <row r="251" spans="1:9" x14ac:dyDescent="0.25">
      <c r="A251" s="89" t="s">
        <v>106</v>
      </c>
      <c r="B251" s="90" t="s">
        <v>436</v>
      </c>
      <c r="C251" s="91">
        <v>1</v>
      </c>
      <c r="D251" s="108">
        <v>127913</v>
      </c>
      <c r="E251" s="90" t="s">
        <v>437</v>
      </c>
      <c r="F251" s="91">
        <v>1</v>
      </c>
      <c r="G251" s="108">
        <v>3110000</v>
      </c>
      <c r="H251" s="93"/>
      <c r="I251" s="94"/>
    </row>
    <row r="252" spans="1:9" x14ac:dyDescent="0.25">
      <c r="A252" s="95"/>
      <c r="B252" s="87" t="s">
        <v>438</v>
      </c>
      <c r="C252" s="96">
        <v>1</v>
      </c>
      <c r="D252" s="106">
        <v>275000</v>
      </c>
      <c r="F252" s="96"/>
      <c r="G252" s="98"/>
      <c r="H252" s="98"/>
      <c r="I252" s="99"/>
    </row>
    <row r="253" spans="1:9" x14ac:dyDescent="0.25">
      <c r="A253" s="95"/>
      <c r="B253" s="87" t="s">
        <v>439</v>
      </c>
      <c r="C253" s="96">
        <v>1</v>
      </c>
      <c r="D253" s="106">
        <v>90000</v>
      </c>
      <c r="F253" s="96"/>
      <c r="G253" s="98"/>
      <c r="H253" s="98"/>
      <c r="I253" s="99"/>
    </row>
    <row r="254" spans="1:9" x14ac:dyDescent="0.25">
      <c r="A254" s="95"/>
      <c r="B254" s="87" t="s">
        <v>440</v>
      </c>
      <c r="C254" s="96">
        <v>1</v>
      </c>
      <c r="D254" s="106">
        <v>150600</v>
      </c>
      <c r="F254" s="96"/>
      <c r="G254" s="98"/>
      <c r="H254" s="98"/>
      <c r="I254" s="99"/>
    </row>
    <row r="255" spans="1:9" x14ac:dyDescent="0.25">
      <c r="A255" s="95"/>
      <c r="B255" s="87" t="s">
        <v>212</v>
      </c>
      <c r="C255" s="96"/>
      <c r="D255" s="88">
        <f>SUM(D251:D254)</f>
        <v>643513</v>
      </c>
      <c r="E255" s="121" t="s">
        <v>213</v>
      </c>
      <c r="F255" s="122"/>
      <c r="G255" s="138">
        <f>SUM(G251:G254)</f>
        <v>3110000</v>
      </c>
      <c r="H255" s="138">
        <f>SUM(D255:G255)</f>
        <v>3753513</v>
      </c>
      <c r="I255" s="99"/>
    </row>
    <row r="256" spans="1:9" x14ac:dyDescent="0.25">
      <c r="A256" s="95"/>
      <c r="B256" s="153"/>
      <c r="C256" s="154"/>
      <c r="D256" s="155"/>
      <c r="E256" s="87" t="s">
        <v>441</v>
      </c>
      <c r="F256" s="96">
        <v>1</v>
      </c>
      <c r="G256" s="106">
        <v>169173</v>
      </c>
      <c r="H256" s="98"/>
      <c r="I256" s="99"/>
    </row>
    <row r="257" spans="1:11" ht="15.75" thickBot="1" x14ac:dyDescent="0.3">
      <c r="A257" s="100"/>
      <c r="B257" s="101" t="s">
        <v>212</v>
      </c>
      <c r="C257" s="102"/>
      <c r="D257" s="104"/>
      <c r="E257" s="101" t="s">
        <v>213</v>
      </c>
      <c r="F257" s="102"/>
      <c r="G257" s="104">
        <f>SUM(G256)</f>
        <v>169173</v>
      </c>
      <c r="H257" s="104">
        <f>SUM(D257:G257)</f>
        <v>169173</v>
      </c>
      <c r="I257" s="105">
        <f>SUM(H251:H257)</f>
        <v>3922686</v>
      </c>
    </row>
    <row r="259" spans="1:11" ht="15.75" thickBot="1" x14ac:dyDescent="0.3">
      <c r="A259" s="157" t="s">
        <v>188</v>
      </c>
      <c r="C259" s="96"/>
      <c r="F259" s="123"/>
      <c r="G259" s="88"/>
      <c r="H259" s="88"/>
      <c r="I259" s="88"/>
    </row>
    <row r="260" spans="1:11" s="112" customFormat="1" x14ac:dyDescent="0.25">
      <c r="A260" s="89" t="s">
        <v>87</v>
      </c>
      <c r="B260" s="90" t="s">
        <v>442</v>
      </c>
      <c r="C260" s="91">
        <v>0</v>
      </c>
      <c r="D260" s="108">
        <v>86104</v>
      </c>
      <c r="E260" s="90" t="s">
        <v>243</v>
      </c>
      <c r="F260" s="90"/>
      <c r="G260" s="156">
        <v>15400</v>
      </c>
      <c r="H260" s="93"/>
      <c r="I260" s="94"/>
      <c r="J260" s="87"/>
      <c r="K260" s="87"/>
    </row>
    <row r="261" spans="1:11" s="112" customFormat="1" x14ac:dyDescent="0.25">
      <c r="A261" s="95"/>
      <c r="B261" s="112" t="s">
        <v>212</v>
      </c>
      <c r="C261" s="123"/>
      <c r="D261" s="98">
        <f>SUM(D260)</f>
        <v>86104</v>
      </c>
      <c r="E261" s="112" t="s">
        <v>213</v>
      </c>
      <c r="F261" s="123"/>
      <c r="G261" s="98">
        <f>SUM(G260)</f>
        <v>15400</v>
      </c>
      <c r="H261" s="98">
        <f>SUM(D261:G261)</f>
        <v>101504</v>
      </c>
      <c r="I261" s="99">
        <f>SUM(H260:H261)</f>
        <v>101504</v>
      </c>
      <c r="J261" s="87"/>
      <c r="K261" s="87"/>
    </row>
    <row r="262" spans="1:11" s="112" customFormat="1" x14ac:dyDescent="0.25">
      <c r="A262" s="95" t="s">
        <v>113</v>
      </c>
      <c r="B262" s="112" t="s">
        <v>443</v>
      </c>
      <c r="C262" s="123">
        <v>0</v>
      </c>
      <c r="D262" s="124">
        <v>326253</v>
      </c>
      <c r="E262" s="112" t="s">
        <v>430</v>
      </c>
      <c r="F262" s="123">
        <v>0</v>
      </c>
      <c r="G262" s="124">
        <v>0</v>
      </c>
      <c r="H262" s="98"/>
      <c r="I262" s="99"/>
      <c r="J262" s="87"/>
      <c r="K262" s="87"/>
    </row>
    <row r="263" spans="1:11" s="112" customFormat="1" ht="15.75" thickBot="1" x14ac:dyDescent="0.3">
      <c r="A263" s="100"/>
      <c r="B263" s="101" t="s">
        <v>212</v>
      </c>
      <c r="C263" s="101"/>
      <c r="D263" s="104">
        <f>SUM(D262)</f>
        <v>326253</v>
      </c>
      <c r="E263" s="101" t="s">
        <v>213</v>
      </c>
      <c r="F263" s="101"/>
      <c r="G263" s="104">
        <f>SUM(G262)</f>
        <v>0</v>
      </c>
      <c r="H263" s="104">
        <f>SUM(D263:G263)</f>
        <v>326253</v>
      </c>
      <c r="I263" s="105">
        <f>SUM(H262:H263)</f>
        <v>326253</v>
      </c>
      <c r="J263" s="87"/>
      <c r="K263" s="87"/>
    </row>
    <row r="264" spans="1:11" x14ac:dyDescent="0.25">
      <c r="G264" s="88"/>
      <c r="H264" s="88"/>
      <c r="I264" s="88"/>
    </row>
    <row r="265" spans="1:11" x14ac:dyDescent="0.25">
      <c r="A265" s="87" t="s">
        <v>479</v>
      </c>
      <c r="D265" s="107"/>
      <c r="G265" s="88"/>
      <c r="H265" s="88"/>
      <c r="I265" s="88">
        <f>SUM(I3:I263)</f>
        <v>42536118</v>
      </c>
    </row>
    <row r="266" spans="1:11" x14ac:dyDescent="0.25">
      <c r="G266" s="88"/>
      <c r="H266" s="88"/>
      <c r="I266" s="88"/>
    </row>
    <row r="267" spans="1:11" x14ac:dyDescent="0.25">
      <c r="A267" s="87" t="s">
        <v>444</v>
      </c>
      <c r="G267" s="88"/>
      <c r="H267" s="88"/>
      <c r="I267" s="88"/>
    </row>
    <row r="268" spans="1:11" x14ac:dyDescent="0.25">
      <c r="A268" s="87" t="s">
        <v>445</v>
      </c>
      <c r="G268" s="88"/>
      <c r="H268" s="88"/>
      <c r="I268" s="88"/>
    </row>
    <row r="269" spans="1:11" x14ac:dyDescent="0.25">
      <c r="A269" s="87" t="s">
        <v>446</v>
      </c>
      <c r="G269" s="88"/>
      <c r="H269" s="88"/>
      <c r="I269" s="88"/>
    </row>
    <row r="270" spans="1:11" x14ac:dyDescent="0.25">
      <c r="A270" s="87" t="s">
        <v>447</v>
      </c>
      <c r="G270" s="88"/>
      <c r="H270" s="88"/>
      <c r="I270" s="8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5"/>
  <sheetViews>
    <sheetView zoomScaleNormal="100" workbookViewId="0">
      <selection activeCell="N32" sqref="N32"/>
    </sheetView>
  </sheetViews>
  <sheetFormatPr defaultRowHeight="15" x14ac:dyDescent="0.25"/>
  <cols>
    <col min="1" max="1" width="50.85546875" customWidth="1"/>
    <col min="2" max="2" width="34.28515625" customWidth="1"/>
    <col min="3" max="3" width="19.85546875" customWidth="1"/>
  </cols>
  <sheetData>
    <row r="1" spans="1:3" x14ac:dyDescent="0.25">
      <c r="A1" s="256" t="s">
        <v>143</v>
      </c>
      <c r="B1" s="258"/>
      <c r="C1" s="257"/>
    </row>
    <row r="2" spans="1:3" x14ac:dyDescent="0.25">
      <c r="A2" s="1" t="s">
        <v>84</v>
      </c>
      <c r="B2" s="1" t="s">
        <v>85</v>
      </c>
      <c r="C2" s="2" t="s">
        <v>47</v>
      </c>
    </row>
    <row r="3" spans="1:3" x14ac:dyDescent="0.25">
      <c r="A3" s="3" t="s">
        <v>86</v>
      </c>
      <c r="B3" s="4">
        <v>7438</v>
      </c>
      <c r="C3" s="13">
        <v>3.13</v>
      </c>
    </row>
    <row r="4" spans="1:3" x14ac:dyDescent="0.25">
      <c r="A4" s="3" t="s">
        <v>87</v>
      </c>
      <c r="B4" s="4">
        <v>3380</v>
      </c>
      <c r="C4" s="13">
        <v>2</v>
      </c>
    </row>
    <row r="5" spans="1:3" x14ac:dyDescent="0.25">
      <c r="A5" s="3" t="s">
        <v>88</v>
      </c>
      <c r="B5" s="4">
        <v>28968</v>
      </c>
      <c r="C5" s="13">
        <v>11.57</v>
      </c>
    </row>
    <row r="6" spans="1:3" x14ac:dyDescent="0.25">
      <c r="A6" s="3" t="s">
        <v>89</v>
      </c>
      <c r="B6" s="4">
        <v>20077</v>
      </c>
      <c r="C6" s="13">
        <v>5.93</v>
      </c>
    </row>
    <row r="7" spans="1:3" x14ac:dyDescent="0.25">
      <c r="A7" s="3" t="s">
        <v>90</v>
      </c>
      <c r="B7" s="4">
        <v>9535</v>
      </c>
      <c r="C7" s="13">
        <v>2.6</v>
      </c>
    </row>
    <row r="8" spans="1:3" x14ac:dyDescent="0.25">
      <c r="A8" s="3" t="s">
        <v>91</v>
      </c>
      <c r="B8" s="4">
        <v>227738</v>
      </c>
      <c r="C8" s="13">
        <v>48.58</v>
      </c>
    </row>
    <row r="9" spans="1:3" x14ac:dyDescent="0.25">
      <c r="A9" s="3" t="s">
        <v>92</v>
      </c>
      <c r="B9" s="4">
        <v>8088</v>
      </c>
      <c r="C9" s="13">
        <v>2.29</v>
      </c>
    </row>
    <row r="10" spans="1:3" x14ac:dyDescent="0.25">
      <c r="A10" s="3" t="s">
        <v>93</v>
      </c>
      <c r="B10" s="4">
        <v>57283</v>
      </c>
      <c r="C10" s="13">
        <v>12.41</v>
      </c>
    </row>
    <row r="11" spans="1:3" x14ac:dyDescent="0.25">
      <c r="A11" s="3" t="s">
        <v>94</v>
      </c>
      <c r="B11" s="4">
        <v>34605</v>
      </c>
      <c r="C11" s="13">
        <v>9.4</v>
      </c>
    </row>
    <row r="12" spans="1:3" x14ac:dyDescent="0.25">
      <c r="A12" s="3" t="s">
        <v>95</v>
      </c>
      <c r="B12" s="4">
        <v>18059</v>
      </c>
      <c r="C12" s="13">
        <v>6.13</v>
      </c>
    </row>
    <row r="13" spans="1:3" x14ac:dyDescent="0.25">
      <c r="A13" s="3" t="s">
        <v>96</v>
      </c>
      <c r="B13" s="4">
        <v>61086</v>
      </c>
      <c r="C13" s="13">
        <v>14.82</v>
      </c>
    </row>
    <row r="14" spans="1:3" x14ac:dyDescent="0.25">
      <c r="A14" s="3" t="s">
        <v>97</v>
      </c>
      <c r="B14" s="4">
        <v>31241</v>
      </c>
      <c r="C14" s="13">
        <v>8.5</v>
      </c>
    </row>
    <row r="15" spans="1:3" x14ac:dyDescent="0.25">
      <c r="A15" s="3" t="s">
        <v>98</v>
      </c>
      <c r="B15" s="4">
        <v>21065</v>
      </c>
      <c r="C15" s="13">
        <v>5.43</v>
      </c>
    </row>
    <row r="16" spans="1:3" x14ac:dyDescent="0.25">
      <c r="A16" s="3" t="s">
        <v>99</v>
      </c>
      <c r="B16" s="4">
        <v>321878</v>
      </c>
      <c r="C16" s="13">
        <v>81.03</v>
      </c>
    </row>
    <row r="17" spans="1:3" x14ac:dyDescent="0.25">
      <c r="A17" s="3" t="s">
        <v>100</v>
      </c>
      <c r="B17" s="4">
        <v>26378</v>
      </c>
      <c r="C17" s="13">
        <v>6</v>
      </c>
    </row>
    <row r="18" spans="1:3" x14ac:dyDescent="0.25">
      <c r="A18" s="3" t="s">
        <v>101</v>
      </c>
      <c r="B18" s="4">
        <v>46159</v>
      </c>
      <c r="C18" s="13">
        <v>28.08</v>
      </c>
    </row>
    <row r="19" spans="1:3" x14ac:dyDescent="0.25">
      <c r="A19" s="3" t="s">
        <v>102</v>
      </c>
      <c r="B19" s="4">
        <v>8617</v>
      </c>
      <c r="C19" s="13">
        <v>2</v>
      </c>
    </row>
    <row r="20" spans="1:3" x14ac:dyDescent="0.25">
      <c r="A20" s="3" t="s">
        <v>103</v>
      </c>
      <c r="B20" s="4">
        <v>210612</v>
      </c>
      <c r="C20" s="13">
        <v>59.53</v>
      </c>
    </row>
    <row r="21" spans="1:3" x14ac:dyDescent="0.25">
      <c r="A21" s="3" t="s">
        <v>104</v>
      </c>
      <c r="B21" s="4">
        <v>7216</v>
      </c>
      <c r="C21" s="13">
        <v>2.25</v>
      </c>
    </row>
    <row r="22" spans="1:3" x14ac:dyDescent="0.25">
      <c r="A22" s="3" t="s">
        <v>105</v>
      </c>
      <c r="B22" s="4">
        <v>214870</v>
      </c>
      <c r="C22" s="13">
        <v>50.38</v>
      </c>
    </row>
    <row r="23" spans="1:3" x14ac:dyDescent="0.25">
      <c r="A23" s="3" t="s">
        <v>106</v>
      </c>
      <c r="B23" s="4">
        <v>172008</v>
      </c>
      <c r="C23" s="13">
        <v>75.94</v>
      </c>
    </row>
    <row r="24" spans="1:3" x14ac:dyDescent="0.25">
      <c r="A24" s="3" t="s">
        <v>107</v>
      </c>
      <c r="B24" s="4">
        <v>28746</v>
      </c>
      <c r="C24" s="13">
        <v>9</v>
      </c>
    </row>
    <row r="25" spans="1:3" x14ac:dyDescent="0.25">
      <c r="A25" s="3" t="s">
        <v>108</v>
      </c>
      <c r="B25" s="4">
        <v>29603</v>
      </c>
      <c r="C25" s="13">
        <v>7.6</v>
      </c>
    </row>
    <row r="26" spans="1:3" x14ac:dyDescent="0.25">
      <c r="A26" s="3" t="s">
        <v>109</v>
      </c>
      <c r="B26" s="4">
        <v>66217</v>
      </c>
      <c r="C26" s="13">
        <v>19.3</v>
      </c>
    </row>
    <row r="27" spans="1:3" x14ac:dyDescent="0.25">
      <c r="A27" s="3" t="s">
        <v>110</v>
      </c>
      <c r="B27" s="4">
        <v>66250</v>
      </c>
      <c r="C27" s="13">
        <v>13.71</v>
      </c>
    </row>
    <row r="28" spans="1:3" x14ac:dyDescent="0.25">
      <c r="A28" s="3" t="s">
        <v>111</v>
      </c>
      <c r="B28" s="4">
        <v>106892</v>
      </c>
      <c r="C28" s="13">
        <v>22.75</v>
      </c>
    </row>
    <row r="29" spans="1:3" x14ac:dyDescent="0.25">
      <c r="A29" s="3" t="s">
        <v>112</v>
      </c>
      <c r="B29" s="4">
        <v>54053</v>
      </c>
      <c r="C29" s="13">
        <v>12.32</v>
      </c>
    </row>
    <row r="30" spans="1:3" x14ac:dyDescent="0.25">
      <c r="A30" s="3" t="s">
        <v>113</v>
      </c>
      <c r="B30" s="4">
        <v>17101</v>
      </c>
      <c r="C30" s="13">
        <v>6.46</v>
      </c>
    </row>
    <row r="31" spans="1:3" x14ac:dyDescent="0.25">
      <c r="A31" s="3" t="s">
        <v>114</v>
      </c>
      <c r="B31" s="4">
        <v>112511</v>
      </c>
      <c r="C31" s="13">
        <v>26.93</v>
      </c>
    </row>
    <row r="32" spans="1:3" x14ac:dyDescent="0.25">
      <c r="A32" s="3" t="s">
        <v>115</v>
      </c>
      <c r="B32" s="4">
        <v>5546</v>
      </c>
      <c r="C32" s="13">
        <v>2.1</v>
      </c>
    </row>
    <row r="33" spans="1:3" x14ac:dyDescent="0.25">
      <c r="A33" s="3" t="s">
        <v>116</v>
      </c>
      <c r="B33" s="4">
        <v>34123</v>
      </c>
      <c r="C33" s="13">
        <v>4.53</v>
      </c>
    </row>
    <row r="34" spans="1:3" x14ac:dyDescent="0.25">
      <c r="A34" s="3" t="s">
        <v>117</v>
      </c>
      <c r="B34" s="4">
        <v>70527</v>
      </c>
      <c r="C34" s="13">
        <v>14.5</v>
      </c>
    </row>
    <row r="35" spans="1:3" x14ac:dyDescent="0.25">
      <c r="A35" s="3" t="s">
        <v>118</v>
      </c>
      <c r="B35" s="4">
        <v>81410</v>
      </c>
      <c r="C35" s="13">
        <v>31.83</v>
      </c>
    </row>
    <row r="36" spans="1:3" x14ac:dyDescent="0.25">
      <c r="A36" s="3" t="s">
        <v>119</v>
      </c>
      <c r="B36" s="4">
        <v>28789</v>
      </c>
      <c r="C36" s="13">
        <v>7</v>
      </c>
    </row>
    <row r="37" spans="1:3" x14ac:dyDescent="0.25">
      <c r="A37" s="3" t="s">
        <v>120</v>
      </c>
      <c r="B37" s="4">
        <v>99064</v>
      </c>
      <c r="C37" s="13">
        <v>19.03</v>
      </c>
    </row>
    <row r="38" spans="1:3" x14ac:dyDescent="0.25">
      <c r="A38" s="3" t="s">
        <v>121</v>
      </c>
      <c r="B38" s="4">
        <v>9914</v>
      </c>
      <c r="C38" s="13">
        <v>3.23</v>
      </c>
    </row>
    <row r="39" spans="1:3" x14ac:dyDescent="0.25">
      <c r="A39" s="3" t="s">
        <v>122</v>
      </c>
      <c r="B39" s="4">
        <v>57978</v>
      </c>
      <c r="C39" s="13">
        <v>14.76</v>
      </c>
    </row>
    <row r="40" spans="1:3" x14ac:dyDescent="0.25">
      <c r="A40" s="3" t="s">
        <v>123</v>
      </c>
      <c r="B40" s="4">
        <v>65699</v>
      </c>
      <c r="C40" s="13">
        <v>17.64</v>
      </c>
    </row>
    <row r="41" spans="1:3" x14ac:dyDescent="0.25">
      <c r="A41" s="3" t="s">
        <v>124</v>
      </c>
      <c r="B41" s="4">
        <v>43672</v>
      </c>
      <c r="C41" s="13">
        <v>7.15</v>
      </c>
    </row>
    <row r="42" spans="1:3" x14ac:dyDescent="0.25">
      <c r="A42" s="3" t="s">
        <v>125</v>
      </c>
      <c r="B42" s="4">
        <v>4592</v>
      </c>
      <c r="C42" s="13">
        <v>3</v>
      </c>
    </row>
    <row r="43" spans="1:3" x14ac:dyDescent="0.25">
      <c r="A43" s="3" t="s">
        <v>126</v>
      </c>
      <c r="B43" s="4">
        <v>35193</v>
      </c>
      <c r="C43" s="13">
        <v>10.71</v>
      </c>
    </row>
    <row r="44" spans="1:3" x14ac:dyDescent="0.25">
      <c r="A44" s="3" t="s">
        <v>127</v>
      </c>
      <c r="B44" s="4">
        <v>51203</v>
      </c>
      <c r="C44" s="13">
        <v>11.35</v>
      </c>
    </row>
    <row r="45" spans="1:3" x14ac:dyDescent="0.25">
      <c r="A45" s="3" t="s">
        <v>128</v>
      </c>
      <c r="B45" s="4">
        <v>24468</v>
      </c>
      <c r="C45" s="13">
        <v>10.88</v>
      </c>
    </row>
    <row r="46" spans="1:3" x14ac:dyDescent="0.25">
      <c r="A46" s="3" t="s">
        <v>129</v>
      </c>
      <c r="B46" s="4">
        <v>11837</v>
      </c>
      <c r="C46" s="13">
        <v>3.25</v>
      </c>
    </row>
    <row r="47" spans="1:3" x14ac:dyDescent="0.25">
      <c r="A47" s="3" t="s">
        <v>130</v>
      </c>
      <c r="B47" s="4">
        <v>78208</v>
      </c>
      <c r="C47" s="13">
        <v>20.73</v>
      </c>
    </row>
    <row r="48" spans="1:3" x14ac:dyDescent="0.25">
      <c r="A48" s="3" t="s">
        <v>131</v>
      </c>
      <c r="B48" s="4">
        <v>61803</v>
      </c>
      <c r="C48" s="13">
        <v>9.0500000000000007</v>
      </c>
    </row>
    <row r="49" spans="1:3" x14ac:dyDescent="0.25">
      <c r="A49" s="3" t="s">
        <v>132</v>
      </c>
      <c r="B49" s="4">
        <v>28284</v>
      </c>
      <c r="C49" s="13">
        <v>8.48</v>
      </c>
    </row>
    <row r="50" spans="1:3" x14ac:dyDescent="0.25">
      <c r="A50" s="3" t="s">
        <v>133</v>
      </c>
      <c r="B50" s="4">
        <v>42298</v>
      </c>
      <c r="C50" s="13">
        <v>10.9</v>
      </c>
    </row>
    <row r="51" spans="1:3" x14ac:dyDescent="0.25">
      <c r="A51" s="3" t="s">
        <v>134</v>
      </c>
      <c r="B51" s="4">
        <v>41946</v>
      </c>
      <c r="C51" s="13">
        <v>12.63</v>
      </c>
    </row>
    <row r="52" spans="1:3" x14ac:dyDescent="0.25">
      <c r="A52" s="3" t="s">
        <v>135</v>
      </c>
      <c r="B52" s="4">
        <v>19703</v>
      </c>
      <c r="C52" s="13">
        <v>6</v>
      </c>
    </row>
    <row r="53" spans="1:3" x14ac:dyDescent="0.25">
      <c r="A53" s="3" t="s">
        <v>136</v>
      </c>
      <c r="B53" s="4">
        <v>8053</v>
      </c>
      <c r="C53" s="13">
        <v>2.98</v>
      </c>
    </row>
    <row r="54" spans="1:3" x14ac:dyDescent="0.25">
      <c r="A54" s="3" t="s">
        <v>137</v>
      </c>
      <c r="B54" s="4">
        <v>12386</v>
      </c>
      <c r="C54" s="13">
        <v>2.1</v>
      </c>
    </row>
    <row r="55" spans="1:3" x14ac:dyDescent="0.25">
      <c r="A55" s="7" t="s">
        <v>138</v>
      </c>
      <c r="B55" s="8">
        <v>25796</v>
      </c>
      <c r="C55" s="14">
        <v>3.6</v>
      </c>
    </row>
  </sheetData>
  <mergeCells count="1">
    <mergeCell ref="A1:C1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4"/>
  <sheetViews>
    <sheetView topLeftCell="A28" zoomScaleNormal="100" workbookViewId="0">
      <selection activeCell="U36" sqref="U36"/>
    </sheetView>
  </sheetViews>
  <sheetFormatPr defaultRowHeight="15" x14ac:dyDescent="0.25"/>
  <cols>
    <col min="1" max="1" width="50.85546875" customWidth="1"/>
    <col min="2" max="2" width="13.85546875" customWidth="1"/>
    <col min="3" max="3" width="23" style="38" customWidth="1"/>
    <col min="4" max="4" width="25.5703125" style="38" customWidth="1"/>
    <col min="5" max="5" width="25.7109375" style="38" customWidth="1"/>
    <col min="6" max="6" width="27.85546875" style="38" customWidth="1"/>
    <col min="7" max="7" width="23.85546875" style="39" customWidth="1"/>
    <col min="8" max="8" width="25.5703125" hidden="1" customWidth="1"/>
    <col min="9" max="9" width="25.7109375" hidden="1" customWidth="1"/>
    <col min="10" max="10" width="27.85546875" hidden="1" customWidth="1"/>
    <col min="11" max="11" width="23.85546875" hidden="1" customWidth="1"/>
  </cols>
  <sheetData>
    <row r="1" spans="1:11" x14ac:dyDescent="0.25">
      <c r="A1" s="259" t="s">
        <v>466</v>
      </c>
      <c r="B1" s="258"/>
      <c r="C1" s="258"/>
      <c r="D1" s="258"/>
      <c r="E1" s="258"/>
      <c r="F1" s="258"/>
      <c r="G1" s="258"/>
      <c r="H1" s="258"/>
      <c r="I1" s="258"/>
      <c r="J1" s="258"/>
      <c r="K1" s="257"/>
    </row>
    <row r="2" spans="1:11" x14ac:dyDescent="0.25">
      <c r="A2" s="15"/>
      <c r="B2" s="15"/>
      <c r="C2" s="260" t="s">
        <v>144</v>
      </c>
      <c r="D2" s="261"/>
      <c r="E2" s="261"/>
      <c r="F2" s="261"/>
      <c r="G2" s="261"/>
      <c r="H2" s="262" t="s">
        <v>145</v>
      </c>
      <c r="I2" s="263"/>
      <c r="J2" s="263"/>
      <c r="K2" s="264"/>
    </row>
    <row r="3" spans="1:11" x14ac:dyDescent="0.25">
      <c r="A3" s="1" t="s">
        <v>84</v>
      </c>
      <c r="B3" s="28" t="s">
        <v>451</v>
      </c>
      <c r="C3" s="36" t="s">
        <v>52</v>
      </c>
      <c r="D3" s="36" t="s">
        <v>48</v>
      </c>
      <c r="E3" s="36" t="s">
        <v>448</v>
      </c>
      <c r="F3" s="36" t="s">
        <v>449</v>
      </c>
      <c r="G3" s="52" t="s">
        <v>450</v>
      </c>
      <c r="H3" s="68" t="s">
        <v>48</v>
      </c>
      <c r="I3" s="1" t="s">
        <v>49</v>
      </c>
      <c r="J3" s="1" t="s">
        <v>50</v>
      </c>
      <c r="K3" s="2" t="s">
        <v>51</v>
      </c>
    </row>
    <row r="4" spans="1:11" x14ac:dyDescent="0.25">
      <c r="A4" s="42" t="s">
        <v>452</v>
      </c>
      <c r="B4" s="28"/>
      <c r="C4" s="36"/>
      <c r="D4" s="36"/>
      <c r="E4" s="36"/>
      <c r="F4" s="36"/>
      <c r="G4" s="52"/>
      <c r="H4" s="68"/>
      <c r="I4" s="28"/>
      <c r="J4" s="28"/>
      <c r="K4" s="2"/>
    </row>
    <row r="5" spans="1:11" s="87" customFormat="1" x14ac:dyDescent="0.25">
      <c r="A5" s="160" t="s">
        <v>86</v>
      </c>
      <c r="B5" s="161">
        <v>7438</v>
      </c>
      <c r="C5" s="83">
        <f>SUM(D5:G5)</f>
        <v>159650</v>
      </c>
      <c r="D5" s="162">
        <v>103744</v>
      </c>
      <c r="E5" s="163">
        <v>28623</v>
      </c>
      <c r="F5" s="177">
        <v>9990</v>
      </c>
      <c r="G5" s="83">
        <v>17293</v>
      </c>
      <c r="H5" s="164">
        <v>0.94</v>
      </c>
      <c r="I5" s="165">
        <v>0.03</v>
      </c>
      <c r="J5" s="165">
        <v>0</v>
      </c>
      <c r="K5" s="166">
        <v>0.02</v>
      </c>
    </row>
    <row r="6" spans="1:11" s="87" customFormat="1" x14ac:dyDescent="0.25">
      <c r="A6" s="160" t="s">
        <v>90</v>
      </c>
      <c r="B6" s="161">
        <v>9535</v>
      </c>
      <c r="C6" s="83">
        <v>135828</v>
      </c>
      <c r="D6" s="162">
        <v>111443</v>
      </c>
      <c r="E6" s="163">
        <v>15772</v>
      </c>
      <c r="F6" s="177">
        <v>6767</v>
      </c>
      <c r="G6" s="83">
        <v>1846</v>
      </c>
      <c r="H6" s="164">
        <v>0.65</v>
      </c>
      <c r="I6" s="165">
        <v>0.21</v>
      </c>
      <c r="J6" s="165">
        <v>0.04</v>
      </c>
      <c r="K6" s="166">
        <v>0.1</v>
      </c>
    </row>
    <row r="7" spans="1:11" s="87" customFormat="1" x14ac:dyDescent="0.25">
      <c r="A7" s="160" t="s">
        <v>92</v>
      </c>
      <c r="B7" s="161">
        <v>8088</v>
      </c>
      <c r="C7" s="83">
        <v>249886</v>
      </c>
      <c r="D7" s="162">
        <v>130000</v>
      </c>
      <c r="E7" s="163">
        <v>22893</v>
      </c>
      <c r="F7" s="177">
        <v>12064</v>
      </c>
      <c r="G7" s="83">
        <v>84929</v>
      </c>
      <c r="H7" s="164">
        <v>0.52</v>
      </c>
      <c r="I7" s="165">
        <v>0.11</v>
      </c>
      <c r="J7" s="165">
        <v>0.06</v>
      </c>
      <c r="K7" s="166">
        <v>0.31</v>
      </c>
    </row>
    <row r="8" spans="1:11" s="87" customFormat="1" x14ac:dyDescent="0.25">
      <c r="A8" s="160" t="s">
        <v>95</v>
      </c>
      <c r="B8" s="161">
        <v>18059</v>
      </c>
      <c r="C8" s="83">
        <v>380789</v>
      </c>
      <c r="D8" s="162">
        <v>244851</v>
      </c>
      <c r="E8" s="163">
        <v>52329</v>
      </c>
      <c r="F8" s="177">
        <v>10000</v>
      </c>
      <c r="G8" s="83">
        <v>73609</v>
      </c>
      <c r="H8" s="164">
        <v>0.82</v>
      </c>
      <c r="I8" s="165">
        <v>0.12</v>
      </c>
      <c r="J8" s="165">
        <v>0</v>
      </c>
      <c r="K8" s="166">
        <v>0.06</v>
      </c>
    </row>
    <row r="9" spans="1:11" s="87" customFormat="1" x14ac:dyDescent="0.25">
      <c r="A9" s="160" t="s">
        <v>102</v>
      </c>
      <c r="B9" s="161">
        <v>8617</v>
      </c>
      <c r="C9" s="83">
        <v>117062</v>
      </c>
      <c r="D9" s="162">
        <v>78000</v>
      </c>
      <c r="E9" s="163">
        <v>25388.53</v>
      </c>
      <c r="F9" s="177">
        <v>10000</v>
      </c>
      <c r="G9" s="83">
        <v>3673</v>
      </c>
      <c r="H9" s="164">
        <v>0.76</v>
      </c>
      <c r="I9" s="165">
        <v>0.14000000000000001</v>
      </c>
      <c r="J9" s="165">
        <v>0.02</v>
      </c>
      <c r="K9" s="166">
        <v>0.08</v>
      </c>
    </row>
    <row r="10" spans="1:11" s="87" customFormat="1" x14ac:dyDescent="0.25">
      <c r="A10" s="160" t="s">
        <v>104</v>
      </c>
      <c r="B10" s="161">
        <v>7216</v>
      </c>
      <c r="C10" s="83">
        <v>121743</v>
      </c>
      <c r="D10" s="162">
        <v>80300</v>
      </c>
      <c r="E10" s="163">
        <v>25348</v>
      </c>
      <c r="F10" s="177">
        <v>9915</v>
      </c>
      <c r="G10" s="83">
        <v>6180</v>
      </c>
      <c r="H10" s="164">
        <v>0.81</v>
      </c>
      <c r="I10" s="165">
        <v>0.09</v>
      </c>
      <c r="J10" s="165">
        <v>0.05</v>
      </c>
      <c r="K10" s="166">
        <v>0.05</v>
      </c>
    </row>
    <row r="11" spans="1:11" s="87" customFormat="1" x14ac:dyDescent="0.25">
      <c r="A11" s="160" t="s">
        <v>115</v>
      </c>
      <c r="B11" s="161">
        <v>5546</v>
      </c>
      <c r="C11" s="83">
        <v>120089</v>
      </c>
      <c r="D11" s="162">
        <v>81000</v>
      </c>
      <c r="E11" s="163">
        <v>26929</v>
      </c>
      <c r="F11" s="177">
        <v>7397</v>
      </c>
      <c r="G11" s="83">
        <v>4763</v>
      </c>
      <c r="H11" s="164">
        <v>0.78</v>
      </c>
      <c r="I11" s="165">
        <v>0.12</v>
      </c>
      <c r="J11" s="165">
        <v>0.02</v>
      </c>
      <c r="K11" s="166">
        <v>7.0000000000000007E-2</v>
      </c>
    </row>
    <row r="12" spans="1:11" s="87" customFormat="1" x14ac:dyDescent="0.25">
      <c r="A12" s="160" t="s">
        <v>121</v>
      </c>
      <c r="B12" s="161">
        <v>9914</v>
      </c>
      <c r="C12" s="83">
        <v>136159</v>
      </c>
      <c r="D12" s="162">
        <v>80184</v>
      </c>
      <c r="E12" s="163">
        <v>24753</v>
      </c>
      <c r="F12" s="177">
        <v>9052</v>
      </c>
      <c r="G12" s="83">
        <v>22170</v>
      </c>
      <c r="H12" s="164">
        <v>0.63</v>
      </c>
      <c r="I12" s="165">
        <v>0.21</v>
      </c>
      <c r="J12" s="165">
        <v>0.06</v>
      </c>
      <c r="K12" s="166">
        <v>0.1</v>
      </c>
    </row>
    <row r="13" spans="1:11" s="87" customFormat="1" x14ac:dyDescent="0.25">
      <c r="A13" s="160" t="s">
        <v>125</v>
      </c>
      <c r="B13" s="161">
        <v>4592</v>
      </c>
      <c r="C13" s="83">
        <v>164449</v>
      </c>
      <c r="D13" s="162">
        <v>122168</v>
      </c>
      <c r="E13" s="163">
        <v>25000</v>
      </c>
      <c r="F13" s="177">
        <v>192</v>
      </c>
      <c r="G13" s="83">
        <v>17089</v>
      </c>
      <c r="H13" s="164">
        <v>0.99</v>
      </c>
      <c r="I13" s="165">
        <v>0</v>
      </c>
      <c r="J13" s="165">
        <v>0</v>
      </c>
      <c r="K13" s="166">
        <v>0.01</v>
      </c>
    </row>
    <row r="14" spans="1:11" s="87" customFormat="1" x14ac:dyDescent="0.25">
      <c r="A14" s="160" t="s">
        <v>129</v>
      </c>
      <c r="B14" s="161">
        <v>11837</v>
      </c>
      <c r="C14" s="83">
        <v>149637</v>
      </c>
      <c r="D14" s="162">
        <v>102200</v>
      </c>
      <c r="E14" s="163">
        <v>37349</v>
      </c>
      <c r="F14" s="177">
        <v>8367</v>
      </c>
      <c r="G14" s="83">
        <v>1721</v>
      </c>
      <c r="H14" s="164">
        <v>0.74</v>
      </c>
      <c r="I14" s="165">
        <v>0.19</v>
      </c>
      <c r="J14" s="165">
        <v>0.02</v>
      </c>
      <c r="K14" s="166">
        <v>0.05</v>
      </c>
    </row>
    <row r="15" spans="1:11" s="87" customFormat="1" x14ac:dyDescent="0.25">
      <c r="A15" s="160" t="s">
        <v>135</v>
      </c>
      <c r="B15" s="161">
        <v>19703</v>
      </c>
      <c r="C15" s="83">
        <v>426814</v>
      </c>
      <c r="D15" s="162">
        <v>270092</v>
      </c>
      <c r="E15" s="163">
        <v>70617</v>
      </c>
      <c r="F15" s="177">
        <v>9994</v>
      </c>
      <c r="G15" s="83">
        <v>76111</v>
      </c>
      <c r="H15" s="164">
        <v>0.77</v>
      </c>
      <c r="I15" s="165">
        <v>0.16</v>
      </c>
      <c r="J15" s="165">
        <v>0.03</v>
      </c>
      <c r="K15" s="166">
        <v>0.04</v>
      </c>
    </row>
    <row r="16" spans="1:11" s="87" customFormat="1" x14ac:dyDescent="0.25">
      <c r="A16" s="160" t="s">
        <v>136</v>
      </c>
      <c r="B16" s="161">
        <v>8053</v>
      </c>
      <c r="C16" s="83">
        <v>153556</v>
      </c>
      <c r="D16" s="162">
        <v>104700</v>
      </c>
      <c r="E16" s="163">
        <v>31648</v>
      </c>
      <c r="F16" s="177">
        <v>9900</v>
      </c>
      <c r="G16" s="83">
        <v>7308</v>
      </c>
      <c r="H16" s="164">
        <v>0.8</v>
      </c>
      <c r="I16" s="165">
        <v>0.15</v>
      </c>
      <c r="J16" s="165">
        <v>0</v>
      </c>
      <c r="K16" s="166">
        <v>0.05</v>
      </c>
    </row>
    <row r="17" spans="1:11" s="87" customFormat="1" x14ac:dyDescent="0.25">
      <c r="A17" s="160" t="s">
        <v>137</v>
      </c>
      <c r="B17" s="161">
        <v>12386</v>
      </c>
      <c r="C17" s="83">
        <v>130699</v>
      </c>
      <c r="D17" s="162">
        <v>87627</v>
      </c>
      <c r="E17" s="163">
        <v>22552</v>
      </c>
      <c r="F17" s="177">
        <v>9495</v>
      </c>
      <c r="G17" s="83">
        <v>11025</v>
      </c>
      <c r="H17" s="164">
        <v>0.78</v>
      </c>
      <c r="I17" s="165">
        <v>0.19</v>
      </c>
      <c r="J17" s="165">
        <v>0.02</v>
      </c>
      <c r="K17" s="166">
        <v>0.01</v>
      </c>
    </row>
    <row r="18" spans="1:11" x14ac:dyDescent="0.25">
      <c r="A18" s="42" t="s">
        <v>453</v>
      </c>
      <c r="B18" s="6"/>
      <c r="C18" s="50"/>
      <c r="D18" s="50"/>
      <c r="E18" s="37"/>
      <c r="F18" s="50"/>
      <c r="G18" s="180"/>
      <c r="H18" s="178"/>
      <c r="I18" s="5"/>
      <c r="J18" s="5"/>
      <c r="K18" s="10"/>
    </row>
    <row r="19" spans="1:11" s="87" customFormat="1" x14ac:dyDescent="0.25">
      <c r="A19" s="160" t="s">
        <v>88</v>
      </c>
      <c r="B19" s="167">
        <v>28968</v>
      </c>
      <c r="C19" s="168">
        <f t="shared" ref="C19:C32" si="0">SUM(D19:G19)</f>
        <v>686860</v>
      </c>
      <c r="D19" s="168">
        <v>541256</v>
      </c>
      <c r="E19" s="83">
        <v>82819</v>
      </c>
      <c r="F19" s="163">
        <v>9990</v>
      </c>
      <c r="G19" s="83">
        <v>52795</v>
      </c>
      <c r="H19" s="164">
        <v>0.86</v>
      </c>
      <c r="I19" s="165">
        <v>0.1</v>
      </c>
      <c r="J19" s="165">
        <v>0.02</v>
      </c>
      <c r="K19" s="166">
        <v>0.02</v>
      </c>
    </row>
    <row r="20" spans="1:11" s="87" customFormat="1" x14ac:dyDescent="0.25">
      <c r="A20" s="160" t="s">
        <v>89</v>
      </c>
      <c r="B20" s="167">
        <v>20077</v>
      </c>
      <c r="C20" s="168">
        <f t="shared" si="0"/>
        <v>585863</v>
      </c>
      <c r="D20" s="168">
        <v>487235</v>
      </c>
      <c r="E20" s="83">
        <v>57612</v>
      </c>
      <c r="F20" s="163">
        <v>8510</v>
      </c>
      <c r="G20" s="83">
        <v>32506</v>
      </c>
      <c r="H20" s="164">
        <v>0.77</v>
      </c>
      <c r="I20" s="165">
        <v>0.08</v>
      </c>
      <c r="J20" s="165">
        <v>0.01</v>
      </c>
      <c r="K20" s="166">
        <v>0.14000000000000001</v>
      </c>
    </row>
    <row r="21" spans="1:11" s="87" customFormat="1" x14ac:dyDescent="0.25">
      <c r="A21" s="160" t="s">
        <v>94</v>
      </c>
      <c r="B21" s="167">
        <v>34605</v>
      </c>
      <c r="C21" s="168">
        <f t="shared" si="0"/>
        <v>378927</v>
      </c>
      <c r="D21" s="168">
        <v>275637</v>
      </c>
      <c r="E21" s="83">
        <v>62773</v>
      </c>
      <c r="F21" s="163">
        <v>10000</v>
      </c>
      <c r="G21" s="83">
        <v>30517</v>
      </c>
      <c r="H21" s="164">
        <v>0.91</v>
      </c>
      <c r="I21" s="165">
        <v>0.06</v>
      </c>
      <c r="J21" s="165">
        <v>0.02</v>
      </c>
      <c r="K21" s="166">
        <v>0.02</v>
      </c>
    </row>
    <row r="22" spans="1:11" s="87" customFormat="1" x14ac:dyDescent="0.25">
      <c r="A22" s="160" t="s">
        <v>97</v>
      </c>
      <c r="B22" s="167">
        <v>31241</v>
      </c>
      <c r="C22" s="168">
        <f t="shared" si="0"/>
        <v>476919</v>
      </c>
      <c r="D22" s="168">
        <v>356781</v>
      </c>
      <c r="E22" s="83">
        <v>81879</v>
      </c>
      <c r="F22" s="163">
        <v>9986</v>
      </c>
      <c r="G22" s="83">
        <v>28273</v>
      </c>
      <c r="H22" s="164">
        <v>0.75</v>
      </c>
      <c r="I22" s="165">
        <v>0.14000000000000001</v>
      </c>
      <c r="J22" s="165">
        <v>0.01</v>
      </c>
      <c r="K22" s="166">
        <v>0.1</v>
      </c>
    </row>
    <row r="23" spans="1:11" s="87" customFormat="1" x14ac:dyDescent="0.25">
      <c r="A23" s="160" t="s">
        <v>98</v>
      </c>
      <c r="B23" s="167">
        <v>21065</v>
      </c>
      <c r="C23" s="168">
        <f t="shared" si="0"/>
        <v>391009</v>
      </c>
      <c r="D23" s="168">
        <v>266646</v>
      </c>
      <c r="E23" s="83">
        <v>59493</v>
      </c>
      <c r="F23" s="163">
        <v>15470</v>
      </c>
      <c r="G23" s="83">
        <v>49400</v>
      </c>
      <c r="H23" s="164">
        <v>0.65</v>
      </c>
      <c r="I23" s="165">
        <v>0.19</v>
      </c>
      <c r="J23" s="165">
        <v>0.12</v>
      </c>
      <c r="K23" s="166">
        <v>0.03</v>
      </c>
    </row>
    <row r="24" spans="1:11" s="87" customFormat="1" x14ac:dyDescent="0.25">
      <c r="A24" s="160" t="s">
        <v>100</v>
      </c>
      <c r="B24" s="167">
        <v>26378</v>
      </c>
      <c r="C24" s="168">
        <f t="shared" si="0"/>
        <v>456921</v>
      </c>
      <c r="D24" s="168">
        <v>364672</v>
      </c>
      <c r="E24" s="83">
        <v>61318</v>
      </c>
      <c r="F24" s="163">
        <v>10000</v>
      </c>
      <c r="G24" s="83">
        <v>20931</v>
      </c>
      <c r="H24" s="164">
        <v>0.75</v>
      </c>
      <c r="I24" s="165">
        <v>0.1</v>
      </c>
      <c r="J24" s="165">
        <v>0.01</v>
      </c>
      <c r="K24" s="166">
        <v>0.14000000000000001</v>
      </c>
    </row>
    <row r="25" spans="1:11" s="87" customFormat="1" x14ac:dyDescent="0.25">
      <c r="A25" s="160" t="s">
        <v>107</v>
      </c>
      <c r="B25" s="167">
        <v>28746</v>
      </c>
      <c r="C25" s="168">
        <f t="shared" si="0"/>
        <v>411329</v>
      </c>
      <c r="D25" s="168">
        <v>317515</v>
      </c>
      <c r="E25" s="83">
        <v>75967</v>
      </c>
      <c r="F25" s="163">
        <v>9927</v>
      </c>
      <c r="G25" s="83">
        <v>7920</v>
      </c>
      <c r="H25" s="164">
        <v>0.76</v>
      </c>
      <c r="I25" s="165">
        <v>0.17</v>
      </c>
      <c r="J25" s="165">
        <v>0.04</v>
      </c>
      <c r="K25" s="166">
        <v>0.03</v>
      </c>
    </row>
    <row r="26" spans="1:11" s="87" customFormat="1" x14ac:dyDescent="0.25">
      <c r="A26" s="160" t="s">
        <v>108</v>
      </c>
      <c r="B26" s="167">
        <v>29603</v>
      </c>
      <c r="C26" s="168">
        <f t="shared" si="0"/>
        <v>319154</v>
      </c>
      <c r="D26" s="168">
        <v>193300</v>
      </c>
      <c r="E26" s="83">
        <v>76210</v>
      </c>
      <c r="F26" s="163">
        <v>19934</v>
      </c>
      <c r="G26" s="83">
        <v>29710</v>
      </c>
      <c r="H26" s="164">
        <v>0.78</v>
      </c>
      <c r="I26" s="165">
        <v>0.12</v>
      </c>
      <c r="J26" s="165">
        <v>0.02</v>
      </c>
      <c r="K26" s="166">
        <v>0.08</v>
      </c>
    </row>
    <row r="27" spans="1:11" s="87" customFormat="1" x14ac:dyDescent="0.25">
      <c r="A27" s="160" t="s">
        <v>116</v>
      </c>
      <c r="B27" s="167">
        <v>34123</v>
      </c>
      <c r="C27" s="168">
        <f t="shared" si="0"/>
        <v>262969</v>
      </c>
      <c r="D27" s="168">
        <v>181848</v>
      </c>
      <c r="E27" s="83">
        <v>58281</v>
      </c>
      <c r="F27" s="163">
        <v>7847</v>
      </c>
      <c r="G27" s="83">
        <v>14993</v>
      </c>
      <c r="H27" s="164">
        <v>0.73</v>
      </c>
      <c r="I27" s="165">
        <v>0.16</v>
      </c>
      <c r="J27" s="165">
        <v>0.02</v>
      </c>
      <c r="K27" s="166">
        <v>0.1</v>
      </c>
    </row>
    <row r="28" spans="1:11" s="87" customFormat="1" x14ac:dyDescent="0.25">
      <c r="A28" s="160" t="s">
        <v>119</v>
      </c>
      <c r="B28" s="167">
        <v>28789</v>
      </c>
      <c r="C28" s="168">
        <f t="shared" si="0"/>
        <v>383977</v>
      </c>
      <c r="D28" s="168">
        <v>293000</v>
      </c>
      <c r="E28" s="83">
        <v>21920</v>
      </c>
      <c r="F28" s="163">
        <v>10000</v>
      </c>
      <c r="G28" s="83">
        <v>59057</v>
      </c>
      <c r="H28" s="164">
        <v>0.67</v>
      </c>
      <c r="I28" s="165">
        <v>0.19</v>
      </c>
      <c r="J28" s="165">
        <v>0.05</v>
      </c>
      <c r="K28" s="166">
        <v>0.09</v>
      </c>
    </row>
    <row r="29" spans="1:11" s="87" customFormat="1" x14ac:dyDescent="0.25">
      <c r="A29" s="160" t="s">
        <v>126</v>
      </c>
      <c r="B29" s="167">
        <v>35193</v>
      </c>
      <c r="C29" s="168">
        <f t="shared" si="0"/>
        <v>510584</v>
      </c>
      <c r="D29" s="168">
        <v>357264</v>
      </c>
      <c r="E29" s="83">
        <v>83430</v>
      </c>
      <c r="F29" s="163">
        <v>8830</v>
      </c>
      <c r="G29" s="83">
        <v>61060</v>
      </c>
      <c r="H29" s="164">
        <v>0.86</v>
      </c>
      <c r="I29" s="165">
        <v>0.1</v>
      </c>
      <c r="J29" s="165">
        <v>0.01</v>
      </c>
      <c r="K29" s="166">
        <v>0.03</v>
      </c>
    </row>
    <row r="30" spans="1:11" s="87" customFormat="1" x14ac:dyDescent="0.25">
      <c r="A30" s="160" t="s">
        <v>128</v>
      </c>
      <c r="B30" s="167">
        <v>24468</v>
      </c>
      <c r="C30" s="168">
        <f t="shared" si="0"/>
        <v>756191</v>
      </c>
      <c r="D30" s="168">
        <v>627232</v>
      </c>
      <c r="E30" s="83">
        <v>82798</v>
      </c>
      <c r="F30" s="163">
        <v>10000</v>
      </c>
      <c r="G30" s="83">
        <v>36161</v>
      </c>
      <c r="H30" s="164">
        <v>0.77</v>
      </c>
      <c r="I30" s="165">
        <v>0.14000000000000001</v>
      </c>
      <c r="J30" s="165">
        <v>0.04</v>
      </c>
      <c r="K30" s="166">
        <v>0.04</v>
      </c>
    </row>
    <row r="31" spans="1:11" s="87" customFormat="1" x14ac:dyDescent="0.25">
      <c r="A31" s="160" t="s">
        <v>132</v>
      </c>
      <c r="B31" s="167">
        <v>28284</v>
      </c>
      <c r="C31" s="168">
        <f t="shared" si="0"/>
        <v>403802</v>
      </c>
      <c r="D31" s="168">
        <v>309011</v>
      </c>
      <c r="E31" s="83">
        <v>59149</v>
      </c>
      <c r="F31" s="163">
        <v>9992</v>
      </c>
      <c r="G31" s="83">
        <v>25650</v>
      </c>
      <c r="H31" s="164">
        <v>0.88</v>
      </c>
      <c r="I31" s="165">
        <v>0.1</v>
      </c>
      <c r="J31" s="165">
        <v>0.01</v>
      </c>
      <c r="K31" s="166">
        <v>0.01</v>
      </c>
    </row>
    <row r="32" spans="1:11" s="87" customFormat="1" x14ac:dyDescent="0.25">
      <c r="A32" s="160" t="s">
        <v>138</v>
      </c>
      <c r="B32" s="167">
        <v>25796</v>
      </c>
      <c r="C32" s="168">
        <f t="shared" si="0"/>
        <v>309883</v>
      </c>
      <c r="D32" s="168">
        <v>218816</v>
      </c>
      <c r="E32" s="83">
        <v>46895</v>
      </c>
      <c r="F32" s="163">
        <v>15469</v>
      </c>
      <c r="G32" s="83">
        <v>28703</v>
      </c>
      <c r="H32" s="164">
        <v>0.61</v>
      </c>
      <c r="I32" s="165">
        <v>0.17</v>
      </c>
      <c r="J32" s="165">
        <v>0.12</v>
      </c>
      <c r="K32" s="166">
        <v>0.1</v>
      </c>
    </row>
    <row r="33" spans="1:11" x14ac:dyDescent="0.25">
      <c r="A33" s="42" t="s">
        <v>454</v>
      </c>
      <c r="B33" s="6"/>
      <c r="C33" s="37"/>
      <c r="D33" s="37"/>
      <c r="E33" s="50"/>
      <c r="F33" s="37"/>
      <c r="G33" s="180"/>
      <c r="H33" s="178"/>
      <c r="I33" s="5"/>
      <c r="J33" s="5"/>
      <c r="K33" s="10"/>
    </row>
    <row r="34" spans="1:11" s="87" customFormat="1" x14ac:dyDescent="0.25">
      <c r="A34" s="160" t="s">
        <v>93</v>
      </c>
      <c r="B34" s="167">
        <v>57283</v>
      </c>
      <c r="C34" s="168">
        <f t="shared" ref="C34:C41" si="1">SUM(D34:G34)</f>
        <v>2060350</v>
      </c>
      <c r="D34" s="168">
        <v>1507554</v>
      </c>
      <c r="E34" s="168">
        <v>188560</v>
      </c>
      <c r="F34" s="168">
        <v>12361</v>
      </c>
      <c r="G34" s="83">
        <v>351875</v>
      </c>
      <c r="H34" s="164">
        <v>0.59</v>
      </c>
      <c r="I34" s="165">
        <v>0.23</v>
      </c>
      <c r="J34" s="165">
        <v>0.1</v>
      </c>
      <c r="K34" s="166">
        <v>0.08</v>
      </c>
    </row>
    <row r="35" spans="1:11" s="87" customFormat="1" x14ac:dyDescent="0.25">
      <c r="A35" s="160" t="s">
        <v>101</v>
      </c>
      <c r="B35" s="167">
        <v>46159</v>
      </c>
      <c r="C35" s="168">
        <f t="shared" si="1"/>
        <v>2128199</v>
      </c>
      <c r="D35" s="168">
        <v>1639237</v>
      </c>
      <c r="E35" s="168">
        <v>167931</v>
      </c>
      <c r="F35" s="168">
        <v>13637</v>
      </c>
      <c r="G35" s="83">
        <v>307394</v>
      </c>
      <c r="H35" s="164">
        <v>0.56000000000000005</v>
      </c>
      <c r="I35" s="165">
        <v>0.18</v>
      </c>
      <c r="J35" s="165">
        <v>0.11</v>
      </c>
      <c r="K35" s="166">
        <v>0.15</v>
      </c>
    </row>
    <row r="36" spans="1:11" s="87" customFormat="1" x14ac:dyDescent="0.25">
      <c r="A36" s="160" t="s">
        <v>112</v>
      </c>
      <c r="B36" s="167">
        <v>54053</v>
      </c>
      <c r="C36" s="168">
        <f t="shared" si="1"/>
        <v>864525</v>
      </c>
      <c r="D36" s="168">
        <v>645284</v>
      </c>
      <c r="E36" s="168">
        <v>133870</v>
      </c>
      <c r="F36" s="168">
        <v>9680</v>
      </c>
      <c r="G36" s="83">
        <v>75691</v>
      </c>
      <c r="H36" s="164">
        <v>0.82</v>
      </c>
      <c r="I36" s="165">
        <v>0.12</v>
      </c>
      <c r="J36" s="165">
        <v>0.01</v>
      </c>
      <c r="K36" s="166">
        <v>0.05</v>
      </c>
    </row>
    <row r="37" spans="1:11" s="87" customFormat="1" x14ac:dyDescent="0.25">
      <c r="A37" s="160" t="s">
        <v>122</v>
      </c>
      <c r="B37" s="167">
        <v>57978</v>
      </c>
      <c r="C37" s="168">
        <f t="shared" si="1"/>
        <v>829770</v>
      </c>
      <c r="D37" s="168">
        <v>652874</v>
      </c>
      <c r="E37" s="168">
        <v>123081</v>
      </c>
      <c r="F37" s="168">
        <v>10000</v>
      </c>
      <c r="G37" s="83">
        <v>43815</v>
      </c>
      <c r="H37" s="164">
        <v>0.66</v>
      </c>
      <c r="I37" s="165">
        <v>0.23</v>
      </c>
      <c r="J37" s="165">
        <v>0.03</v>
      </c>
      <c r="K37" s="166">
        <v>0.08</v>
      </c>
    </row>
    <row r="38" spans="1:11" s="87" customFormat="1" x14ac:dyDescent="0.25">
      <c r="A38" s="160" t="s">
        <v>124</v>
      </c>
      <c r="B38" s="167">
        <v>43672</v>
      </c>
      <c r="C38" s="168">
        <f t="shared" si="1"/>
        <v>311301</v>
      </c>
      <c r="D38" s="168">
        <v>154000</v>
      </c>
      <c r="E38" s="168">
        <v>105626</v>
      </c>
      <c r="F38" s="168">
        <v>10000</v>
      </c>
      <c r="G38" s="83">
        <v>41675</v>
      </c>
      <c r="H38" s="164">
        <v>0.77</v>
      </c>
      <c r="I38" s="165">
        <v>0.16</v>
      </c>
      <c r="J38" s="165">
        <v>0.02</v>
      </c>
      <c r="K38" s="166">
        <v>0.05</v>
      </c>
    </row>
    <row r="39" spans="1:11" s="87" customFormat="1" x14ac:dyDescent="0.25">
      <c r="A39" s="160" t="s">
        <v>127</v>
      </c>
      <c r="B39" s="167">
        <v>51203</v>
      </c>
      <c r="C39" s="168">
        <f t="shared" si="1"/>
        <v>799882</v>
      </c>
      <c r="D39" s="168">
        <v>614459</v>
      </c>
      <c r="E39" s="168">
        <v>124905</v>
      </c>
      <c r="F39" s="168">
        <v>9583</v>
      </c>
      <c r="G39" s="83">
        <v>50935</v>
      </c>
      <c r="H39" s="164">
        <v>0.81</v>
      </c>
      <c r="I39" s="165">
        <v>0.13</v>
      </c>
      <c r="J39" s="165">
        <v>0.02</v>
      </c>
      <c r="K39" s="166">
        <v>0.03</v>
      </c>
    </row>
    <row r="40" spans="1:11" s="87" customFormat="1" x14ac:dyDescent="0.25">
      <c r="A40" s="160" t="s">
        <v>133</v>
      </c>
      <c r="B40" s="167">
        <v>42298</v>
      </c>
      <c r="C40" s="168">
        <f t="shared" si="1"/>
        <v>933204</v>
      </c>
      <c r="D40" s="168">
        <v>814923</v>
      </c>
      <c r="E40" s="168">
        <v>93491</v>
      </c>
      <c r="F40" s="168">
        <v>9662</v>
      </c>
      <c r="G40" s="83">
        <v>15128</v>
      </c>
      <c r="H40" s="164">
        <v>0.74</v>
      </c>
      <c r="I40" s="165">
        <v>0.06</v>
      </c>
      <c r="J40" s="165">
        <v>0.06</v>
      </c>
      <c r="K40" s="166">
        <v>0.14000000000000001</v>
      </c>
    </row>
    <row r="41" spans="1:11" s="87" customFormat="1" x14ac:dyDescent="0.25">
      <c r="A41" s="160" t="s">
        <v>134</v>
      </c>
      <c r="B41" s="167">
        <v>41946</v>
      </c>
      <c r="C41" s="168">
        <f t="shared" si="1"/>
        <v>896628</v>
      </c>
      <c r="D41" s="168">
        <v>756627</v>
      </c>
      <c r="E41" s="168">
        <v>106608</v>
      </c>
      <c r="F41" s="168">
        <v>9292</v>
      </c>
      <c r="G41" s="83">
        <v>24101</v>
      </c>
      <c r="H41" s="164">
        <v>0.69</v>
      </c>
      <c r="I41" s="165">
        <v>0.22</v>
      </c>
      <c r="J41" s="165">
        <v>0.04</v>
      </c>
      <c r="K41" s="166">
        <v>0.05</v>
      </c>
    </row>
    <row r="42" spans="1:11" x14ac:dyDescent="0.25">
      <c r="A42" s="42" t="s">
        <v>455</v>
      </c>
      <c r="B42" s="6"/>
      <c r="C42" s="37"/>
      <c r="D42" s="37"/>
      <c r="E42" s="37"/>
      <c r="F42" s="37"/>
      <c r="G42" s="180"/>
      <c r="H42" s="178"/>
      <c r="I42" s="5"/>
      <c r="J42" s="5"/>
      <c r="K42" s="10"/>
    </row>
    <row r="43" spans="1:11" s="87" customFormat="1" x14ac:dyDescent="0.25">
      <c r="A43" s="160" t="s">
        <v>96</v>
      </c>
      <c r="B43" s="167">
        <v>61086</v>
      </c>
      <c r="C43" s="168">
        <f t="shared" ref="C43:C49" si="2">SUM(D43:G43)</f>
        <v>735929</v>
      </c>
      <c r="D43" s="168">
        <v>562705</v>
      </c>
      <c r="E43" s="168">
        <v>138417</v>
      </c>
      <c r="F43" s="168">
        <v>9782</v>
      </c>
      <c r="G43" s="83">
        <v>25025</v>
      </c>
      <c r="H43" s="164">
        <v>0.74</v>
      </c>
      <c r="I43" s="165">
        <v>0.18</v>
      </c>
      <c r="J43" s="165">
        <v>0.02</v>
      </c>
      <c r="K43" s="166">
        <v>0.06</v>
      </c>
    </row>
    <row r="44" spans="1:11" s="87" customFormat="1" x14ac:dyDescent="0.25">
      <c r="A44" s="160" t="s">
        <v>109</v>
      </c>
      <c r="B44" s="167">
        <v>66217</v>
      </c>
      <c r="C44" s="168">
        <f t="shared" si="2"/>
        <v>1060115</v>
      </c>
      <c r="D44" s="168">
        <v>869793</v>
      </c>
      <c r="E44" s="168">
        <v>153070</v>
      </c>
      <c r="F44" s="168">
        <v>13000</v>
      </c>
      <c r="G44" s="83">
        <v>24252</v>
      </c>
      <c r="H44" s="164">
        <v>0.69</v>
      </c>
      <c r="I44" s="165">
        <v>0.18</v>
      </c>
      <c r="J44" s="165">
        <v>0.03</v>
      </c>
      <c r="K44" s="166">
        <v>0.1</v>
      </c>
    </row>
    <row r="45" spans="1:11" s="87" customFormat="1" x14ac:dyDescent="0.25">
      <c r="A45" s="160" t="s">
        <v>110</v>
      </c>
      <c r="B45" s="167">
        <v>66250</v>
      </c>
      <c r="C45" s="168">
        <f t="shared" si="2"/>
        <v>1021678</v>
      </c>
      <c r="D45" s="168">
        <v>761009</v>
      </c>
      <c r="E45" s="168">
        <v>132362</v>
      </c>
      <c r="F45" s="168">
        <v>10000</v>
      </c>
      <c r="G45" s="83">
        <v>118307</v>
      </c>
      <c r="H45" s="164">
        <v>0.79</v>
      </c>
      <c r="I45" s="165">
        <v>0.12</v>
      </c>
      <c r="J45" s="165">
        <v>0.05</v>
      </c>
      <c r="K45" s="166">
        <v>0.04</v>
      </c>
    </row>
    <row r="46" spans="1:11" s="87" customFormat="1" x14ac:dyDescent="0.25">
      <c r="A46" s="160" t="s">
        <v>117</v>
      </c>
      <c r="B46" s="167">
        <v>70527</v>
      </c>
      <c r="C46" s="168">
        <f t="shared" si="2"/>
        <v>1363535</v>
      </c>
      <c r="D46" s="168">
        <v>1117661</v>
      </c>
      <c r="E46" s="168">
        <v>144288</v>
      </c>
      <c r="F46" s="168">
        <v>7500</v>
      </c>
      <c r="G46" s="83">
        <v>94086</v>
      </c>
      <c r="H46" s="164">
        <v>0.79</v>
      </c>
      <c r="I46" s="165">
        <v>0.12</v>
      </c>
      <c r="J46" s="165">
        <v>0.02</v>
      </c>
      <c r="K46" s="166">
        <v>7.0000000000000007E-2</v>
      </c>
    </row>
    <row r="47" spans="1:11" s="87" customFormat="1" x14ac:dyDescent="0.25">
      <c r="A47" s="160" t="s">
        <v>123</v>
      </c>
      <c r="B47" s="167">
        <v>65699</v>
      </c>
      <c r="C47" s="168">
        <f t="shared" si="2"/>
        <v>887713</v>
      </c>
      <c r="D47" s="168">
        <v>657092</v>
      </c>
      <c r="E47" s="168">
        <v>155283</v>
      </c>
      <c r="F47" s="168">
        <v>9642</v>
      </c>
      <c r="G47" s="83">
        <v>65696</v>
      </c>
      <c r="H47" s="164">
        <v>0.75</v>
      </c>
      <c r="I47" s="165">
        <v>0.16</v>
      </c>
      <c r="J47" s="165">
        <v>0.02</v>
      </c>
      <c r="K47" s="166">
        <v>7.0000000000000007E-2</v>
      </c>
    </row>
    <row r="48" spans="1:11" s="87" customFormat="1" x14ac:dyDescent="0.25">
      <c r="A48" s="160" t="s">
        <v>130</v>
      </c>
      <c r="B48" s="167">
        <v>78208</v>
      </c>
      <c r="C48" s="168">
        <f t="shared" si="2"/>
        <v>2156081</v>
      </c>
      <c r="D48" s="168">
        <v>1877529</v>
      </c>
      <c r="E48" s="168">
        <v>171250</v>
      </c>
      <c r="F48" s="168">
        <v>10000</v>
      </c>
      <c r="G48" s="83">
        <v>97302</v>
      </c>
      <c r="H48" s="164">
        <v>0.71</v>
      </c>
      <c r="I48" s="165">
        <v>0.2</v>
      </c>
      <c r="J48" s="165">
        <v>0.08</v>
      </c>
      <c r="K48" s="166">
        <v>0</v>
      </c>
    </row>
    <row r="49" spans="1:11" s="87" customFormat="1" x14ac:dyDescent="0.25">
      <c r="A49" s="160" t="s">
        <v>131</v>
      </c>
      <c r="B49" s="167">
        <v>61803</v>
      </c>
      <c r="C49" s="168">
        <f t="shared" si="2"/>
        <v>450022</v>
      </c>
      <c r="D49" s="168">
        <v>322255</v>
      </c>
      <c r="E49" s="168">
        <v>116043</v>
      </c>
      <c r="F49" s="168">
        <v>6700</v>
      </c>
      <c r="G49" s="83">
        <v>5024</v>
      </c>
      <c r="H49" s="164">
        <v>0.56999999999999995</v>
      </c>
      <c r="I49" s="165">
        <v>0.33</v>
      </c>
      <c r="J49" s="165">
        <v>0.04</v>
      </c>
      <c r="K49" s="166">
        <v>0.05</v>
      </c>
    </row>
    <row r="50" spans="1:11" x14ac:dyDescent="0.25">
      <c r="A50" s="42" t="s">
        <v>456</v>
      </c>
      <c r="B50" s="6"/>
      <c r="C50" s="37"/>
      <c r="D50" s="37"/>
      <c r="E50" s="37"/>
      <c r="F50" s="37"/>
      <c r="G50" s="180"/>
      <c r="H50" s="178"/>
      <c r="I50" s="5"/>
      <c r="J50" s="5"/>
      <c r="K50" s="10"/>
    </row>
    <row r="51" spans="1:11" s="87" customFormat="1" x14ac:dyDescent="0.25">
      <c r="A51" s="160" t="s">
        <v>111</v>
      </c>
      <c r="B51" s="167">
        <v>106892</v>
      </c>
      <c r="C51" s="168">
        <f>SUM(D51:G51)</f>
        <v>1667673</v>
      </c>
      <c r="D51" s="168">
        <v>1264075</v>
      </c>
      <c r="E51" s="168">
        <v>237154</v>
      </c>
      <c r="F51" s="168">
        <v>6574</v>
      </c>
      <c r="G51" s="83">
        <v>159870</v>
      </c>
      <c r="H51" s="164">
        <v>0.75</v>
      </c>
      <c r="I51" s="165">
        <v>0.15</v>
      </c>
      <c r="J51" s="165">
        <v>0.04</v>
      </c>
      <c r="K51" s="166">
        <v>0.06</v>
      </c>
    </row>
    <row r="52" spans="1:11" s="87" customFormat="1" x14ac:dyDescent="0.25">
      <c r="A52" s="160" t="s">
        <v>114</v>
      </c>
      <c r="B52" s="167">
        <v>112511</v>
      </c>
      <c r="C52" s="168">
        <f>SUM(D52:G52)</f>
        <v>2644589</v>
      </c>
      <c r="D52" s="168">
        <v>2250770</v>
      </c>
      <c r="E52" s="168">
        <v>284203</v>
      </c>
      <c r="F52" s="168">
        <v>9763</v>
      </c>
      <c r="G52" s="83">
        <v>99853</v>
      </c>
      <c r="H52" s="164">
        <v>0.86</v>
      </c>
      <c r="I52" s="165">
        <v>0.12</v>
      </c>
      <c r="J52" s="165">
        <v>0.01</v>
      </c>
      <c r="K52" s="166">
        <v>0.01</v>
      </c>
    </row>
    <row r="53" spans="1:11" s="87" customFormat="1" x14ac:dyDescent="0.25">
      <c r="A53" s="160" t="s">
        <v>118</v>
      </c>
      <c r="B53" s="167">
        <v>81410</v>
      </c>
      <c r="C53" s="168">
        <f>SUM(D53:G53)</f>
        <v>2240310</v>
      </c>
      <c r="D53" s="168">
        <v>1815128</v>
      </c>
      <c r="E53" s="168">
        <v>258306</v>
      </c>
      <c r="F53" s="168">
        <v>10000</v>
      </c>
      <c r="G53" s="83">
        <v>156876</v>
      </c>
      <c r="H53" s="164">
        <v>0.87</v>
      </c>
      <c r="I53" s="165">
        <v>0.08</v>
      </c>
      <c r="J53" s="165">
        <v>0.01</v>
      </c>
      <c r="K53" s="166">
        <v>0.04</v>
      </c>
    </row>
    <row r="54" spans="1:11" s="87" customFormat="1" x14ac:dyDescent="0.25">
      <c r="A54" s="160" t="s">
        <v>120</v>
      </c>
      <c r="B54" s="167">
        <v>99064</v>
      </c>
      <c r="C54" s="168">
        <f>SUM(D54:G54)</f>
        <v>857869</v>
      </c>
      <c r="D54" s="168">
        <v>571726</v>
      </c>
      <c r="E54" s="168">
        <v>203628</v>
      </c>
      <c r="F54" s="168">
        <v>10000</v>
      </c>
      <c r="G54" s="83">
        <v>72515</v>
      </c>
      <c r="H54" s="164">
        <v>0.69</v>
      </c>
      <c r="I54" s="165">
        <v>0.26</v>
      </c>
      <c r="J54" s="165">
        <v>0.04</v>
      </c>
      <c r="K54" s="166">
        <v>0</v>
      </c>
    </row>
    <row r="55" spans="1:11" x14ac:dyDescent="0.25">
      <c r="A55" s="42" t="s">
        <v>457</v>
      </c>
      <c r="B55" s="6"/>
      <c r="C55" s="37"/>
      <c r="D55" s="37"/>
      <c r="E55" s="37"/>
      <c r="F55" s="37"/>
      <c r="G55" s="180"/>
      <c r="H55" s="178"/>
      <c r="I55" s="5"/>
      <c r="J55" s="5"/>
      <c r="K55" s="10"/>
    </row>
    <row r="56" spans="1:11" s="87" customFormat="1" x14ac:dyDescent="0.25">
      <c r="A56" s="160" t="s">
        <v>91</v>
      </c>
      <c r="B56" s="167">
        <v>227738</v>
      </c>
      <c r="C56" s="168">
        <f>SUM(D56:G56)</f>
        <v>3680646</v>
      </c>
      <c r="D56" s="168">
        <v>2992631</v>
      </c>
      <c r="E56" s="168">
        <v>514653</v>
      </c>
      <c r="F56" s="168">
        <v>9611</v>
      </c>
      <c r="G56" s="83">
        <v>163751</v>
      </c>
      <c r="H56" s="164">
        <v>0.6</v>
      </c>
      <c r="I56" s="165">
        <v>0.15</v>
      </c>
      <c r="J56" s="165">
        <v>0.17</v>
      </c>
      <c r="K56" s="166">
        <v>0.08</v>
      </c>
    </row>
    <row r="57" spans="1:11" s="87" customFormat="1" x14ac:dyDescent="0.25">
      <c r="A57" s="160" t="s">
        <v>99</v>
      </c>
      <c r="B57" s="167">
        <v>321878</v>
      </c>
      <c r="C57" s="168">
        <f>SUM(D57:G57)</f>
        <v>5780910</v>
      </c>
      <c r="D57" s="168">
        <v>4684993</v>
      </c>
      <c r="E57" s="168">
        <v>761578</v>
      </c>
      <c r="F57" s="168">
        <v>10000</v>
      </c>
      <c r="G57" s="83">
        <v>324339</v>
      </c>
      <c r="H57" s="164">
        <v>0.7</v>
      </c>
      <c r="I57" s="165">
        <v>0.16</v>
      </c>
      <c r="J57" s="165">
        <v>0.06</v>
      </c>
      <c r="K57" s="166">
        <v>0.09</v>
      </c>
    </row>
    <row r="58" spans="1:11" s="87" customFormat="1" x14ac:dyDescent="0.25">
      <c r="A58" s="160" t="s">
        <v>103</v>
      </c>
      <c r="B58" s="167">
        <v>210612</v>
      </c>
      <c r="C58" s="168">
        <f>SUM(D58:G58)</f>
        <v>3339271</v>
      </c>
      <c r="D58" s="168">
        <v>2715280</v>
      </c>
      <c r="E58" s="168">
        <v>496601</v>
      </c>
      <c r="F58" s="168">
        <v>23585</v>
      </c>
      <c r="G58" s="83">
        <v>103805</v>
      </c>
      <c r="H58" s="164">
        <v>0.61</v>
      </c>
      <c r="I58" s="165">
        <v>0.18</v>
      </c>
      <c r="J58" s="165">
        <v>0.03</v>
      </c>
      <c r="K58" s="166">
        <v>0.18</v>
      </c>
    </row>
    <row r="59" spans="1:11" s="87" customFormat="1" x14ac:dyDescent="0.25">
      <c r="A59" s="160" t="s">
        <v>105</v>
      </c>
      <c r="B59" s="167">
        <v>214870</v>
      </c>
      <c r="C59" s="168">
        <f>SUM(D59:G59)</f>
        <v>4841518</v>
      </c>
      <c r="D59" s="168">
        <v>3485356</v>
      </c>
      <c r="E59" s="168">
        <v>480265</v>
      </c>
      <c r="F59" s="168">
        <v>9883</v>
      </c>
      <c r="G59" s="83">
        <v>866014</v>
      </c>
      <c r="H59" s="164">
        <v>0.66</v>
      </c>
      <c r="I59" s="165">
        <v>0.13</v>
      </c>
      <c r="J59" s="165">
        <v>0.16</v>
      </c>
      <c r="K59" s="166">
        <v>0.06</v>
      </c>
    </row>
    <row r="60" spans="1:11" s="87" customFormat="1" x14ac:dyDescent="0.25">
      <c r="A60" s="169" t="s">
        <v>106</v>
      </c>
      <c r="B60" s="170">
        <v>172008</v>
      </c>
      <c r="C60" s="171">
        <f>SUM(D60:G60)</f>
        <v>4442140</v>
      </c>
      <c r="D60" s="171">
        <v>3929513</v>
      </c>
      <c r="E60" s="171">
        <v>502649</v>
      </c>
      <c r="F60" s="171">
        <v>9978</v>
      </c>
      <c r="G60" s="83">
        <v>0</v>
      </c>
      <c r="H60" s="179">
        <v>0.83</v>
      </c>
      <c r="I60" s="172">
        <v>0.13</v>
      </c>
      <c r="J60" s="172">
        <v>0.02</v>
      </c>
      <c r="K60" s="173">
        <v>0.02</v>
      </c>
    </row>
    <row r="61" spans="1:11" x14ac:dyDescent="0.25">
      <c r="A61" s="29"/>
      <c r="B61" s="30"/>
      <c r="C61" s="39"/>
      <c r="D61" s="39"/>
      <c r="E61" s="39"/>
      <c r="F61" s="39"/>
      <c r="H61" s="31"/>
      <c r="I61" s="31"/>
      <c r="J61" s="31"/>
      <c r="K61" s="31"/>
    </row>
    <row r="62" spans="1:11" x14ac:dyDescent="0.25">
      <c r="A62" s="44" t="s">
        <v>460</v>
      </c>
    </row>
    <row r="63" spans="1:11" s="87" customFormat="1" x14ac:dyDescent="0.25">
      <c r="A63" s="160" t="s">
        <v>87</v>
      </c>
      <c r="B63" s="167">
        <v>3380</v>
      </c>
      <c r="C63" s="168">
        <f>SUM(D63:G63)</f>
        <v>103374</v>
      </c>
      <c r="D63" s="168">
        <v>101504</v>
      </c>
      <c r="E63" s="168">
        <v>0</v>
      </c>
      <c r="F63" s="168">
        <v>0</v>
      </c>
      <c r="G63" s="83">
        <v>1870</v>
      </c>
      <c r="H63" s="164">
        <v>0.6</v>
      </c>
      <c r="I63" s="165">
        <v>0.17</v>
      </c>
      <c r="J63" s="165">
        <v>0.15</v>
      </c>
      <c r="K63" s="166">
        <v>0.09</v>
      </c>
    </row>
    <row r="64" spans="1:11" s="87" customFormat="1" x14ac:dyDescent="0.25">
      <c r="A64" s="174" t="s">
        <v>113</v>
      </c>
      <c r="B64" s="175">
        <v>17101</v>
      </c>
      <c r="C64" s="83">
        <f>SUM(D64:G64)</f>
        <v>362027</v>
      </c>
      <c r="D64" s="83">
        <v>326253</v>
      </c>
      <c r="E64" s="83">
        <v>22966</v>
      </c>
      <c r="F64" s="177">
        <v>4405</v>
      </c>
      <c r="G64" s="83">
        <v>8403</v>
      </c>
      <c r="H64" s="164">
        <v>0.76</v>
      </c>
      <c r="I64" s="165">
        <v>0.13</v>
      </c>
      <c r="J64" s="165">
        <v>0.02</v>
      </c>
      <c r="K64" s="166">
        <v>0.09</v>
      </c>
    </row>
  </sheetData>
  <sortState xmlns:xlrd2="http://schemas.microsoft.com/office/spreadsheetml/2017/richdata2" ref="A56:K60">
    <sortCondition ref="A55:A60"/>
  </sortState>
  <mergeCells count="3">
    <mergeCell ref="A1:K1"/>
    <mergeCell ref="C2:G2"/>
    <mergeCell ref="H2:K2"/>
  </mergeCells>
  <pageMargins left="0.7" right="0.7" top="0.75" bottom="0.75" header="0.3" footer="0.3"/>
  <pageSetup paperSize="9" fitToWidth="0" fitToHeight="0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5"/>
  <sheetViews>
    <sheetView zoomScaleNormal="100" workbookViewId="0">
      <selection activeCell="D11" sqref="D11"/>
    </sheetView>
  </sheetViews>
  <sheetFormatPr defaultRowHeight="15" x14ac:dyDescent="0.25"/>
  <cols>
    <col min="1" max="1" width="50.85546875" customWidth="1"/>
    <col min="2" max="2" width="19.42578125" customWidth="1"/>
    <col min="3" max="3" width="23" customWidth="1"/>
    <col min="4" max="4" width="25.5703125" customWidth="1"/>
    <col min="5" max="5" width="25.7109375" customWidth="1"/>
    <col min="6" max="6" width="27.85546875" customWidth="1"/>
    <col min="7" max="7" width="23.85546875" customWidth="1"/>
    <col min="8" max="8" width="23" customWidth="1"/>
    <col min="9" max="9" width="25.5703125" customWidth="1"/>
    <col min="10" max="10" width="25.7109375" customWidth="1"/>
    <col min="11" max="11" width="27.85546875" customWidth="1"/>
    <col min="12" max="12" width="23.85546875" customWidth="1"/>
  </cols>
  <sheetData>
    <row r="1" spans="1:12" x14ac:dyDescent="0.25">
      <c r="A1" s="259" t="s">
        <v>473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7"/>
    </row>
    <row r="2" spans="1:12" x14ac:dyDescent="0.25">
      <c r="A2" s="15"/>
      <c r="B2" s="63"/>
      <c r="C2" s="263" t="s">
        <v>144</v>
      </c>
      <c r="D2" s="263"/>
      <c r="E2" s="263"/>
      <c r="F2" s="263"/>
      <c r="G2" s="263"/>
      <c r="H2" s="262" t="s">
        <v>146</v>
      </c>
      <c r="I2" s="263"/>
      <c r="J2" s="263"/>
      <c r="K2" s="263"/>
      <c r="L2" s="264"/>
    </row>
    <row r="3" spans="1:12" x14ac:dyDescent="0.25">
      <c r="A3" s="1" t="s">
        <v>84</v>
      </c>
      <c r="B3" s="184" t="s">
        <v>451</v>
      </c>
      <c r="C3" s="1" t="s">
        <v>52</v>
      </c>
      <c r="D3" s="1" t="s">
        <v>48</v>
      </c>
      <c r="E3" s="1" t="s">
        <v>49</v>
      </c>
      <c r="F3" s="1" t="s">
        <v>50</v>
      </c>
      <c r="G3" s="1" t="s">
        <v>51</v>
      </c>
      <c r="H3" s="1" t="s">
        <v>52</v>
      </c>
      <c r="I3" s="1" t="s">
        <v>48</v>
      </c>
      <c r="J3" s="1" t="s">
        <v>49</v>
      </c>
      <c r="K3" s="1" t="s">
        <v>50</v>
      </c>
      <c r="L3" s="2" t="s">
        <v>51</v>
      </c>
    </row>
    <row r="4" spans="1:12" x14ac:dyDescent="0.25">
      <c r="A4" s="45" t="s">
        <v>182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"/>
    </row>
    <row r="5" spans="1:12" x14ac:dyDescent="0.25">
      <c r="A5" s="3" t="s">
        <v>86</v>
      </c>
      <c r="B5" s="175">
        <v>7438</v>
      </c>
      <c r="C5" s="83">
        <f>SUM(D5,E5,F5,G5)</f>
        <v>159650</v>
      </c>
      <c r="D5" s="83">
        <v>103744</v>
      </c>
      <c r="E5" s="83">
        <v>28623</v>
      </c>
      <c r="F5" s="83">
        <v>9990</v>
      </c>
      <c r="G5" s="83">
        <v>17293</v>
      </c>
      <c r="H5" s="83">
        <f>SUM(C5/B5)</f>
        <v>21.464103253562786</v>
      </c>
      <c r="I5" s="83">
        <f>D5/B5</f>
        <v>13.947835439634311</v>
      </c>
      <c r="J5" s="83">
        <f>E5/B5</f>
        <v>3.8482118849152998</v>
      </c>
      <c r="K5" s="83">
        <f>F5/B5</f>
        <v>1.3431029846732994</v>
      </c>
      <c r="L5" s="83">
        <f>G5/B5</f>
        <v>2.3249529443398762</v>
      </c>
    </row>
    <row r="6" spans="1:12" x14ac:dyDescent="0.25">
      <c r="A6" s="3" t="s">
        <v>90</v>
      </c>
      <c r="B6" s="175">
        <v>9535</v>
      </c>
      <c r="C6" s="83">
        <f>SUM(D6,E6,F6,G6)</f>
        <v>135828</v>
      </c>
      <c r="D6" s="83">
        <v>111443</v>
      </c>
      <c r="E6" s="83">
        <v>15772</v>
      </c>
      <c r="F6" s="83">
        <v>6767</v>
      </c>
      <c r="G6" s="162">
        <v>1846</v>
      </c>
      <c r="H6" s="83">
        <f t="shared" ref="H6:H65" si="0">SUM(C6/B6)</f>
        <v>14.245201887781857</v>
      </c>
      <c r="I6" s="83">
        <f t="shared" ref="I6:I65" si="1">D6/B6</f>
        <v>11.687781856318825</v>
      </c>
      <c r="J6" s="83">
        <f t="shared" ref="J6:J65" si="2">E6/B6</f>
        <v>1.654116413214473</v>
      </c>
      <c r="K6" s="83">
        <f t="shared" ref="K6:K65" si="3">F6/B6</f>
        <v>0.70970110120608287</v>
      </c>
      <c r="L6" s="83">
        <f t="shared" ref="L6:L65" si="4">G6/B6</f>
        <v>0.19360251704247508</v>
      </c>
    </row>
    <row r="7" spans="1:12" x14ac:dyDescent="0.25">
      <c r="A7" s="3" t="s">
        <v>92</v>
      </c>
      <c r="B7" s="175">
        <v>8088</v>
      </c>
      <c r="C7" s="83">
        <f t="shared" ref="C7:C17" si="5">SUM(D7,E7,F7,G7)</f>
        <v>249886</v>
      </c>
      <c r="D7" s="83">
        <v>130000</v>
      </c>
      <c r="E7" s="83">
        <v>22893</v>
      </c>
      <c r="F7" s="83">
        <v>12064</v>
      </c>
      <c r="G7" s="162">
        <v>84929</v>
      </c>
      <c r="H7" s="83">
        <f t="shared" si="0"/>
        <v>30.89589515331355</v>
      </c>
      <c r="I7" s="83">
        <f>D7/B7</f>
        <v>16.073194856577647</v>
      </c>
      <c r="J7" s="83">
        <f t="shared" si="2"/>
        <v>2.8304896142433233</v>
      </c>
      <c r="K7" s="83">
        <f t="shared" si="3"/>
        <v>1.4915924826904055</v>
      </c>
      <c r="L7" s="83">
        <f t="shared" si="4"/>
        <v>10.500618199802176</v>
      </c>
    </row>
    <row r="8" spans="1:12" x14ac:dyDescent="0.25">
      <c r="A8" s="3" t="s">
        <v>95</v>
      </c>
      <c r="B8" s="175">
        <v>18059</v>
      </c>
      <c r="C8" s="83">
        <f t="shared" si="5"/>
        <v>380789</v>
      </c>
      <c r="D8" s="83">
        <v>244851</v>
      </c>
      <c r="E8" s="83">
        <v>52329</v>
      </c>
      <c r="F8" s="83">
        <v>10000</v>
      </c>
      <c r="G8" s="162">
        <v>73609</v>
      </c>
      <c r="H8" s="83">
        <f t="shared" si="0"/>
        <v>21.085829780165014</v>
      </c>
      <c r="I8" s="83">
        <f t="shared" si="1"/>
        <v>13.558391937538069</v>
      </c>
      <c r="J8" s="83">
        <f t="shared" si="2"/>
        <v>2.8976687524226148</v>
      </c>
      <c r="K8" s="83">
        <f t="shared" si="3"/>
        <v>0.55374051719364303</v>
      </c>
      <c r="L8" s="83">
        <f t="shared" si="4"/>
        <v>4.0760285730106869</v>
      </c>
    </row>
    <row r="9" spans="1:12" x14ac:dyDescent="0.25">
      <c r="A9" s="3" t="s">
        <v>102</v>
      </c>
      <c r="B9" s="175">
        <v>8617</v>
      </c>
      <c r="C9" s="83">
        <f t="shared" si="5"/>
        <v>81673</v>
      </c>
      <c r="D9" s="83">
        <v>78000</v>
      </c>
      <c r="E9" s="83">
        <v>0</v>
      </c>
      <c r="F9" s="83">
        <v>0</v>
      </c>
      <c r="G9" s="162">
        <v>3673</v>
      </c>
      <c r="H9" s="83">
        <f t="shared" si="0"/>
        <v>9.4781246373447843</v>
      </c>
      <c r="I9" s="83">
        <f t="shared" si="1"/>
        <v>9.0518742021585243</v>
      </c>
      <c r="J9" s="83">
        <f t="shared" si="2"/>
        <v>0</v>
      </c>
      <c r="K9" s="83">
        <f t="shared" si="3"/>
        <v>0</v>
      </c>
      <c r="L9" s="83">
        <f t="shared" si="4"/>
        <v>0.42625043518625971</v>
      </c>
    </row>
    <row r="10" spans="1:12" x14ac:dyDescent="0.25">
      <c r="A10" s="3" t="s">
        <v>104</v>
      </c>
      <c r="B10" s="175">
        <v>7216</v>
      </c>
      <c r="C10" s="83">
        <f t="shared" si="5"/>
        <v>121743</v>
      </c>
      <c r="D10" s="83">
        <v>80300</v>
      </c>
      <c r="E10" s="83">
        <v>25348</v>
      </c>
      <c r="F10" s="83">
        <v>9915</v>
      </c>
      <c r="G10" s="162">
        <v>6180</v>
      </c>
      <c r="H10" s="83">
        <f t="shared" si="0"/>
        <v>16.871258314855876</v>
      </c>
      <c r="I10" s="83">
        <f t="shared" si="1"/>
        <v>11.128048780487806</v>
      </c>
      <c r="J10" s="83">
        <f t="shared" si="2"/>
        <v>3.5127494456762749</v>
      </c>
      <c r="K10" s="83">
        <f t="shared" si="3"/>
        <v>1.374029933481153</v>
      </c>
      <c r="L10" s="83">
        <f t="shared" si="4"/>
        <v>0.85643015521064303</v>
      </c>
    </row>
    <row r="11" spans="1:12" x14ac:dyDescent="0.25">
      <c r="A11" s="3" t="s">
        <v>115</v>
      </c>
      <c r="B11" s="175">
        <v>5546</v>
      </c>
      <c r="C11" s="83">
        <f t="shared" si="5"/>
        <v>120089</v>
      </c>
      <c r="D11" s="83">
        <v>81000</v>
      </c>
      <c r="E11" s="83">
        <v>26929</v>
      </c>
      <c r="F11" s="83">
        <v>7397</v>
      </c>
      <c r="G11" s="162">
        <v>4763</v>
      </c>
      <c r="H11" s="83">
        <f t="shared" si="0"/>
        <v>21.653263613415074</v>
      </c>
      <c r="I11" s="83">
        <f t="shared" si="1"/>
        <v>14.605120807789397</v>
      </c>
      <c r="J11" s="83">
        <f t="shared" si="2"/>
        <v>4.8555715831229715</v>
      </c>
      <c r="K11" s="83">
        <f t="shared" si="3"/>
        <v>1.3337540569780022</v>
      </c>
      <c r="L11" s="83">
        <f t="shared" si="4"/>
        <v>0.85881716552470244</v>
      </c>
    </row>
    <row r="12" spans="1:12" x14ac:dyDescent="0.25">
      <c r="A12" s="3" t="s">
        <v>121</v>
      </c>
      <c r="B12" s="175">
        <v>9914</v>
      </c>
      <c r="C12" s="83">
        <f t="shared" si="5"/>
        <v>136159</v>
      </c>
      <c r="D12" s="83">
        <v>80184</v>
      </c>
      <c r="E12" s="83">
        <v>24753</v>
      </c>
      <c r="F12" s="83">
        <v>9052</v>
      </c>
      <c r="G12" s="162">
        <v>22170</v>
      </c>
      <c r="H12" s="83">
        <f t="shared" si="0"/>
        <v>13.73401250756506</v>
      </c>
      <c r="I12" s="83">
        <f t="shared" si="1"/>
        <v>8.0879564252572127</v>
      </c>
      <c r="J12" s="83">
        <f t="shared" si="2"/>
        <v>2.4967722412749649</v>
      </c>
      <c r="K12" s="83">
        <f t="shared" si="3"/>
        <v>0.91305224934436147</v>
      </c>
      <c r="L12" s="83">
        <f t="shared" si="4"/>
        <v>2.2362315916885214</v>
      </c>
    </row>
    <row r="13" spans="1:12" x14ac:dyDescent="0.25">
      <c r="A13" s="3" t="s">
        <v>125</v>
      </c>
      <c r="B13" s="175">
        <v>4592</v>
      </c>
      <c r="C13" s="83">
        <f t="shared" si="5"/>
        <v>164449</v>
      </c>
      <c r="D13" s="83">
        <v>122168</v>
      </c>
      <c r="E13" s="83">
        <v>25000</v>
      </c>
      <c r="F13" s="83">
        <v>192</v>
      </c>
      <c r="G13" s="162">
        <v>17089</v>
      </c>
      <c r="H13" s="83">
        <f t="shared" si="0"/>
        <v>35.812064459930312</v>
      </c>
      <c r="I13" s="83">
        <f t="shared" si="1"/>
        <v>26.60452961672474</v>
      </c>
      <c r="J13" s="83">
        <f t="shared" si="2"/>
        <v>5.4442508710801389</v>
      </c>
      <c r="K13" s="83">
        <f t="shared" si="3"/>
        <v>4.1811846689895474E-2</v>
      </c>
      <c r="L13" s="83">
        <f t="shared" si="4"/>
        <v>3.7214721254355401</v>
      </c>
    </row>
    <row r="14" spans="1:12" x14ac:dyDescent="0.25">
      <c r="A14" s="3" t="s">
        <v>129</v>
      </c>
      <c r="B14" s="175">
        <v>11837</v>
      </c>
      <c r="C14" s="83">
        <f t="shared" si="5"/>
        <v>149637</v>
      </c>
      <c r="D14" s="83">
        <v>102200</v>
      </c>
      <c r="E14" s="83">
        <v>37349</v>
      </c>
      <c r="F14" s="83">
        <v>8367</v>
      </c>
      <c r="G14" s="162">
        <v>1721</v>
      </c>
      <c r="H14" s="83">
        <f t="shared" si="0"/>
        <v>12.641463208583255</v>
      </c>
      <c r="I14" s="83">
        <f t="shared" si="1"/>
        <v>8.6339444115907753</v>
      </c>
      <c r="J14" s="83">
        <f t="shared" si="2"/>
        <v>3.1552758300244994</v>
      </c>
      <c r="K14" s="83">
        <f t="shared" si="3"/>
        <v>0.7068513981583171</v>
      </c>
      <c r="L14" s="83">
        <f t="shared" si="4"/>
        <v>0.14539156880966461</v>
      </c>
    </row>
    <row r="15" spans="1:12" x14ac:dyDescent="0.25">
      <c r="A15" s="3" t="s">
        <v>135</v>
      </c>
      <c r="B15" s="175">
        <v>19703</v>
      </c>
      <c r="C15" s="83">
        <f t="shared" si="5"/>
        <v>426814</v>
      </c>
      <c r="D15" s="83">
        <v>270092</v>
      </c>
      <c r="E15" s="83">
        <v>70617</v>
      </c>
      <c r="F15" s="83">
        <v>9994</v>
      </c>
      <c r="G15" s="162">
        <v>76111</v>
      </c>
      <c r="H15" s="83">
        <f t="shared" si="0"/>
        <v>21.66238643861341</v>
      </c>
      <c r="I15" s="83">
        <f t="shared" si="1"/>
        <v>13.708166269096077</v>
      </c>
      <c r="J15" s="83">
        <f t="shared" si="2"/>
        <v>3.5840734913464956</v>
      </c>
      <c r="K15" s="83">
        <f t="shared" si="3"/>
        <v>0.50723240115718415</v>
      </c>
      <c r="L15" s="83">
        <f t="shared" si="4"/>
        <v>3.8629142770136529</v>
      </c>
    </row>
    <row r="16" spans="1:12" x14ac:dyDescent="0.25">
      <c r="A16" s="3" t="s">
        <v>136</v>
      </c>
      <c r="B16" s="175">
        <v>8053</v>
      </c>
      <c r="C16" s="83">
        <f t="shared" si="5"/>
        <v>153556</v>
      </c>
      <c r="D16" s="83">
        <v>104700</v>
      </c>
      <c r="E16" s="83">
        <v>31648</v>
      </c>
      <c r="F16" s="83">
        <v>9900</v>
      </c>
      <c r="G16" s="162">
        <v>7308</v>
      </c>
      <c r="H16" s="83">
        <f t="shared" si="0"/>
        <v>19.068173351546008</v>
      </c>
      <c r="I16" s="83">
        <f t="shared" si="1"/>
        <v>13.001365950577425</v>
      </c>
      <c r="J16" s="83">
        <f t="shared" si="2"/>
        <v>3.9299639885756861</v>
      </c>
      <c r="K16" s="83">
        <f t="shared" si="3"/>
        <v>1.229355519682106</v>
      </c>
      <c r="L16" s="83">
        <f t="shared" si="4"/>
        <v>0.907487892710791</v>
      </c>
    </row>
    <row r="17" spans="1:12" x14ac:dyDescent="0.25">
      <c r="A17" s="3" t="s">
        <v>137</v>
      </c>
      <c r="B17" s="175">
        <v>12386</v>
      </c>
      <c r="C17" s="83">
        <f t="shared" si="5"/>
        <v>130699</v>
      </c>
      <c r="D17" s="83">
        <v>87627</v>
      </c>
      <c r="E17" s="83">
        <v>22552</v>
      </c>
      <c r="F17" s="83">
        <v>9495</v>
      </c>
      <c r="G17" s="162">
        <v>11025</v>
      </c>
      <c r="H17" s="83">
        <f t="shared" si="0"/>
        <v>10.552155659615694</v>
      </c>
      <c r="I17" s="83">
        <f t="shared" si="1"/>
        <v>7.0746810915549814</v>
      </c>
      <c r="J17" s="83">
        <f t="shared" si="2"/>
        <v>1.8207653802680446</v>
      </c>
      <c r="K17" s="83">
        <f t="shared" si="3"/>
        <v>0.76659131277248505</v>
      </c>
      <c r="L17" s="83">
        <f t="shared" si="4"/>
        <v>0.89011787502018402</v>
      </c>
    </row>
    <row r="18" spans="1:12" x14ac:dyDescent="0.25">
      <c r="A18" s="45" t="s">
        <v>183</v>
      </c>
      <c r="B18" s="55"/>
      <c r="C18" s="50"/>
      <c r="D18" s="50"/>
      <c r="E18" s="50"/>
      <c r="F18" s="50"/>
      <c r="G18" s="50"/>
      <c r="H18" s="181"/>
      <c r="I18" s="181"/>
      <c r="J18" s="181"/>
      <c r="K18" s="181"/>
      <c r="L18" s="182"/>
    </row>
    <row r="19" spans="1:12" x14ac:dyDescent="0.25">
      <c r="A19" s="3" t="s">
        <v>88</v>
      </c>
      <c r="B19" s="175">
        <v>28968</v>
      </c>
      <c r="C19" s="83">
        <f>SUM(D19:G19)</f>
        <v>686860</v>
      </c>
      <c r="D19" s="83">
        <v>541256</v>
      </c>
      <c r="E19" s="83">
        <v>82819</v>
      </c>
      <c r="F19" s="83">
        <v>9990</v>
      </c>
      <c r="G19" s="83">
        <v>52795</v>
      </c>
      <c r="H19" s="83">
        <f>SUM(C19/B19)</f>
        <v>23.710991438829051</v>
      </c>
      <c r="I19" s="83">
        <f t="shared" si="1"/>
        <v>18.684617508975421</v>
      </c>
      <c r="J19" s="83">
        <f t="shared" si="2"/>
        <v>2.8589823253244959</v>
      </c>
      <c r="K19" s="83">
        <f t="shared" si="3"/>
        <v>0.34486329743164873</v>
      </c>
      <c r="L19" s="83">
        <f t="shared" si="4"/>
        <v>1.8225283070974869</v>
      </c>
    </row>
    <row r="20" spans="1:12" x14ac:dyDescent="0.25">
      <c r="A20" s="3" t="s">
        <v>89</v>
      </c>
      <c r="B20" s="175">
        <v>20077</v>
      </c>
      <c r="C20" s="83">
        <f>SUM(D20:G20)</f>
        <v>585863</v>
      </c>
      <c r="D20" s="83">
        <v>487235</v>
      </c>
      <c r="E20" s="83">
        <v>57612</v>
      </c>
      <c r="F20" s="83">
        <v>8510</v>
      </c>
      <c r="G20" s="83">
        <v>32506</v>
      </c>
      <c r="H20" s="83">
        <f t="shared" si="0"/>
        <v>29.180803904965881</v>
      </c>
      <c r="I20" s="83">
        <f t="shared" si="1"/>
        <v>24.26831697962843</v>
      </c>
      <c r="J20" s="83">
        <f t="shared" si="2"/>
        <v>2.8695522239378395</v>
      </c>
      <c r="K20" s="83">
        <f t="shared" si="3"/>
        <v>0.42386810778502765</v>
      </c>
      <c r="L20" s="83">
        <f t="shared" si="4"/>
        <v>1.6190665936145838</v>
      </c>
    </row>
    <row r="21" spans="1:12" x14ac:dyDescent="0.25">
      <c r="A21" s="3" t="s">
        <v>94</v>
      </c>
      <c r="B21" s="175">
        <v>34605</v>
      </c>
      <c r="C21" s="83">
        <f t="shared" ref="C21:C32" si="6">SUM(D21:G21)</f>
        <v>378927</v>
      </c>
      <c r="D21" s="83">
        <v>275637</v>
      </c>
      <c r="E21" s="83">
        <v>62773</v>
      </c>
      <c r="F21" s="83">
        <v>10000</v>
      </c>
      <c r="G21" s="83">
        <v>30517</v>
      </c>
      <c r="H21" s="83">
        <f t="shared" si="0"/>
        <v>10.950065019505852</v>
      </c>
      <c r="I21" s="83">
        <f t="shared" si="1"/>
        <v>7.965236237537928</v>
      </c>
      <c r="J21" s="83">
        <f t="shared" si="2"/>
        <v>1.8139864181476666</v>
      </c>
      <c r="K21" s="83">
        <f t="shared" si="3"/>
        <v>0.2889755815633579</v>
      </c>
      <c r="L21" s="83">
        <f t="shared" si="4"/>
        <v>0.8818667822568993</v>
      </c>
    </row>
    <row r="22" spans="1:12" x14ac:dyDescent="0.25">
      <c r="A22" s="3" t="s">
        <v>97</v>
      </c>
      <c r="B22" s="175">
        <v>31241</v>
      </c>
      <c r="C22" s="83">
        <f t="shared" si="6"/>
        <v>476919</v>
      </c>
      <c r="D22" s="83">
        <v>356781</v>
      </c>
      <c r="E22" s="83">
        <v>81879</v>
      </c>
      <c r="F22" s="83">
        <v>9986</v>
      </c>
      <c r="G22" s="83">
        <v>28273</v>
      </c>
      <c r="H22" s="83">
        <f t="shared" si="0"/>
        <v>15.265804551710893</v>
      </c>
      <c r="I22" s="83">
        <f t="shared" si="1"/>
        <v>11.420281040939791</v>
      </c>
      <c r="J22" s="83">
        <f t="shared" si="2"/>
        <v>2.6208828142505043</v>
      </c>
      <c r="K22" s="83">
        <f t="shared" si="3"/>
        <v>0.31964405748855673</v>
      </c>
      <c r="L22" s="83">
        <f t="shared" si="4"/>
        <v>0.90499663903204119</v>
      </c>
    </row>
    <row r="23" spans="1:12" x14ac:dyDescent="0.25">
      <c r="A23" s="3" t="s">
        <v>98</v>
      </c>
      <c r="B23" s="175">
        <v>21065</v>
      </c>
      <c r="C23" s="83">
        <f t="shared" si="6"/>
        <v>391009</v>
      </c>
      <c r="D23" s="83">
        <v>266646</v>
      </c>
      <c r="E23" s="83">
        <v>59493</v>
      </c>
      <c r="F23" s="83">
        <v>15470</v>
      </c>
      <c r="G23" s="83">
        <v>49400</v>
      </c>
      <c r="H23" s="83">
        <f t="shared" si="0"/>
        <v>18.562022311891763</v>
      </c>
      <c r="I23" s="83">
        <f t="shared" si="1"/>
        <v>12.658248279136007</v>
      </c>
      <c r="J23" s="83">
        <f t="shared" si="2"/>
        <v>2.8242582482791359</v>
      </c>
      <c r="K23" s="83">
        <f t="shared" si="3"/>
        <v>0.73439354379302157</v>
      </c>
      <c r="L23" s="83">
        <f t="shared" si="4"/>
        <v>2.3451222406835983</v>
      </c>
    </row>
    <row r="24" spans="1:12" x14ac:dyDescent="0.25">
      <c r="A24" s="3" t="s">
        <v>100</v>
      </c>
      <c r="B24" s="175">
        <v>26378</v>
      </c>
      <c r="C24" s="83">
        <f t="shared" si="6"/>
        <v>456921</v>
      </c>
      <c r="D24" s="83">
        <v>364672</v>
      </c>
      <c r="E24" s="83">
        <v>61318</v>
      </c>
      <c r="F24" s="83">
        <v>10000</v>
      </c>
      <c r="G24" s="83">
        <v>20931</v>
      </c>
      <c r="H24" s="83">
        <f t="shared" si="0"/>
        <v>17.322048676927743</v>
      </c>
      <c r="I24" s="83">
        <f t="shared" si="1"/>
        <v>13.824854045037531</v>
      </c>
      <c r="J24" s="83">
        <f t="shared" si="2"/>
        <v>2.3245886723784972</v>
      </c>
      <c r="K24" s="83">
        <f t="shared" si="3"/>
        <v>0.37910379862006216</v>
      </c>
      <c r="L24" s="83">
        <f t="shared" si="4"/>
        <v>0.79350216089165215</v>
      </c>
    </row>
    <row r="25" spans="1:12" x14ac:dyDescent="0.25">
      <c r="A25" s="3" t="s">
        <v>107</v>
      </c>
      <c r="B25" s="175">
        <v>28746</v>
      </c>
      <c r="C25" s="83">
        <f t="shared" si="6"/>
        <v>411329</v>
      </c>
      <c r="D25" s="83">
        <v>317515</v>
      </c>
      <c r="E25" s="83">
        <v>75967</v>
      </c>
      <c r="F25" s="83">
        <v>9927</v>
      </c>
      <c r="G25" s="83">
        <v>7920</v>
      </c>
      <c r="H25" s="83">
        <f t="shared" si="0"/>
        <v>14.30908648159744</v>
      </c>
      <c r="I25" s="83">
        <f t="shared" si="1"/>
        <v>11.045536770333264</v>
      </c>
      <c r="J25" s="83">
        <f t="shared" si="2"/>
        <v>2.642698114520281</v>
      </c>
      <c r="K25" s="83">
        <f t="shared" si="3"/>
        <v>0.3453350031308704</v>
      </c>
      <c r="L25" s="83">
        <f t="shared" si="4"/>
        <v>0.27551659361302444</v>
      </c>
    </row>
    <row r="26" spans="1:12" x14ac:dyDescent="0.25">
      <c r="A26" s="3" t="s">
        <v>108</v>
      </c>
      <c r="B26" s="175">
        <v>29603</v>
      </c>
      <c r="C26" s="83">
        <f t="shared" si="6"/>
        <v>319154</v>
      </c>
      <c r="D26" s="83">
        <v>193300</v>
      </c>
      <c r="E26" s="83">
        <v>76210</v>
      </c>
      <c r="F26" s="83">
        <v>19934</v>
      </c>
      <c r="G26" s="83">
        <v>29710</v>
      </c>
      <c r="H26" s="83">
        <f t="shared" si="0"/>
        <v>10.78113704692092</v>
      </c>
      <c r="I26" s="83">
        <f t="shared" si="1"/>
        <v>6.5297436070668518</v>
      </c>
      <c r="J26" s="83">
        <f t="shared" si="2"/>
        <v>2.5744012431172516</v>
      </c>
      <c r="K26" s="83">
        <f t="shared" si="3"/>
        <v>0.67337769820626292</v>
      </c>
      <c r="L26" s="83">
        <f t="shared" si="4"/>
        <v>1.0036144985305544</v>
      </c>
    </row>
    <row r="27" spans="1:12" x14ac:dyDescent="0.25">
      <c r="A27" s="3" t="s">
        <v>116</v>
      </c>
      <c r="B27" s="175">
        <v>34123</v>
      </c>
      <c r="C27" s="83">
        <f t="shared" si="6"/>
        <v>262969</v>
      </c>
      <c r="D27" s="83">
        <v>181848</v>
      </c>
      <c r="E27" s="83">
        <v>58281</v>
      </c>
      <c r="F27" s="83">
        <v>7847</v>
      </c>
      <c r="G27" s="83">
        <v>14993</v>
      </c>
      <c r="H27" s="83">
        <f t="shared" si="0"/>
        <v>7.7065029452275589</v>
      </c>
      <c r="I27" s="83">
        <f t="shared" si="1"/>
        <v>5.3291914544442163</v>
      </c>
      <c r="J27" s="83">
        <f t="shared" si="2"/>
        <v>1.7079682325704071</v>
      </c>
      <c r="K27" s="83">
        <f t="shared" si="3"/>
        <v>0.22996219558655454</v>
      </c>
      <c r="L27" s="83">
        <f t="shared" si="4"/>
        <v>0.43938106262638105</v>
      </c>
    </row>
    <row r="28" spans="1:12" x14ac:dyDescent="0.25">
      <c r="A28" s="3" t="s">
        <v>119</v>
      </c>
      <c r="B28" s="175">
        <v>28789</v>
      </c>
      <c r="C28" s="83">
        <f t="shared" si="6"/>
        <v>383977</v>
      </c>
      <c r="D28" s="83">
        <v>293000</v>
      </c>
      <c r="E28" s="83">
        <v>21920</v>
      </c>
      <c r="F28" s="83">
        <v>10000</v>
      </c>
      <c r="G28" s="83">
        <v>59057</v>
      </c>
      <c r="H28" s="83">
        <f t="shared" si="0"/>
        <v>13.337628955503838</v>
      </c>
      <c r="I28" s="83">
        <f t="shared" si="1"/>
        <v>10.17749835006426</v>
      </c>
      <c r="J28" s="83">
        <f t="shared" si="2"/>
        <v>0.76140192434610443</v>
      </c>
      <c r="K28" s="83">
        <f t="shared" si="3"/>
        <v>0.34735489249366075</v>
      </c>
      <c r="L28" s="83">
        <f t="shared" si="4"/>
        <v>2.0513737885998125</v>
      </c>
    </row>
    <row r="29" spans="1:12" x14ac:dyDescent="0.25">
      <c r="A29" s="3" t="s">
        <v>126</v>
      </c>
      <c r="B29" s="175">
        <v>35193</v>
      </c>
      <c r="C29" s="83">
        <f t="shared" si="6"/>
        <v>510584</v>
      </c>
      <c r="D29" s="83">
        <v>357264</v>
      </c>
      <c r="E29" s="83">
        <v>83430</v>
      </c>
      <c r="F29" s="83">
        <v>8830</v>
      </c>
      <c r="G29" s="83">
        <v>61060</v>
      </c>
      <c r="H29" s="83">
        <f t="shared" si="0"/>
        <v>14.508112408717643</v>
      </c>
      <c r="I29" s="83">
        <f t="shared" si="1"/>
        <v>10.151564231523315</v>
      </c>
      <c r="J29" s="83">
        <f t="shared" si="2"/>
        <v>2.3706418890120196</v>
      </c>
      <c r="K29" s="83">
        <f t="shared" si="3"/>
        <v>0.25090216804478166</v>
      </c>
      <c r="L29" s="83">
        <f t="shared" si="4"/>
        <v>1.7350041201375273</v>
      </c>
    </row>
    <row r="30" spans="1:12" x14ac:dyDescent="0.25">
      <c r="A30" s="3" t="s">
        <v>128</v>
      </c>
      <c r="B30" s="175">
        <v>24468</v>
      </c>
      <c r="C30" s="83">
        <f t="shared" si="6"/>
        <v>756191</v>
      </c>
      <c r="D30" s="83">
        <v>627232</v>
      </c>
      <c r="E30" s="83">
        <v>82798</v>
      </c>
      <c r="F30" s="83">
        <v>10000</v>
      </c>
      <c r="G30" s="83">
        <v>36161</v>
      </c>
      <c r="H30" s="83">
        <f t="shared" si="0"/>
        <v>30.905304888017003</v>
      </c>
      <c r="I30" s="83">
        <f t="shared" si="1"/>
        <v>25.634788294915808</v>
      </c>
      <c r="J30" s="83">
        <f t="shared" si="2"/>
        <v>3.3839300310609777</v>
      </c>
      <c r="K30" s="83">
        <f t="shared" si="3"/>
        <v>0.40869707372895209</v>
      </c>
      <c r="L30" s="83">
        <f t="shared" si="4"/>
        <v>1.4778894883112637</v>
      </c>
    </row>
    <row r="31" spans="1:12" x14ac:dyDescent="0.25">
      <c r="A31" s="3" t="s">
        <v>132</v>
      </c>
      <c r="B31" s="175">
        <v>28284</v>
      </c>
      <c r="C31" s="83">
        <f t="shared" si="6"/>
        <v>403802</v>
      </c>
      <c r="D31" s="83">
        <v>309011</v>
      </c>
      <c r="E31" s="83">
        <v>59149</v>
      </c>
      <c r="F31" s="83">
        <v>9992</v>
      </c>
      <c r="G31" s="83">
        <v>25650</v>
      </c>
      <c r="H31" s="83">
        <f t="shared" si="0"/>
        <v>14.276693536982039</v>
      </c>
      <c r="I31" s="83">
        <f t="shared" si="1"/>
        <v>10.925293452128411</v>
      </c>
      <c r="J31" s="83">
        <f t="shared" si="2"/>
        <v>2.0912530052326406</v>
      </c>
      <c r="K31" s="83">
        <f t="shared" si="3"/>
        <v>0.35327393579408856</v>
      </c>
      <c r="L31" s="83">
        <f t="shared" si="4"/>
        <v>0.90687314382689865</v>
      </c>
    </row>
    <row r="32" spans="1:12" x14ac:dyDescent="0.25">
      <c r="A32" s="3" t="s">
        <v>138</v>
      </c>
      <c r="B32" s="175">
        <v>25796</v>
      </c>
      <c r="C32" s="83">
        <f t="shared" si="6"/>
        <v>309883</v>
      </c>
      <c r="D32" s="83">
        <v>218816</v>
      </c>
      <c r="E32" s="83">
        <v>46895</v>
      </c>
      <c r="F32" s="83">
        <v>15469</v>
      </c>
      <c r="G32" s="83">
        <v>28703</v>
      </c>
      <c r="H32" s="83">
        <f t="shared" si="0"/>
        <v>12.012831446735929</v>
      </c>
      <c r="I32" s="83">
        <f t="shared" si="1"/>
        <v>8.4825554349511556</v>
      </c>
      <c r="J32" s="83">
        <f t="shared" si="2"/>
        <v>1.8179175065901689</v>
      </c>
      <c r="K32" s="83">
        <f t="shared" si="3"/>
        <v>0.59966661497906648</v>
      </c>
      <c r="L32" s="83">
        <f t="shared" si="4"/>
        <v>1.1126918902155374</v>
      </c>
    </row>
    <row r="33" spans="1:12" x14ac:dyDescent="0.25">
      <c r="A33" s="45" t="s">
        <v>184</v>
      </c>
      <c r="B33" s="55"/>
      <c r="C33" s="50"/>
      <c r="D33" s="50"/>
      <c r="E33" s="50"/>
      <c r="F33" s="50"/>
      <c r="G33" s="50"/>
      <c r="H33" s="83"/>
      <c r="I33" s="83"/>
      <c r="J33" s="83"/>
      <c r="K33" s="83"/>
      <c r="L33" s="83"/>
    </row>
    <row r="34" spans="1:12" x14ac:dyDescent="0.25">
      <c r="A34" s="3" t="s">
        <v>93</v>
      </c>
      <c r="B34" s="167">
        <v>57283</v>
      </c>
      <c r="C34" s="168">
        <f>SUM(D34:G34)</f>
        <v>886952</v>
      </c>
      <c r="D34" s="168">
        <v>695229</v>
      </c>
      <c r="E34" s="168">
        <v>117224</v>
      </c>
      <c r="F34" s="168">
        <v>9984</v>
      </c>
      <c r="G34" s="168">
        <v>64515</v>
      </c>
      <c r="H34" s="83">
        <f t="shared" si="0"/>
        <v>15.483686259448701</v>
      </c>
      <c r="I34" s="83">
        <f t="shared" si="1"/>
        <v>12.136742139901891</v>
      </c>
      <c r="J34" s="83">
        <f t="shared" si="2"/>
        <v>2.0464012010544139</v>
      </c>
      <c r="K34" s="83">
        <f t="shared" si="3"/>
        <v>0.17429254752718956</v>
      </c>
      <c r="L34" s="83">
        <f t="shared" si="4"/>
        <v>1.1262503709652079</v>
      </c>
    </row>
    <row r="35" spans="1:12" x14ac:dyDescent="0.25">
      <c r="A35" s="3" t="s">
        <v>101</v>
      </c>
      <c r="B35" s="167">
        <v>46159</v>
      </c>
      <c r="C35" s="168">
        <f t="shared" ref="C35:C65" si="7">SUM(D35:G35)</f>
        <v>2060350</v>
      </c>
      <c r="D35" s="168">
        <v>1507554</v>
      </c>
      <c r="E35" s="168">
        <v>188560</v>
      </c>
      <c r="F35" s="168">
        <v>12361</v>
      </c>
      <c r="G35" s="168">
        <v>351875</v>
      </c>
      <c r="H35" s="83">
        <f t="shared" si="0"/>
        <v>44.635932320890831</v>
      </c>
      <c r="I35" s="83">
        <f t="shared" si="1"/>
        <v>32.660022964102339</v>
      </c>
      <c r="J35" s="83">
        <f t="shared" si="2"/>
        <v>4.0850105071600336</v>
      </c>
      <c r="K35" s="83">
        <f t="shared" si="3"/>
        <v>0.26779176325310339</v>
      </c>
      <c r="L35" s="83">
        <f t="shared" si="4"/>
        <v>7.6231070863753549</v>
      </c>
    </row>
    <row r="36" spans="1:12" x14ac:dyDescent="0.25">
      <c r="A36" s="3" t="s">
        <v>112</v>
      </c>
      <c r="B36" s="167">
        <v>54053</v>
      </c>
      <c r="C36" s="168">
        <f>SUM(D36:G36)</f>
        <v>864525</v>
      </c>
      <c r="D36" s="168">
        <v>645284</v>
      </c>
      <c r="E36" s="168">
        <v>133870</v>
      </c>
      <c r="F36" s="168">
        <v>9680</v>
      </c>
      <c r="G36" s="168">
        <v>75691</v>
      </c>
      <c r="H36" s="83">
        <f t="shared" si="0"/>
        <v>15.994024383475479</v>
      </c>
      <c r="I36" s="83">
        <f t="shared" si="1"/>
        <v>11.93798679074242</v>
      </c>
      <c r="J36" s="83">
        <f t="shared" si="2"/>
        <v>2.4766432945442438</v>
      </c>
      <c r="K36" s="83">
        <f t="shared" si="3"/>
        <v>0.17908349212809649</v>
      </c>
      <c r="L36" s="83">
        <f t="shared" si="4"/>
        <v>1.4003108060607181</v>
      </c>
    </row>
    <row r="37" spans="1:12" x14ac:dyDescent="0.25">
      <c r="A37" s="3" t="s">
        <v>122</v>
      </c>
      <c r="B37" s="167">
        <v>57978</v>
      </c>
      <c r="C37" s="168">
        <f t="shared" si="7"/>
        <v>829770</v>
      </c>
      <c r="D37" s="168">
        <v>652874</v>
      </c>
      <c r="E37" s="168">
        <v>123081</v>
      </c>
      <c r="F37" s="168">
        <v>10000</v>
      </c>
      <c r="G37" s="168">
        <v>43815</v>
      </c>
      <c r="H37" s="83">
        <f t="shared" si="0"/>
        <v>14.311807927144779</v>
      </c>
      <c r="I37" s="83">
        <f t="shared" si="1"/>
        <v>11.260719583290214</v>
      </c>
      <c r="J37" s="83">
        <f t="shared" si="2"/>
        <v>2.1228914415812894</v>
      </c>
      <c r="K37" s="83">
        <f t="shared" si="3"/>
        <v>0.17247921625444135</v>
      </c>
      <c r="L37" s="83">
        <f t="shared" si="4"/>
        <v>0.75571768601883471</v>
      </c>
    </row>
    <row r="38" spans="1:12" x14ac:dyDescent="0.25">
      <c r="A38" s="3" t="s">
        <v>124</v>
      </c>
      <c r="B38" s="167">
        <v>43672</v>
      </c>
      <c r="C38" s="168">
        <f t="shared" si="7"/>
        <v>311301</v>
      </c>
      <c r="D38" s="168">
        <v>154000</v>
      </c>
      <c r="E38" s="168">
        <v>105626</v>
      </c>
      <c r="F38" s="168">
        <v>10000</v>
      </c>
      <c r="G38" s="168">
        <v>41675</v>
      </c>
      <c r="H38" s="83">
        <f t="shared" si="0"/>
        <v>7.1281599193991569</v>
      </c>
      <c r="I38" s="83">
        <f t="shared" si="1"/>
        <v>3.5262868657263233</v>
      </c>
      <c r="J38" s="83">
        <f t="shared" si="2"/>
        <v>2.4186206264883676</v>
      </c>
      <c r="K38" s="83">
        <f t="shared" si="3"/>
        <v>0.22897966660560543</v>
      </c>
      <c r="L38" s="83">
        <f t="shared" si="4"/>
        <v>0.95427276057886057</v>
      </c>
    </row>
    <row r="39" spans="1:12" x14ac:dyDescent="0.25">
      <c r="A39" s="3" t="s">
        <v>127</v>
      </c>
      <c r="B39" s="167">
        <v>51203</v>
      </c>
      <c r="C39" s="168">
        <f t="shared" si="7"/>
        <v>799882</v>
      </c>
      <c r="D39" s="168">
        <v>614459</v>
      </c>
      <c r="E39" s="168">
        <v>124905</v>
      </c>
      <c r="F39" s="168">
        <v>9583</v>
      </c>
      <c r="G39" s="168">
        <v>50935</v>
      </c>
      <c r="H39" s="83">
        <f t="shared" si="0"/>
        <v>15.621779973829659</v>
      </c>
      <c r="I39" s="83">
        <f t="shared" si="1"/>
        <v>12.00044919243013</v>
      </c>
      <c r="J39" s="83">
        <f t="shared" si="2"/>
        <v>2.4394078471964535</v>
      </c>
      <c r="K39" s="83">
        <f t="shared" si="3"/>
        <v>0.18715700251938364</v>
      </c>
      <c r="L39" s="83">
        <f t="shared" si="4"/>
        <v>0.99476593168369043</v>
      </c>
    </row>
    <row r="40" spans="1:12" x14ac:dyDescent="0.25">
      <c r="A40" s="3" t="s">
        <v>133</v>
      </c>
      <c r="B40" s="167">
        <v>42298</v>
      </c>
      <c r="C40" s="168">
        <f t="shared" si="7"/>
        <v>933204</v>
      </c>
      <c r="D40" s="168">
        <v>814923</v>
      </c>
      <c r="E40" s="168">
        <v>93491</v>
      </c>
      <c r="F40" s="168">
        <v>9662</v>
      </c>
      <c r="G40" s="168">
        <v>15128</v>
      </c>
      <c r="H40" s="83">
        <f t="shared" si="0"/>
        <v>22.062603432786421</v>
      </c>
      <c r="I40" s="83">
        <f t="shared" si="1"/>
        <v>19.266230081800558</v>
      </c>
      <c r="J40" s="83">
        <f t="shared" si="2"/>
        <v>2.2102936309045345</v>
      </c>
      <c r="K40" s="83">
        <f t="shared" si="3"/>
        <v>0.2284268759752234</v>
      </c>
      <c r="L40" s="83">
        <f t="shared" si="4"/>
        <v>0.35765284410610432</v>
      </c>
    </row>
    <row r="41" spans="1:12" x14ac:dyDescent="0.25">
      <c r="A41" s="3" t="s">
        <v>134</v>
      </c>
      <c r="B41" s="167">
        <v>41946</v>
      </c>
      <c r="C41" s="168">
        <f t="shared" si="7"/>
        <v>896628</v>
      </c>
      <c r="D41" s="168">
        <v>756627</v>
      </c>
      <c r="E41" s="168">
        <v>106608</v>
      </c>
      <c r="F41" s="168">
        <v>9292</v>
      </c>
      <c r="G41" s="168">
        <v>24101</v>
      </c>
      <c r="H41" s="83">
        <f t="shared" si="0"/>
        <v>21.375768845658705</v>
      </c>
      <c r="I41" s="83">
        <f t="shared" si="1"/>
        <v>18.038120440566441</v>
      </c>
      <c r="J41" s="83">
        <f t="shared" si="2"/>
        <v>2.541553425833214</v>
      </c>
      <c r="K41" s="83">
        <f t="shared" si="3"/>
        <v>0.2215229104086206</v>
      </c>
      <c r="L41" s="83">
        <f t="shared" si="4"/>
        <v>0.57457206885042678</v>
      </c>
    </row>
    <row r="42" spans="1:12" x14ac:dyDescent="0.25">
      <c r="A42" s="45" t="s">
        <v>185</v>
      </c>
      <c r="B42" s="6"/>
      <c r="C42" s="37"/>
      <c r="D42" s="37"/>
      <c r="E42" s="37"/>
      <c r="F42" s="37"/>
      <c r="G42" s="37"/>
      <c r="H42" s="85"/>
      <c r="I42" s="85"/>
      <c r="J42" s="85"/>
      <c r="K42" s="85"/>
      <c r="L42" s="85"/>
    </row>
    <row r="43" spans="1:12" x14ac:dyDescent="0.25">
      <c r="A43" s="3" t="s">
        <v>96</v>
      </c>
      <c r="B43" s="175">
        <v>61086</v>
      </c>
      <c r="C43" s="83">
        <f>SUM(D43:G43)</f>
        <v>735929</v>
      </c>
      <c r="D43" s="83">
        <v>562705</v>
      </c>
      <c r="E43" s="83">
        <v>138417</v>
      </c>
      <c r="F43" s="83">
        <v>9782</v>
      </c>
      <c r="G43" s="83">
        <v>25025</v>
      </c>
      <c r="H43" s="83">
        <f t="shared" si="0"/>
        <v>12.047424941885211</v>
      </c>
      <c r="I43" s="83">
        <f t="shared" si="1"/>
        <v>9.2116851651769629</v>
      </c>
      <c r="J43" s="83">
        <f t="shared" si="2"/>
        <v>2.265936548472645</v>
      </c>
      <c r="K43" s="83">
        <f t="shared" si="3"/>
        <v>0.16013489179189994</v>
      </c>
      <c r="L43" s="83">
        <f t="shared" si="4"/>
        <v>0.40966833644370232</v>
      </c>
    </row>
    <row r="44" spans="1:12" x14ac:dyDescent="0.25">
      <c r="A44" s="3" t="s">
        <v>109</v>
      </c>
      <c r="B44" s="175">
        <v>66217</v>
      </c>
      <c r="C44" s="83">
        <f t="shared" si="7"/>
        <v>1060115</v>
      </c>
      <c r="D44" s="83">
        <v>869793</v>
      </c>
      <c r="E44" s="83">
        <v>153070</v>
      </c>
      <c r="F44" s="83">
        <v>13000</v>
      </c>
      <c r="G44" s="83">
        <v>24252</v>
      </c>
      <c r="H44" s="83">
        <f t="shared" si="0"/>
        <v>16.009710497304319</v>
      </c>
      <c r="I44" s="83">
        <f t="shared" si="1"/>
        <v>13.13549390639866</v>
      </c>
      <c r="J44" s="83">
        <f t="shared" si="2"/>
        <v>2.3116420254617394</v>
      </c>
      <c r="K44" s="83">
        <f t="shared" si="3"/>
        <v>0.19632420677469531</v>
      </c>
      <c r="L44" s="83">
        <f t="shared" si="4"/>
        <v>0.3662503586692239</v>
      </c>
    </row>
    <row r="45" spans="1:12" x14ac:dyDescent="0.25">
      <c r="A45" s="3" t="s">
        <v>110</v>
      </c>
      <c r="B45" s="175">
        <v>66250</v>
      </c>
      <c r="C45" s="83">
        <f t="shared" si="7"/>
        <v>1021678</v>
      </c>
      <c r="D45" s="83">
        <v>761009</v>
      </c>
      <c r="E45" s="83">
        <v>132362</v>
      </c>
      <c r="F45" s="83">
        <v>10000</v>
      </c>
      <c r="G45" s="83">
        <v>118307</v>
      </c>
      <c r="H45" s="83">
        <f t="shared" si="0"/>
        <v>15.421554716981133</v>
      </c>
      <c r="I45" s="83">
        <f t="shared" si="1"/>
        <v>11.486928301886792</v>
      </c>
      <c r="J45" s="83">
        <f t="shared" si="2"/>
        <v>1.9979169811320754</v>
      </c>
      <c r="K45" s="83">
        <f t="shared" si="3"/>
        <v>0.15094339622641509</v>
      </c>
      <c r="L45" s="83">
        <f t="shared" si="4"/>
        <v>1.7857660377358491</v>
      </c>
    </row>
    <row r="46" spans="1:12" x14ac:dyDescent="0.25">
      <c r="A46" s="3" t="s">
        <v>117</v>
      </c>
      <c r="B46" s="175">
        <v>70527</v>
      </c>
      <c r="C46" s="83">
        <f t="shared" si="7"/>
        <v>1363535</v>
      </c>
      <c r="D46" s="83">
        <v>1117661</v>
      </c>
      <c r="E46" s="83">
        <v>144288</v>
      </c>
      <c r="F46" s="83">
        <v>7500</v>
      </c>
      <c r="G46" s="83">
        <v>94086</v>
      </c>
      <c r="H46" s="83">
        <f t="shared" si="0"/>
        <v>19.333517659903301</v>
      </c>
      <c r="I46" s="83">
        <f t="shared" si="1"/>
        <v>15.847278347299616</v>
      </c>
      <c r="J46" s="83">
        <f t="shared" si="2"/>
        <v>2.0458547790208006</v>
      </c>
      <c r="K46" s="83">
        <f t="shared" si="3"/>
        <v>0.10634225190352631</v>
      </c>
      <c r="L46" s="83">
        <f t="shared" si="4"/>
        <v>1.3340422816793569</v>
      </c>
    </row>
    <row r="47" spans="1:12" x14ac:dyDescent="0.25">
      <c r="A47" s="3" t="s">
        <v>123</v>
      </c>
      <c r="B47" s="175">
        <v>65699</v>
      </c>
      <c r="C47" s="83">
        <f t="shared" si="7"/>
        <v>887713</v>
      </c>
      <c r="D47" s="83">
        <v>657092</v>
      </c>
      <c r="E47" s="83">
        <v>155283</v>
      </c>
      <c r="F47" s="83">
        <v>9642</v>
      </c>
      <c r="G47" s="83">
        <v>65696</v>
      </c>
      <c r="H47" s="83">
        <f t="shared" si="0"/>
        <v>13.511819053562458</v>
      </c>
      <c r="I47" s="83">
        <f t="shared" si="1"/>
        <v>10.001552535046196</v>
      </c>
      <c r="J47" s="83">
        <f t="shared" si="2"/>
        <v>2.3635519566507863</v>
      </c>
      <c r="K47" s="83">
        <f t="shared" si="3"/>
        <v>0.14676022466095373</v>
      </c>
      <c r="L47" s="83">
        <f t="shared" si="4"/>
        <v>0.99995433720452365</v>
      </c>
    </row>
    <row r="48" spans="1:12" x14ac:dyDescent="0.25">
      <c r="A48" s="3" t="s">
        <v>130</v>
      </c>
      <c r="B48" s="175">
        <v>78208</v>
      </c>
      <c r="C48" s="83">
        <f t="shared" si="7"/>
        <v>2156081</v>
      </c>
      <c r="D48" s="83">
        <v>1877529</v>
      </c>
      <c r="E48" s="83">
        <v>171250</v>
      </c>
      <c r="F48" s="83">
        <v>10000</v>
      </c>
      <c r="G48" s="83">
        <v>97302</v>
      </c>
      <c r="H48" s="83">
        <f t="shared" si="0"/>
        <v>27.568547974631752</v>
      </c>
      <c r="I48" s="83">
        <f t="shared" si="1"/>
        <v>24.006866305237317</v>
      </c>
      <c r="J48" s="83">
        <f t="shared" si="2"/>
        <v>2.189673690671031</v>
      </c>
      <c r="K48" s="83">
        <f t="shared" si="3"/>
        <v>0.12786415711947627</v>
      </c>
      <c r="L48" s="83">
        <f t="shared" si="4"/>
        <v>1.244143821603928</v>
      </c>
    </row>
    <row r="49" spans="1:12" x14ac:dyDescent="0.25">
      <c r="A49" s="3" t="s">
        <v>131</v>
      </c>
      <c r="B49" s="175">
        <v>61803</v>
      </c>
      <c r="C49" s="83">
        <f t="shared" si="7"/>
        <v>450022</v>
      </c>
      <c r="D49" s="83">
        <v>322255</v>
      </c>
      <c r="E49" s="83">
        <v>116043</v>
      </c>
      <c r="F49" s="83">
        <v>6700</v>
      </c>
      <c r="G49" s="83">
        <v>5024</v>
      </c>
      <c r="H49" s="83">
        <f t="shared" si="0"/>
        <v>7.2815559115253308</v>
      </c>
      <c r="I49" s="83">
        <f t="shared" si="1"/>
        <v>5.2142290827306121</v>
      </c>
      <c r="J49" s="83">
        <f t="shared" si="2"/>
        <v>1.8776272996456482</v>
      </c>
      <c r="K49" s="83">
        <f t="shared" si="3"/>
        <v>0.10840897691050597</v>
      </c>
      <c r="L49" s="83">
        <f t="shared" si="4"/>
        <v>8.1290552238564476E-2</v>
      </c>
    </row>
    <row r="50" spans="1:12" x14ac:dyDescent="0.25">
      <c r="A50" s="45" t="s">
        <v>186</v>
      </c>
      <c r="B50" s="175"/>
      <c r="C50" s="185"/>
      <c r="D50" s="185"/>
      <c r="E50" s="185"/>
      <c r="F50" s="185"/>
      <c r="G50" s="185"/>
      <c r="H50" s="83"/>
      <c r="I50" s="83"/>
      <c r="J50" s="83"/>
      <c r="K50" s="83"/>
      <c r="L50" s="83"/>
    </row>
    <row r="51" spans="1:12" x14ac:dyDescent="0.25">
      <c r="A51" s="3" t="s">
        <v>111</v>
      </c>
      <c r="B51" s="175">
        <v>106892</v>
      </c>
      <c r="C51" s="83">
        <f t="shared" si="7"/>
        <v>1667673</v>
      </c>
      <c r="D51" s="83">
        <v>1264075</v>
      </c>
      <c r="E51" s="83">
        <v>237154</v>
      </c>
      <c r="F51" s="83">
        <v>6574</v>
      </c>
      <c r="G51" s="83">
        <v>159870</v>
      </c>
      <c r="H51" s="83">
        <f t="shared" si="0"/>
        <v>15.601476256408338</v>
      </c>
      <c r="I51" s="83">
        <f t="shared" si="1"/>
        <v>11.825721288777457</v>
      </c>
      <c r="J51" s="83">
        <f t="shared" si="2"/>
        <v>2.2186318901320958</v>
      </c>
      <c r="K51" s="83">
        <f t="shared" si="3"/>
        <v>6.150132844366276E-2</v>
      </c>
      <c r="L51" s="83">
        <f t="shared" si="4"/>
        <v>1.4956217490551211</v>
      </c>
    </row>
    <row r="52" spans="1:12" x14ac:dyDescent="0.25">
      <c r="A52" s="3" t="s">
        <v>114</v>
      </c>
      <c r="B52" s="175">
        <v>112511</v>
      </c>
      <c r="C52" s="83">
        <f t="shared" si="7"/>
        <v>2644589</v>
      </c>
      <c r="D52" s="83">
        <v>2250770</v>
      </c>
      <c r="E52" s="83">
        <v>284203</v>
      </c>
      <c r="F52" s="83">
        <v>9763</v>
      </c>
      <c r="G52" s="83">
        <v>99853</v>
      </c>
      <c r="H52" s="83">
        <f t="shared" si="0"/>
        <v>23.505159495515993</v>
      </c>
      <c r="I52" s="83">
        <f t="shared" si="1"/>
        <v>20.004888410910933</v>
      </c>
      <c r="J52" s="83">
        <f t="shared" si="2"/>
        <v>2.5260019020362452</v>
      </c>
      <c r="K52" s="83">
        <f t="shared" si="3"/>
        <v>8.6773737678982499E-2</v>
      </c>
      <c r="L52" s="83">
        <f t="shared" si="4"/>
        <v>0.88749544488983301</v>
      </c>
    </row>
    <row r="53" spans="1:12" x14ac:dyDescent="0.25">
      <c r="A53" s="3" t="s">
        <v>118</v>
      </c>
      <c r="B53" s="175">
        <v>81410</v>
      </c>
      <c r="C53" s="83">
        <f>SUM(D53:G53)</f>
        <v>2240310</v>
      </c>
      <c r="D53" s="83">
        <v>1815128</v>
      </c>
      <c r="E53" s="83">
        <v>258306</v>
      </c>
      <c r="F53" s="83">
        <v>10000</v>
      </c>
      <c r="G53" s="83">
        <v>156876</v>
      </c>
      <c r="H53" s="83">
        <f t="shared" si="0"/>
        <v>27.518855177496622</v>
      </c>
      <c r="I53" s="83">
        <f t="shared" si="1"/>
        <v>22.296130696474634</v>
      </c>
      <c r="J53" s="83">
        <f t="shared" si="2"/>
        <v>3.1729025918191867</v>
      </c>
      <c r="K53" s="83">
        <f t="shared" si="3"/>
        <v>0.12283503255128363</v>
      </c>
      <c r="L53" s="83">
        <f t="shared" si="4"/>
        <v>1.9269868566515169</v>
      </c>
    </row>
    <row r="54" spans="1:12" x14ac:dyDescent="0.25">
      <c r="A54" s="3" t="s">
        <v>120</v>
      </c>
      <c r="B54" s="175">
        <v>99064</v>
      </c>
      <c r="C54" s="83">
        <f t="shared" si="7"/>
        <v>857869</v>
      </c>
      <c r="D54" s="83">
        <v>571726</v>
      </c>
      <c r="E54" s="83">
        <v>203628</v>
      </c>
      <c r="F54" s="83">
        <v>10000</v>
      </c>
      <c r="G54" s="83">
        <v>72515</v>
      </c>
      <c r="H54" s="83">
        <f t="shared" si="0"/>
        <v>8.6597452152144072</v>
      </c>
      <c r="I54" s="83">
        <f t="shared" si="1"/>
        <v>5.7712791730598401</v>
      </c>
      <c r="J54" s="83">
        <f t="shared" si="2"/>
        <v>2.0555196640555602</v>
      </c>
      <c r="K54" s="83">
        <f t="shared" si="3"/>
        <v>0.1009448437373819</v>
      </c>
      <c r="L54" s="83">
        <f t="shared" si="4"/>
        <v>0.73200153436162485</v>
      </c>
    </row>
    <row r="55" spans="1:12" x14ac:dyDescent="0.25">
      <c r="A55" s="45" t="s">
        <v>187</v>
      </c>
      <c r="B55" s="175"/>
      <c r="C55" s="185"/>
      <c r="D55" s="185"/>
      <c r="E55" s="185"/>
      <c r="F55" s="185"/>
      <c r="G55" s="185"/>
      <c r="H55" s="83"/>
      <c r="I55" s="83"/>
      <c r="J55" s="83"/>
      <c r="K55" s="83"/>
      <c r="L55" s="83"/>
    </row>
    <row r="56" spans="1:12" x14ac:dyDescent="0.25">
      <c r="A56" s="3" t="s">
        <v>91</v>
      </c>
      <c r="B56" s="175">
        <v>227738</v>
      </c>
      <c r="C56" s="83">
        <f t="shared" si="7"/>
        <v>3680646</v>
      </c>
      <c r="D56" s="83">
        <v>2992631</v>
      </c>
      <c r="E56" s="83">
        <v>514653</v>
      </c>
      <c r="F56" s="83">
        <v>9611</v>
      </c>
      <c r="G56" s="83">
        <v>163751</v>
      </c>
      <c r="H56" s="83">
        <f>SUM(C56/B56)</f>
        <v>16.161756053008283</v>
      </c>
      <c r="I56" s="83">
        <f t="shared" si="1"/>
        <v>13.140674810527887</v>
      </c>
      <c r="J56" s="83">
        <f t="shared" si="2"/>
        <v>2.2598468415459871</v>
      </c>
      <c r="K56" s="83">
        <f t="shared" si="3"/>
        <v>4.2202004057293907E-2</v>
      </c>
      <c r="L56" s="83">
        <f t="shared" si="4"/>
        <v>0.71903239687711318</v>
      </c>
    </row>
    <row r="57" spans="1:12" x14ac:dyDescent="0.25">
      <c r="A57" s="3" t="s">
        <v>99</v>
      </c>
      <c r="B57" s="175">
        <v>321878</v>
      </c>
      <c r="C57" s="83">
        <f t="shared" si="7"/>
        <v>5780910</v>
      </c>
      <c r="D57" s="83">
        <v>4684993</v>
      </c>
      <c r="E57" s="83">
        <v>761578</v>
      </c>
      <c r="F57" s="83">
        <v>10000</v>
      </c>
      <c r="G57" s="83">
        <v>324339</v>
      </c>
      <c r="H57" s="83">
        <f t="shared" si="0"/>
        <v>17.959941344236015</v>
      </c>
      <c r="I57" s="83">
        <f t="shared" si="1"/>
        <v>14.555182398299976</v>
      </c>
      <c r="J57" s="83">
        <f t="shared" si="2"/>
        <v>2.3660455203524315</v>
      </c>
      <c r="K57" s="83">
        <f t="shared" si="3"/>
        <v>3.1067671602284096E-2</v>
      </c>
      <c r="L57" s="83">
        <f t="shared" si="4"/>
        <v>1.0076457539813222</v>
      </c>
    </row>
    <row r="58" spans="1:12" x14ac:dyDescent="0.25">
      <c r="A58" s="3" t="s">
        <v>103</v>
      </c>
      <c r="B58" s="175">
        <v>210612</v>
      </c>
      <c r="C58" s="83">
        <f>SUM(D58:G58)</f>
        <v>3339271</v>
      </c>
      <c r="D58" s="83">
        <v>2715280</v>
      </c>
      <c r="E58" s="83">
        <v>496601</v>
      </c>
      <c r="F58" s="83">
        <v>23585</v>
      </c>
      <c r="G58" s="83">
        <v>103805</v>
      </c>
      <c r="H58" s="83">
        <f t="shared" si="0"/>
        <v>15.855084230718099</v>
      </c>
      <c r="I58" s="83">
        <f t="shared" si="1"/>
        <v>12.892332820542039</v>
      </c>
      <c r="J58" s="83">
        <f t="shared" si="2"/>
        <v>2.3578950866997133</v>
      </c>
      <c r="K58" s="83">
        <f t="shared" si="3"/>
        <v>0.1119831728486506</v>
      </c>
      <c r="L58" s="83">
        <f t="shared" si="4"/>
        <v>0.49287315062769455</v>
      </c>
    </row>
    <row r="59" spans="1:12" x14ac:dyDescent="0.25">
      <c r="A59" s="3" t="s">
        <v>105</v>
      </c>
      <c r="B59" s="175">
        <v>214870</v>
      </c>
      <c r="C59" s="83">
        <f t="shared" si="7"/>
        <v>4841518</v>
      </c>
      <c r="D59" s="83">
        <v>3485356</v>
      </c>
      <c r="E59" s="83">
        <v>480265</v>
      </c>
      <c r="F59" s="83">
        <v>9883</v>
      </c>
      <c r="G59" s="83">
        <v>866014</v>
      </c>
      <c r="H59" s="83">
        <f t="shared" si="0"/>
        <v>22.532312561083447</v>
      </c>
      <c r="I59" s="83">
        <f t="shared" si="1"/>
        <v>16.220766044585098</v>
      </c>
      <c r="J59" s="83">
        <f t="shared" si="2"/>
        <v>2.2351421789919486</v>
      </c>
      <c r="K59" s="83">
        <f t="shared" si="3"/>
        <v>4.599525294364034E-2</v>
      </c>
      <c r="L59" s="83">
        <f t="shared" si="4"/>
        <v>4.0304090845627591</v>
      </c>
    </row>
    <row r="60" spans="1:12" x14ac:dyDescent="0.25">
      <c r="A60" s="7" t="s">
        <v>106</v>
      </c>
      <c r="B60" s="175">
        <v>172008</v>
      </c>
      <c r="C60" s="83">
        <f t="shared" si="7"/>
        <v>4442140</v>
      </c>
      <c r="D60" s="83">
        <v>3929513</v>
      </c>
      <c r="E60" s="83">
        <v>502649</v>
      </c>
      <c r="F60" s="83">
        <v>9978</v>
      </c>
      <c r="G60" s="83">
        <v>0</v>
      </c>
      <c r="H60" s="83">
        <f t="shared" si="0"/>
        <v>25.825194177015021</v>
      </c>
      <c r="I60" s="83">
        <f t="shared" si="1"/>
        <v>22.844943258453096</v>
      </c>
      <c r="J60" s="83">
        <f t="shared" si="2"/>
        <v>2.9222419887447098</v>
      </c>
      <c r="K60" s="83">
        <f t="shared" si="3"/>
        <v>5.8008929817217801E-2</v>
      </c>
      <c r="L60" s="83">
        <f t="shared" si="4"/>
        <v>0</v>
      </c>
    </row>
    <row r="61" spans="1:12" x14ac:dyDescent="0.25">
      <c r="A61" s="15"/>
      <c r="B61" s="175"/>
      <c r="C61" s="185"/>
      <c r="D61" s="186"/>
      <c r="E61" s="186"/>
      <c r="F61" s="186"/>
      <c r="G61" s="186"/>
      <c r="H61" s="83"/>
      <c r="I61" s="83"/>
      <c r="J61" s="83"/>
      <c r="K61" s="83"/>
      <c r="L61" s="83"/>
    </row>
    <row r="62" spans="1:12" x14ac:dyDescent="0.25">
      <c r="B62" s="174"/>
      <c r="C62" s="185"/>
      <c r="D62" s="187"/>
      <c r="E62" s="187"/>
      <c r="F62" s="187"/>
      <c r="G62" s="187"/>
      <c r="H62" s="83"/>
      <c r="I62" s="83"/>
      <c r="J62" s="83"/>
      <c r="K62" s="83"/>
      <c r="L62" s="83"/>
    </row>
    <row r="63" spans="1:12" s="25" customFormat="1" x14ac:dyDescent="0.25">
      <c r="A63" s="45" t="s">
        <v>460</v>
      </c>
      <c r="B63" s="188" t="s">
        <v>451</v>
      </c>
      <c r="C63" s="189" t="s">
        <v>52</v>
      </c>
      <c r="D63" s="183" t="s">
        <v>48</v>
      </c>
      <c r="E63" s="184" t="s">
        <v>49</v>
      </c>
      <c r="F63" s="184" t="s">
        <v>50</v>
      </c>
      <c r="G63" s="184" t="s">
        <v>51</v>
      </c>
      <c r="H63" s="190" t="s">
        <v>52</v>
      </c>
      <c r="I63" s="190" t="s">
        <v>48</v>
      </c>
      <c r="J63" s="190" t="s">
        <v>49</v>
      </c>
      <c r="K63" s="190" t="s">
        <v>50</v>
      </c>
      <c r="L63" s="191" t="s">
        <v>51</v>
      </c>
    </row>
    <row r="64" spans="1:12" x14ac:dyDescent="0.25">
      <c r="A64" s="3" t="s">
        <v>87</v>
      </c>
      <c r="B64" s="175">
        <v>3380</v>
      </c>
      <c r="C64" s="83">
        <f t="shared" si="7"/>
        <v>103374</v>
      </c>
      <c r="D64" s="175">
        <v>101504</v>
      </c>
      <c r="E64" s="175">
        <v>0</v>
      </c>
      <c r="F64" s="175">
        <v>0</v>
      </c>
      <c r="G64" s="175">
        <v>1870</v>
      </c>
      <c r="H64" s="83">
        <f t="shared" si="0"/>
        <v>30.584023668639052</v>
      </c>
      <c r="I64" s="83">
        <f t="shared" si="1"/>
        <v>30.030769230769231</v>
      </c>
      <c r="J64" s="83">
        <f t="shared" si="2"/>
        <v>0</v>
      </c>
      <c r="K64" s="83">
        <f t="shared" si="3"/>
        <v>0</v>
      </c>
      <c r="L64" s="83">
        <f t="shared" si="4"/>
        <v>0.55325443786982254</v>
      </c>
    </row>
    <row r="65" spans="1:12" x14ac:dyDescent="0.25">
      <c r="A65" s="3" t="s">
        <v>113</v>
      </c>
      <c r="B65" s="175">
        <v>17101</v>
      </c>
      <c r="C65" s="83">
        <f t="shared" si="7"/>
        <v>362027</v>
      </c>
      <c r="D65" s="175">
        <v>326253</v>
      </c>
      <c r="E65" s="175">
        <v>22966</v>
      </c>
      <c r="F65" s="175">
        <v>4405</v>
      </c>
      <c r="G65" s="175">
        <v>8403</v>
      </c>
      <c r="H65" s="83">
        <f t="shared" si="0"/>
        <v>21.169931582948365</v>
      </c>
      <c r="I65" s="83">
        <f t="shared" si="1"/>
        <v>19.078007134085727</v>
      </c>
      <c r="J65" s="83">
        <f t="shared" si="2"/>
        <v>1.3429623998596574</v>
      </c>
      <c r="K65" s="83">
        <f t="shared" si="3"/>
        <v>0.25758727559791827</v>
      </c>
      <c r="L65" s="83">
        <f t="shared" si="4"/>
        <v>0.49137477340506402</v>
      </c>
    </row>
  </sheetData>
  <sortState xmlns:xlrd2="http://schemas.microsoft.com/office/spreadsheetml/2017/richdata2" ref="A56:L61">
    <sortCondition ref="A55:A61"/>
  </sortState>
  <mergeCells count="3">
    <mergeCell ref="A1:L1"/>
    <mergeCell ref="C2:G2"/>
    <mergeCell ref="H2:L2"/>
  </mergeCells>
  <pageMargins left="0.7" right="0.7" top="0.75" bottom="0.75" header="0.3" footer="0.3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Table Of Contents</vt:lpstr>
      <vt:lpstr>Library Service Population</vt:lpstr>
      <vt:lpstr>Number of Branches </vt:lpstr>
      <vt:lpstr>Staff</vt:lpstr>
      <vt:lpstr>Staff Expenditures</vt:lpstr>
      <vt:lpstr>City and County Funds</vt:lpstr>
      <vt:lpstr>T6</vt:lpstr>
      <vt:lpstr>Operating Revenue</vt:lpstr>
      <vt:lpstr>Per Capita Operating Revenue</vt:lpstr>
      <vt:lpstr>Expenditures</vt:lpstr>
      <vt:lpstr>T11</vt:lpstr>
      <vt:lpstr>Public Service Hours</vt:lpstr>
      <vt:lpstr>Visits and Transactions</vt:lpstr>
      <vt:lpstr>Circulation and ILL</vt:lpstr>
      <vt:lpstr>Synch Prog Attend By Age </vt:lpstr>
      <vt:lpstr>Synch Program In Person Offsite</vt:lpstr>
      <vt:lpstr>Asynch Views</vt:lpstr>
      <vt:lpstr>Comp &amp; Electronic Expenditures</vt:lpstr>
      <vt:lpstr>Print Materials Expenditures</vt:lpstr>
      <vt:lpstr>Audio Visual Materials &amp; Other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Carr</dc:creator>
  <cp:lastModifiedBy>Natalie Dunaway MLC</cp:lastModifiedBy>
  <dcterms:created xsi:type="dcterms:W3CDTF">2024-05-28T14:48:44Z</dcterms:created>
  <dcterms:modified xsi:type="dcterms:W3CDTF">2025-07-29T20:26:00Z</dcterms:modified>
</cp:coreProperties>
</file>