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atistics\FY21\For website\"/>
    </mc:Choice>
  </mc:AlternateContent>
  <xr:revisionPtr revIDLastSave="0" documentId="8_{F701DD60-343E-4C31-BF34-A373E2667B6D}" xr6:coauthVersionLast="47" xr6:coauthVersionMax="47" xr10:uidLastSave="{00000000-0000-0000-0000-000000000000}"/>
  <bookViews>
    <workbookView xWindow="31404" yWindow="840" windowWidth="29040" windowHeight="15528" activeTab="7" xr2:uid="{F4947CA3-6607-45E6-B5A7-EA04B428D547}"/>
  </bookViews>
  <sheets>
    <sheet name="Operations" sheetId="1" r:id="rId1"/>
    <sheet name="Income" sheetId="2" r:id="rId2"/>
    <sheet name="City and County Funds" sheetId="9" r:id="rId3"/>
    <sheet name="Expenditures" sheetId="3" r:id="rId4"/>
    <sheet name="Collections" sheetId="4" r:id="rId5"/>
    <sheet name="Circulation by System" sheetId="5" r:id="rId6"/>
    <sheet name="Circulation by Branch" sheetId="11" r:id="rId7"/>
    <sheet name="Library Services" sheetId="6" r:id="rId8"/>
    <sheet name="Computer Data" sheetId="7" r:id="rId9"/>
    <sheet name="Patron Use of Internet" sheetId="8" r:id="rId10"/>
    <sheet name="Covid19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14" i="5"/>
  <c r="G15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5" i="5"/>
  <c r="G36" i="5"/>
  <c r="G37" i="5"/>
  <c r="G38" i="5"/>
  <c r="G39" i="5"/>
  <c r="G40" i="5"/>
  <c r="G41" i="5"/>
  <c r="G42" i="5"/>
  <c r="G45" i="5"/>
  <c r="G46" i="5"/>
  <c r="G47" i="5"/>
  <c r="G48" i="5"/>
  <c r="G49" i="5"/>
  <c r="G50" i="5"/>
  <c r="G51" i="5"/>
  <c r="G54" i="5"/>
  <c r="G55" i="5"/>
  <c r="G56" i="5"/>
  <c r="G57" i="5"/>
  <c r="G60" i="5"/>
  <c r="G61" i="5"/>
  <c r="G62" i="5"/>
  <c r="G63" i="5"/>
  <c r="G64" i="5"/>
  <c r="G67" i="5"/>
  <c r="G68" i="5"/>
  <c r="G4" i="5"/>
  <c r="J4" i="4"/>
  <c r="G263" i="9"/>
  <c r="D263" i="9"/>
  <c r="H263" i="9" s="1"/>
  <c r="I263" i="9" s="1"/>
  <c r="H261" i="9"/>
  <c r="I261" i="9" s="1"/>
  <c r="G261" i="9"/>
  <c r="D261" i="9"/>
  <c r="G257" i="9"/>
  <c r="H257" i="9" s="1"/>
  <c r="G255" i="9"/>
  <c r="H255" i="9" s="1"/>
  <c r="I257" i="9" s="1"/>
  <c r="D255" i="9"/>
  <c r="G250" i="9"/>
  <c r="H250" i="9" s="1"/>
  <c r="I250" i="9" s="1"/>
  <c r="D250" i="9"/>
  <c r="G248" i="9"/>
  <c r="D248" i="9"/>
  <c r="H248" i="9" s="1"/>
  <c r="I248" i="9" s="1"/>
  <c r="G243" i="9"/>
  <c r="D243" i="9"/>
  <c r="H243" i="9" s="1"/>
  <c r="G240" i="9"/>
  <c r="D240" i="9"/>
  <c r="H240" i="9" s="1"/>
  <c r="G237" i="9"/>
  <c r="D237" i="9"/>
  <c r="H237" i="9" s="1"/>
  <c r="H232" i="9"/>
  <c r="G232" i="9"/>
  <c r="D232" i="9"/>
  <c r="G230" i="9"/>
  <c r="D230" i="9"/>
  <c r="H230" i="9" s="1"/>
  <c r="G224" i="9"/>
  <c r="D224" i="9"/>
  <c r="H224" i="9" s="1"/>
  <c r="G219" i="9"/>
  <c r="D219" i="9"/>
  <c r="H219" i="9" s="1"/>
  <c r="G216" i="9"/>
  <c r="D216" i="9"/>
  <c r="H216" i="9" s="1"/>
  <c r="H211" i="9"/>
  <c r="I224" i="9" s="1"/>
  <c r="G211" i="9"/>
  <c r="D211" i="9"/>
  <c r="G203" i="9"/>
  <c r="H203" i="9" s="1"/>
  <c r="H201" i="9"/>
  <c r="G201" i="9"/>
  <c r="D201" i="9"/>
  <c r="G197" i="9"/>
  <c r="H197" i="9" s="1"/>
  <c r="G195" i="9"/>
  <c r="H195" i="9" s="1"/>
  <c r="G193" i="9"/>
  <c r="H193" i="9" s="1"/>
  <c r="I203" i="9" s="1"/>
  <c r="H191" i="9"/>
  <c r="G191" i="9"/>
  <c r="D191" i="9"/>
  <c r="G189" i="9"/>
  <c r="D189" i="9"/>
  <c r="H189" i="9" s="1"/>
  <c r="H184" i="9"/>
  <c r="G184" i="9"/>
  <c r="D184" i="9"/>
  <c r="G181" i="9"/>
  <c r="D181" i="9"/>
  <c r="H181" i="9" s="1"/>
  <c r="H177" i="9"/>
  <c r="G177" i="9"/>
  <c r="D177" i="9"/>
  <c r="H173" i="9"/>
  <c r="I173" i="9" s="1"/>
  <c r="G173" i="9"/>
  <c r="D173" i="9"/>
  <c r="G168" i="9"/>
  <c r="H168" i="9" s="1"/>
  <c r="D168" i="9"/>
  <c r="G166" i="9"/>
  <c r="D166" i="9"/>
  <c r="H166" i="9" s="1"/>
  <c r="I168" i="9" s="1"/>
  <c r="F164" i="9"/>
  <c r="H163" i="9"/>
  <c r="G163" i="9"/>
  <c r="G161" i="9"/>
  <c r="D161" i="9"/>
  <c r="H161" i="9" s="1"/>
  <c r="G158" i="9"/>
  <c r="D158" i="9"/>
  <c r="H158" i="9" s="1"/>
  <c r="G156" i="9"/>
  <c r="H156" i="9" s="1"/>
  <c r="D156" i="9"/>
  <c r="G154" i="9"/>
  <c r="D154" i="9"/>
  <c r="H154" i="9" s="1"/>
  <c r="I154" i="9" s="1"/>
  <c r="H151" i="9"/>
  <c r="G151" i="9"/>
  <c r="D151" i="9"/>
  <c r="G149" i="9"/>
  <c r="H149" i="9" s="1"/>
  <c r="D149" i="9"/>
  <c r="G147" i="9"/>
  <c r="D147" i="9"/>
  <c r="H147" i="9" s="1"/>
  <c r="I151" i="9" s="1"/>
  <c r="I145" i="9"/>
  <c r="H145" i="9"/>
  <c r="G145" i="9"/>
  <c r="D145" i="9"/>
  <c r="G143" i="9"/>
  <c r="D143" i="9"/>
  <c r="H143" i="9" s="1"/>
  <c r="I143" i="9" s="1"/>
  <c r="G140" i="9"/>
  <c r="D140" i="9"/>
  <c r="H140" i="9" s="1"/>
  <c r="I140" i="9" s="1"/>
  <c r="G138" i="9"/>
  <c r="D138" i="9"/>
  <c r="H138" i="9" s="1"/>
  <c r="H136" i="9"/>
  <c r="G136" i="9"/>
  <c r="D136" i="9"/>
  <c r="G134" i="9"/>
  <c r="D134" i="9"/>
  <c r="H134" i="9" s="1"/>
  <c r="G131" i="9"/>
  <c r="H131" i="9" s="1"/>
  <c r="D131" i="9"/>
  <c r="G129" i="9"/>
  <c r="D129" i="9"/>
  <c r="H129" i="9" s="1"/>
  <c r="I138" i="9" s="1"/>
  <c r="G124" i="9"/>
  <c r="D124" i="9"/>
  <c r="H124" i="9" s="1"/>
  <c r="I124" i="9" s="1"/>
  <c r="I122" i="9"/>
  <c r="H122" i="9"/>
  <c r="G122" i="9"/>
  <c r="D122" i="9"/>
  <c r="G120" i="9"/>
  <c r="D120" i="9"/>
  <c r="H120" i="9" s="1"/>
  <c r="I120" i="9" s="1"/>
  <c r="G116" i="9"/>
  <c r="D116" i="9"/>
  <c r="H116" i="9" s="1"/>
  <c r="G114" i="9"/>
  <c r="D114" i="9"/>
  <c r="H114" i="9" s="1"/>
  <c r="G112" i="9"/>
  <c r="H112" i="9" s="1"/>
  <c r="I116" i="9" s="1"/>
  <c r="D112" i="9"/>
  <c r="G110" i="9"/>
  <c r="D110" i="9"/>
  <c r="H110" i="9" s="1"/>
  <c r="I110" i="9" s="1"/>
  <c r="H107" i="9"/>
  <c r="G107" i="9"/>
  <c r="D107" i="9"/>
  <c r="G105" i="9"/>
  <c r="H105" i="9" s="1"/>
  <c r="D105" i="9"/>
  <c r="G103" i="9"/>
  <c r="D103" i="9"/>
  <c r="H103" i="9" s="1"/>
  <c r="I107" i="9" s="1"/>
  <c r="I101" i="9"/>
  <c r="H101" i="9"/>
  <c r="G101" i="9"/>
  <c r="D101" i="9"/>
  <c r="G97" i="9"/>
  <c r="D97" i="9"/>
  <c r="H97" i="9" s="1"/>
  <c r="I97" i="9" s="1"/>
  <c r="G94" i="9"/>
  <c r="D94" i="9"/>
  <c r="H94" i="9" s="1"/>
  <c r="I94" i="9" s="1"/>
  <c r="G92" i="9"/>
  <c r="D92" i="9"/>
  <c r="H92" i="9" s="1"/>
  <c r="I92" i="9" s="1"/>
  <c r="I90" i="9"/>
  <c r="H90" i="9"/>
  <c r="G90" i="9"/>
  <c r="D90" i="9"/>
  <c r="G88" i="9"/>
  <c r="D88" i="9"/>
  <c r="H88" i="9" s="1"/>
  <c r="I88" i="9" s="1"/>
  <c r="G82" i="9"/>
  <c r="D82" i="9"/>
  <c r="H82" i="9" s="1"/>
  <c r="G79" i="9"/>
  <c r="D79" i="9"/>
  <c r="H79" i="9" s="1"/>
  <c r="I82" i="9" s="1"/>
  <c r="H77" i="9"/>
  <c r="I77" i="9" s="1"/>
  <c r="G77" i="9"/>
  <c r="D77" i="9"/>
  <c r="G75" i="9"/>
  <c r="D75" i="9"/>
  <c r="H75" i="9" s="1"/>
  <c r="I75" i="9" s="1"/>
  <c r="G73" i="9"/>
  <c r="D73" i="9"/>
  <c r="H73" i="9" s="1"/>
  <c r="H69" i="9"/>
  <c r="I73" i="9" s="1"/>
  <c r="G69" i="9"/>
  <c r="D69" i="9"/>
  <c r="G66" i="9"/>
  <c r="H66" i="9" s="1"/>
  <c r="I66" i="9" s="1"/>
  <c r="D66" i="9"/>
  <c r="G64" i="9"/>
  <c r="D64" i="9"/>
  <c r="H64" i="9" s="1"/>
  <c r="I64" i="9" s="1"/>
  <c r="H62" i="9"/>
  <c r="I62" i="9" s="1"/>
  <c r="G62" i="9"/>
  <c r="D62" i="9"/>
  <c r="H60" i="9"/>
  <c r="G60" i="9"/>
  <c r="D60" i="9"/>
  <c r="G57" i="9"/>
  <c r="D57" i="9"/>
  <c r="H57" i="9" s="1"/>
  <c r="I60" i="9" s="1"/>
  <c r="H52" i="9"/>
  <c r="G52" i="9"/>
  <c r="D52" i="9"/>
  <c r="G50" i="9"/>
  <c r="D50" i="9"/>
  <c r="H50" i="9" s="1"/>
  <c r="I52" i="9" s="1"/>
  <c r="G45" i="9"/>
  <c r="D45" i="9"/>
  <c r="H45" i="9" s="1"/>
  <c r="I45" i="9" s="1"/>
  <c r="G43" i="9"/>
  <c r="D43" i="9"/>
  <c r="H43" i="9" s="1"/>
  <c r="I43" i="9" s="1"/>
  <c r="I36" i="9"/>
  <c r="H36" i="9"/>
  <c r="G36" i="9"/>
  <c r="D36" i="9"/>
  <c r="G33" i="9"/>
  <c r="D33" i="9"/>
  <c r="H33" i="9" s="1"/>
  <c r="I33" i="9" s="1"/>
  <c r="G31" i="9"/>
  <c r="D31" i="9"/>
  <c r="H31" i="9" s="1"/>
  <c r="I31" i="9" s="1"/>
  <c r="G28" i="9"/>
  <c r="D28" i="9"/>
  <c r="C28" i="9"/>
  <c r="H26" i="9"/>
  <c r="I28" i="9" s="1"/>
  <c r="G26" i="9"/>
  <c r="D26" i="9"/>
  <c r="G24" i="9"/>
  <c r="D24" i="9"/>
  <c r="H24" i="9" s="1"/>
  <c r="I24" i="9" s="1"/>
  <c r="G22" i="9"/>
  <c r="D22" i="9"/>
  <c r="H22" i="9" s="1"/>
  <c r="I22" i="9" s="1"/>
  <c r="G20" i="9"/>
  <c r="D20" i="9"/>
  <c r="H20" i="9" s="1"/>
  <c r="I20" i="9" s="1"/>
  <c r="H18" i="9"/>
  <c r="I18" i="9" s="1"/>
  <c r="G18" i="9"/>
  <c r="D18" i="9"/>
  <c r="G16" i="9"/>
  <c r="D16" i="9"/>
  <c r="H16" i="9" s="1"/>
  <c r="I16" i="9" s="1"/>
  <c r="G12" i="9"/>
  <c r="C12" i="9"/>
  <c r="H12" i="9" s="1"/>
  <c r="I12" i="9" s="1"/>
  <c r="I9" i="9"/>
  <c r="G5" i="9"/>
  <c r="D5" i="9"/>
  <c r="H5" i="9" s="1"/>
  <c r="I5" i="9" s="1"/>
  <c r="I163" i="9" l="1"/>
  <c r="I243" i="9"/>
  <c r="I191" i="9"/>
  <c r="C69" i="1" l="1"/>
  <c r="B69" i="1"/>
  <c r="H70" i="4"/>
  <c r="L70" i="4"/>
  <c r="M70" i="4"/>
  <c r="N70" i="4"/>
  <c r="C291" i="11"/>
  <c r="G70" i="5"/>
  <c r="I4" i="4"/>
  <c r="N6" i="3"/>
  <c r="N7" i="3"/>
  <c r="N8" i="3"/>
  <c r="N9" i="3"/>
  <c r="N10" i="3"/>
  <c r="N11" i="3"/>
  <c r="N12" i="3"/>
  <c r="N13" i="3"/>
  <c r="N14" i="3"/>
  <c r="N15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5" i="3"/>
  <c r="N36" i="3"/>
  <c r="N37" i="3"/>
  <c r="N38" i="3"/>
  <c r="N39" i="3"/>
  <c r="N40" i="3"/>
  <c r="N41" i="3"/>
  <c r="N42" i="3"/>
  <c r="N45" i="3"/>
  <c r="N46" i="3"/>
  <c r="N47" i="3"/>
  <c r="N48" i="3"/>
  <c r="N49" i="3"/>
  <c r="N50" i="3"/>
  <c r="N51" i="3"/>
  <c r="N54" i="3"/>
  <c r="N55" i="3"/>
  <c r="N56" i="3"/>
  <c r="N57" i="3"/>
  <c r="N60" i="3"/>
  <c r="N61" i="3"/>
  <c r="N62" i="3"/>
  <c r="N63" i="3"/>
  <c r="N64" i="3"/>
  <c r="N67" i="3"/>
  <c r="N68" i="3"/>
  <c r="N4" i="3"/>
  <c r="N70" i="3"/>
  <c r="L69" i="2"/>
  <c r="J69" i="2"/>
  <c r="H69" i="2"/>
  <c r="F69" i="2"/>
  <c r="D291" i="11"/>
  <c r="G265" i="9"/>
  <c r="D265" i="9"/>
  <c r="J70" i="8"/>
  <c r="I70" i="8"/>
  <c r="H70" i="8"/>
  <c r="G70" i="8"/>
  <c r="F70" i="8"/>
  <c r="E70" i="8"/>
  <c r="D70" i="8"/>
  <c r="C70" i="8"/>
  <c r="B70" i="8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R70" i="6"/>
  <c r="Q70" i="6"/>
  <c r="P70" i="6"/>
  <c r="O70" i="6"/>
  <c r="M70" i="6"/>
  <c r="L70" i="6"/>
  <c r="K70" i="6"/>
  <c r="J70" i="6"/>
  <c r="H70" i="6"/>
  <c r="G70" i="6"/>
  <c r="F70" i="6"/>
  <c r="E70" i="6"/>
  <c r="D70" i="6"/>
  <c r="C70" i="6"/>
  <c r="B70" i="6"/>
  <c r="N70" i="6"/>
  <c r="I70" i="5"/>
  <c r="H70" i="5"/>
  <c r="F70" i="5"/>
  <c r="E70" i="5"/>
  <c r="B70" i="5"/>
  <c r="J70" i="5"/>
  <c r="K70" i="4"/>
  <c r="G70" i="4"/>
  <c r="F70" i="4"/>
  <c r="E70" i="4"/>
  <c r="D70" i="4"/>
  <c r="C70" i="4"/>
  <c r="B70" i="4"/>
  <c r="I68" i="4"/>
  <c r="I67" i="4"/>
  <c r="I64" i="4"/>
  <c r="I63" i="4"/>
  <c r="I62" i="4"/>
  <c r="I61" i="4"/>
  <c r="I60" i="4"/>
  <c r="I57" i="4"/>
  <c r="I56" i="4"/>
  <c r="I55" i="4"/>
  <c r="I54" i="4"/>
  <c r="I51" i="4"/>
  <c r="I50" i="4"/>
  <c r="I49" i="4"/>
  <c r="I48" i="4"/>
  <c r="I47" i="4"/>
  <c r="I46" i="4"/>
  <c r="I45" i="4"/>
  <c r="I42" i="4"/>
  <c r="I41" i="4"/>
  <c r="I40" i="4"/>
  <c r="I39" i="4"/>
  <c r="I38" i="4"/>
  <c r="I37" i="4"/>
  <c r="I36" i="4"/>
  <c r="I35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5" i="4"/>
  <c r="I14" i="4"/>
  <c r="I13" i="4"/>
  <c r="I12" i="4"/>
  <c r="I11" i="4"/>
  <c r="I10" i="4"/>
  <c r="I9" i="4"/>
  <c r="I8" i="4"/>
  <c r="I7" i="4"/>
  <c r="I6" i="4"/>
  <c r="O70" i="3"/>
  <c r="M70" i="3"/>
  <c r="K70" i="3"/>
  <c r="I70" i="3"/>
  <c r="H70" i="3"/>
  <c r="G70" i="3"/>
  <c r="F70" i="3"/>
  <c r="D70" i="3"/>
  <c r="C70" i="3"/>
  <c r="B70" i="3"/>
  <c r="L68" i="3"/>
  <c r="J68" i="3"/>
  <c r="E68" i="3"/>
  <c r="L67" i="3"/>
  <c r="J67" i="3"/>
  <c r="E67" i="3"/>
  <c r="L64" i="3"/>
  <c r="J64" i="3"/>
  <c r="E64" i="3"/>
  <c r="L63" i="3"/>
  <c r="J63" i="3"/>
  <c r="E63" i="3"/>
  <c r="L62" i="3"/>
  <c r="J62" i="3"/>
  <c r="E62" i="3"/>
  <c r="L61" i="3"/>
  <c r="J61" i="3"/>
  <c r="E61" i="3"/>
  <c r="L60" i="3"/>
  <c r="J60" i="3"/>
  <c r="E60" i="3"/>
  <c r="L57" i="3"/>
  <c r="J57" i="3"/>
  <c r="E57" i="3"/>
  <c r="L56" i="3"/>
  <c r="J56" i="3"/>
  <c r="E56" i="3"/>
  <c r="L55" i="3"/>
  <c r="J55" i="3"/>
  <c r="E55" i="3"/>
  <c r="L54" i="3"/>
  <c r="J54" i="3"/>
  <c r="E54" i="3"/>
  <c r="L51" i="3"/>
  <c r="J51" i="3"/>
  <c r="E51" i="3"/>
  <c r="L50" i="3"/>
  <c r="J50" i="3"/>
  <c r="E50" i="3"/>
  <c r="L49" i="3"/>
  <c r="J49" i="3"/>
  <c r="E49" i="3"/>
  <c r="L48" i="3"/>
  <c r="J48" i="3"/>
  <c r="E48" i="3"/>
  <c r="L47" i="3"/>
  <c r="J47" i="3"/>
  <c r="E47" i="3"/>
  <c r="L46" i="3"/>
  <c r="J46" i="3"/>
  <c r="E46" i="3"/>
  <c r="L45" i="3"/>
  <c r="J45" i="3"/>
  <c r="E45" i="3"/>
  <c r="L42" i="3"/>
  <c r="J42" i="3"/>
  <c r="E42" i="3"/>
  <c r="L41" i="3"/>
  <c r="J41" i="3"/>
  <c r="E41" i="3"/>
  <c r="L40" i="3"/>
  <c r="J40" i="3"/>
  <c r="E40" i="3"/>
  <c r="L39" i="3"/>
  <c r="J39" i="3"/>
  <c r="E39" i="3"/>
  <c r="L38" i="3"/>
  <c r="J38" i="3"/>
  <c r="E38" i="3"/>
  <c r="L37" i="3"/>
  <c r="J37" i="3"/>
  <c r="E37" i="3"/>
  <c r="L36" i="3"/>
  <c r="J36" i="3"/>
  <c r="E36" i="3"/>
  <c r="L35" i="3"/>
  <c r="J35" i="3"/>
  <c r="E35" i="3"/>
  <c r="L32" i="3"/>
  <c r="J32" i="3"/>
  <c r="E32" i="3"/>
  <c r="L31" i="3"/>
  <c r="J31" i="3"/>
  <c r="E31" i="3"/>
  <c r="L30" i="3"/>
  <c r="J30" i="3"/>
  <c r="E30" i="3"/>
  <c r="L29" i="3"/>
  <c r="J29" i="3"/>
  <c r="E29" i="3"/>
  <c r="L28" i="3"/>
  <c r="J28" i="3"/>
  <c r="E28" i="3"/>
  <c r="L27" i="3"/>
  <c r="J27" i="3"/>
  <c r="E27" i="3"/>
  <c r="L26" i="3"/>
  <c r="J26" i="3"/>
  <c r="E26" i="3"/>
  <c r="L25" i="3"/>
  <c r="J25" i="3"/>
  <c r="E25" i="3"/>
  <c r="L24" i="3"/>
  <c r="J24" i="3"/>
  <c r="E24" i="3"/>
  <c r="L23" i="3"/>
  <c r="J23" i="3"/>
  <c r="E23" i="3"/>
  <c r="L22" i="3"/>
  <c r="J22" i="3"/>
  <c r="E22" i="3"/>
  <c r="L21" i="3"/>
  <c r="J21" i="3"/>
  <c r="E21" i="3"/>
  <c r="L20" i="3"/>
  <c r="J20" i="3"/>
  <c r="E20" i="3"/>
  <c r="L19" i="3"/>
  <c r="J19" i="3"/>
  <c r="E19" i="3"/>
  <c r="L18" i="3"/>
  <c r="J18" i="3"/>
  <c r="E18" i="3"/>
  <c r="L15" i="3"/>
  <c r="J15" i="3"/>
  <c r="E15" i="3"/>
  <c r="L14" i="3"/>
  <c r="J14" i="3"/>
  <c r="E14" i="3"/>
  <c r="L13" i="3"/>
  <c r="J13" i="3"/>
  <c r="E13" i="3"/>
  <c r="L12" i="3"/>
  <c r="J12" i="3"/>
  <c r="E12" i="3"/>
  <c r="L11" i="3"/>
  <c r="J11" i="3"/>
  <c r="E11" i="3"/>
  <c r="L10" i="3"/>
  <c r="J10" i="3"/>
  <c r="E10" i="3"/>
  <c r="L9" i="3"/>
  <c r="J9" i="3"/>
  <c r="E9" i="3"/>
  <c r="L8" i="3"/>
  <c r="J8" i="3"/>
  <c r="E8" i="3"/>
  <c r="L7" i="3"/>
  <c r="J7" i="3"/>
  <c r="E7" i="3"/>
  <c r="L6" i="3"/>
  <c r="J6" i="3"/>
  <c r="E6" i="3"/>
  <c r="L4" i="3"/>
  <c r="J4" i="3"/>
  <c r="J70" i="3" s="1"/>
  <c r="E4" i="3"/>
  <c r="M69" i="2"/>
  <c r="K69" i="2"/>
  <c r="I69" i="2"/>
  <c r="G69" i="2"/>
  <c r="D69" i="2"/>
  <c r="C69" i="2"/>
  <c r="L67" i="2"/>
  <c r="J67" i="2"/>
  <c r="H67" i="2"/>
  <c r="E67" i="2"/>
  <c r="F67" i="2" s="1"/>
  <c r="L66" i="2"/>
  <c r="J66" i="2"/>
  <c r="H66" i="2"/>
  <c r="E66" i="2"/>
  <c r="L63" i="2"/>
  <c r="J63" i="2"/>
  <c r="H63" i="2"/>
  <c r="E63" i="2"/>
  <c r="L62" i="2"/>
  <c r="J62" i="2"/>
  <c r="H62" i="2"/>
  <c r="F62" i="2"/>
  <c r="E62" i="2"/>
  <c r="L61" i="2"/>
  <c r="J61" i="2"/>
  <c r="H61" i="2"/>
  <c r="F61" i="2"/>
  <c r="E61" i="2"/>
  <c r="L60" i="2"/>
  <c r="J60" i="2"/>
  <c r="H60" i="2"/>
  <c r="E60" i="2"/>
  <c r="L59" i="2"/>
  <c r="J59" i="2"/>
  <c r="H59" i="2"/>
  <c r="E59" i="2"/>
  <c r="L56" i="2"/>
  <c r="J56" i="2"/>
  <c r="H56" i="2"/>
  <c r="F56" i="2"/>
  <c r="E56" i="2"/>
  <c r="L55" i="2"/>
  <c r="J55" i="2"/>
  <c r="H55" i="2"/>
  <c r="F55" i="2"/>
  <c r="E55" i="2"/>
  <c r="L54" i="2"/>
  <c r="J54" i="2"/>
  <c r="H54" i="2"/>
  <c r="E54" i="2"/>
  <c r="L53" i="2"/>
  <c r="J53" i="2"/>
  <c r="H53" i="2"/>
  <c r="E53" i="2"/>
  <c r="L50" i="2"/>
  <c r="J50" i="2"/>
  <c r="H50" i="2"/>
  <c r="F50" i="2"/>
  <c r="E50" i="2"/>
  <c r="L49" i="2"/>
  <c r="J49" i="2"/>
  <c r="H49" i="2"/>
  <c r="F49" i="2"/>
  <c r="E49" i="2"/>
  <c r="L48" i="2"/>
  <c r="J48" i="2"/>
  <c r="H48" i="2"/>
  <c r="E48" i="2"/>
  <c r="L47" i="2"/>
  <c r="J47" i="2"/>
  <c r="H47" i="2"/>
  <c r="E47" i="2"/>
  <c r="L46" i="2"/>
  <c r="J46" i="2"/>
  <c r="H46" i="2"/>
  <c r="F46" i="2"/>
  <c r="E46" i="2"/>
  <c r="L45" i="2"/>
  <c r="J45" i="2"/>
  <c r="H45" i="2"/>
  <c r="F45" i="2"/>
  <c r="E45" i="2"/>
  <c r="L44" i="2"/>
  <c r="J44" i="2"/>
  <c r="H44" i="2"/>
  <c r="E44" i="2"/>
  <c r="L41" i="2"/>
  <c r="J41" i="2"/>
  <c r="H41" i="2"/>
  <c r="E41" i="2"/>
  <c r="L40" i="2"/>
  <c r="J40" i="2"/>
  <c r="H40" i="2"/>
  <c r="F40" i="2"/>
  <c r="E40" i="2"/>
  <c r="L39" i="2"/>
  <c r="J39" i="2"/>
  <c r="H39" i="2"/>
  <c r="F39" i="2"/>
  <c r="E39" i="2"/>
  <c r="L38" i="2"/>
  <c r="J38" i="2"/>
  <c r="H38" i="2"/>
  <c r="E38" i="2"/>
  <c r="L37" i="2"/>
  <c r="J37" i="2"/>
  <c r="H37" i="2"/>
  <c r="E37" i="2"/>
  <c r="L36" i="2"/>
  <c r="J36" i="2"/>
  <c r="H36" i="2"/>
  <c r="F36" i="2"/>
  <c r="E36" i="2"/>
  <c r="L35" i="2"/>
  <c r="J35" i="2"/>
  <c r="H35" i="2"/>
  <c r="F35" i="2"/>
  <c r="E35" i="2"/>
  <c r="L34" i="2"/>
  <c r="J34" i="2"/>
  <c r="H34" i="2"/>
  <c r="E34" i="2"/>
  <c r="L31" i="2"/>
  <c r="J31" i="2"/>
  <c r="H31" i="2"/>
  <c r="E31" i="2"/>
  <c r="L30" i="2"/>
  <c r="J30" i="2"/>
  <c r="H30" i="2"/>
  <c r="F30" i="2"/>
  <c r="E30" i="2"/>
  <c r="L29" i="2"/>
  <c r="J29" i="2"/>
  <c r="H29" i="2"/>
  <c r="F29" i="2"/>
  <c r="E29" i="2"/>
  <c r="L28" i="2"/>
  <c r="J28" i="2"/>
  <c r="H28" i="2"/>
  <c r="E28" i="2"/>
  <c r="L27" i="2"/>
  <c r="J27" i="2"/>
  <c r="H27" i="2"/>
  <c r="E27" i="2"/>
  <c r="L26" i="2"/>
  <c r="J26" i="2"/>
  <c r="H26" i="2"/>
  <c r="F26" i="2"/>
  <c r="E26" i="2"/>
  <c r="L25" i="2"/>
  <c r="J25" i="2"/>
  <c r="H25" i="2"/>
  <c r="F25" i="2"/>
  <c r="E25" i="2"/>
  <c r="L24" i="2"/>
  <c r="J24" i="2"/>
  <c r="H24" i="2"/>
  <c r="E24" i="2"/>
  <c r="L23" i="2"/>
  <c r="J23" i="2"/>
  <c r="H23" i="2"/>
  <c r="E23" i="2"/>
  <c r="L22" i="2"/>
  <c r="J22" i="2"/>
  <c r="H22" i="2"/>
  <c r="F22" i="2"/>
  <c r="E22" i="2"/>
  <c r="L21" i="2"/>
  <c r="J21" i="2"/>
  <c r="H21" i="2"/>
  <c r="F21" i="2"/>
  <c r="E21" i="2"/>
  <c r="L20" i="2"/>
  <c r="J20" i="2"/>
  <c r="H20" i="2"/>
  <c r="E20" i="2"/>
  <c r="L19" i="2"/>
  <c r="J19" i="2"/>
  <c r="H19" i="2"/>
  <c r="E19" i="2"/>
  <c r="L18" i="2"/>
  <c r="J18" i="2"/>
  <c r="H18" i="2"/>
  <c r="F18" i="2"/>
  <c r="E18" i="2"/>
  <c r="L17" i="2"/>
  <c r="J17" i="2"/>
  <c r="H17" i="2"/>
  <c r="F17" i="2"/>
  <c r="E17" i="2"/>
  <c r="L14" i="2"/>
  <c r="J14" i="2"/>
  <c r="H14" i="2"/>
  <c r="E14" i="2"/>
  <c r="L13" i="2"/>
  <c r="J13" i="2"/>
  <c r="H13" i="2"/>
  <c r="E13" i="2"/>
  <c r="L12" i="2"/>
  <c r="J12" i="2"/>
  <c r="H12" i="2"/>
  <c r="F12" i="2"/>
  <c r="E12" i="2"/>
  <c r="L11" i="2"/>
  <c r="J11" i="2"/>
  <c r="H11" i="2"/>
  <c r="F11" i="2"/>
  <c r="E11" i="2"/>
  <c r="L10" i="2"/>
  <c r="J10" i="2"/>
  <c r="H10" i="2"/>
  <c r="E10" i="2"/>
  <c r="L9" i="2"/>
  <c r="J9" i="2"/>
  <c r="H9" i="2"/>
  <c r="E9" i="2"/>
  <c r="L8" i="2"/>
  <c r="J8" i="2"/>
  <c r="H8" i="2"/>
  <c r="F8" i="2"/>
  <c r="E8" i="2"/>
  <c r="L7" i="2"/>
  <c r="J7" i="2"/>
  <c r="H7" i="2"/>
  <c r="F7" i="2"/>
  <c r="E7" i="2"/>
  <c r="L6" i="2"/>
  <c r="J6" i="2"/>
  <c r="H6" i="2"/>
  <c r="E6" i="2"/>
  <c r="L5" i="2"/>
  <c r="J5" i="2"/>
  <c r="H5" i="2"/>
  <c r="E5" i="2"/>
  <c r="L3" i="2"/>
  <c r="J3" i="2"/>
  <c r="H3" i="2"/>
  <c r="F3" i="2"/>
  <c r="E3" i="2"/>
  <c r="E69" i="2" s="1"/>
  <c r="I69" i="1"/>
  <c r="H69" i="1"/>
  <c r="E69" i="1"/>
  <c r="D69" i="1"/>
  <c r="G67" i="1"/>
  <c r="G66" i="1"/>
  <c r="G63" i="1"/>
  <c r="G62" i="1"/>
  <c r="G61" i="1"/>
  <c r="G60" i="1"/>
  <c r="G59" i="1"/>
  <c r="G56" i="1"/>
  <c r="G55" i="1"/>
  <c r="G54" i="1"/>
  <c r="G53" i="1"/>
  <c r="G50" i="1"/>
  <c r="G49" i="1"/>
  <c r="G48" i="1"/>
  <c r="G47" i="1"/>
  <c r="G46" i="1"/>
  <c r="G45" i="1"/>
  <c r="G44" i="1"/>
  <c r="G41" i="1"/>
  <c r="G40" i="1"/>
  <c r="G39" i="1"/>
  <c r="G38" i="1"/>
  <c r="G37" i="1"/>
  <c r="G36" i="1"/>
  <c r="G35" i="1"/>
  <c r="G34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3" i="1"/>
  <c r="G12" i="1"/>
  <c r="G11" i="1"/>
  <c r="G10" i="1"/>
  <c r="G9" i="1"/>
  <c r="G8" i="1"/>
  <c r="G7" i="1"/>
  <c r="G6" i="1"/>
  <c r="G5" i="1"/>
  <c r="G3" i="1"/>
  <c r="I70" i="4" l="1"/>
  <c r="L70" i="3"/>
  <c r="E70" i="3"/>
  <c r="G69" i="1"/>
  <c r="D70" i="5"/>
  <c r="F6" i="2"/>
  <c r="F10" i="2"/>
  <c r="F14" i="2"/>
  <c r="F20" i="2"/>
  <c r="F24" i="2"/>
  <c r="F28" i="2"/>
  <c r="F34" i="2"/>
  <c r="F38" i="2"/>
  <c r="F44" i="2"/>
  <c r="F48" i="2"/>
  <c r="F54" i="2"/>
  <c r="F60" i="2"/>
  <c r="F66" i="2"/>
  <c r="F5" i="2"/>
  <c r="F9" i="2"/>
  <c r="F13" i="2"/>
  <c r="F19" i="2"/>
  <c r="F23" i="2"/>
  <c r="F27" i="2"/>
  <c r="F31" i="2"/>
  <c r="F37" i="2"/>
  <c r="F41" i="2"/>
  <c r="F47" i="2"/>
  <c r="F53" i="2"/>
  <c r="F59" i="2"/>
  <c r="F63" i="2"/>
  <c r="I265" i="9" l="1"/>
  <c r="N69" i="2"/>
  <c r="C70" i="5"/>
</calcChain>
</file>

<file path=xl/sharedStrings.xml><?xml version="1.0" encoding="utf-8"?>
<sst xmlns="http://schemas.openxmlformats.org/spreadsheetml/2006/main" count="2237" uniqueCount="675">
  <si>
    <t>Library Systems by Population</t>
  </si>
  <si>
    <t>Population</t>
  </si>
  <si>
    <t xml:space="preserve">HQ &amp; Branches </t>
  </si>
  <si>
    <t>Total Librarians</t>
  </si>
  <si>
    <t>All Other Staff</t>
  </si>
  <si>
    <t>Total Paid Employees</t>
  </si>
  <si>
    <t>FTE</t>
  </si>
  <si>
    <t>Volunteer Hours</t>
  </si>
  <si>
    <t>BENTON COUNTY LIBRARY</t>
  </si>
  <si>
    <t>Group I  Under 20,000 Population</t>
  </si>
  <si>
    <t>BLACKMUR MEMORIAL LIBRARY</t>
  </si>
  <si>
    <t>35,001 to 45,000</t>
  </si>
  <si>
    <t>BOLIVAR COUNTY LIBRARY</t>
  </si>
  <si>
    <t>CARROLL COUNTY PUBLIC LIBRARY SYSTEM</t>
  </si>
  <si>
    <t>CARNEGIE PUBLIC LIBRARY</t>
  </si>
  <si>
    <t>CHOCTAW COUNTY LIBRARY SYSTEM</t>
  </si>
  <si>
    <t>COVINGTON COUNTY LIBRARY SYSTEM</t>
  </si>
  <si>
    <t>CENTRAL MISSISSIPPI REGIONAL LIBRARY</t>
  </si>
  <si>
    <t>HARRIETTE PERSON MEMORIAL LIBRARY</t>
  </si>
  <si>
    <t>25,001 to 35,000</t>
  </si>
  <si>
    <t>HUMPHREYS COUNTY LIBRARY SYSTEM</t>
  </si>
  <si>
    <t>COLUMBUS-LOWNDES PUBLIC LIBRARY</t>
  </si>
  <si>
    <t>MARKS-QUITMAN COUNTY LIBRARY</t>
  </si>
  <si>
    <t>COPIAH-JEFFERSON REGIONAL LIBRARY</t>
  </si>
  <si>
    <t>NOXUBEE COUNTY LIBRARY</t>
  </si>
  <si>
    <t>SHARKEY-ISSAQUENA COUNTY LIBRARY</t>
  </si>
  <si>
    <t>45,001 to 55,000</t>
  </si>
  <si>
    <t>DIXIE REGIONAL LIBRARY SYSTEM</t>
  </si>
  <si>
    <t>TALLAHATCHIE COUNTY LIBRARY</t>
  </si>
  <si>
    <t>EAST MISSISSIPPI REGIONAL LIBRARY</t>
  </si>
  <si>
    <t>WILKINSON COUNTY LIBRARY SYSTEM</t>
  </si>
  <si>
    <t>ELIZABETH JONES LIBRARY</t>
  </si>
  <si>
    <t>YALOBUSHA COUNTY LIBRARY</t>
  </si>
  <si>
    <t>FIRST REGIONAL LIBRARY</t>
  </si>
  <si>
    <t>GREENWOOD-LEFLORE PUBLIC LIBRARY</t>
  </si>
  <si>
    <t>Group II - 20,001 to 40,000</t>
  </si>
  <si>
    <t>HANCOCK COUNTY LIBRARY</t>
  </si>
  <si>
    <t>55,001 to 65,000</t>
  </si>
  <si>
    <t>HARRISON COUNTY LIBRARY SYSTEM</t>
  </si>
  <si>
    <t>JACKSON/HINDS LIBRARY SYSTEM</t>
  </si>
  <si>
    <t>JACKSON-GEORGE REGIONAL LIBRARY SYSTEM</t>
  </si>
  <si>
    <t>JUDGE ARMSTRONG LIBRARY</t>
  </si>
  <si>
    <t>KEMPER-NEWTON REGIONAL LIBRARY</t>
  </si>
  <si>
    <t>LAMAR COUNTY LIBRARY SYSTEM</t>
  </si>
  <si>
    <t>MARSHALL COUNTY LIBRARY</t>
  </si>
  <si>
    <t>LAUREL-JONES COUNTY LIBRARY SYSTEM, INC.</t>
  </si>
  <si>
    <t>NESHOBA COUNTY PUBLIC LIBRARY</t>
  </si>
  <si>
    <t>LEE-ITAWAMBA LIBRARY SYSTEM</t>
  </si>
  <si>
    <t>SOUTH MISSISSIPPI REGIONAL LIBRARY</t>
  </si>
  <si>
    <t>LINCOLN-LAWRENCE-FRANKLIN REGIONAL LIBRARY</t>
  </si>
  <si>
    <t>SUNFLOWER COUNTY LIBRARY</t>
  </si>
  <si>
    <t>LONG BEACH PUBLIC LIBRARY</t>
  </si>
  <si>
    <t>UNION COUNTY LIBRARY SYSTEM</t>
  </si>
  <si>
    <t>MADISON COUNTY LIBRARY SYSTEM</t>
  </si>
  <si>
    <t>WAYNESBORO-WAYNE COUNTY LIBRARY SYSTEM</t>
  </si>
  <si>
    <t>YAZOO LIBRARY ASSOCIATION</t>
  </si>
  <si>
    <t>MERIDIAN-LAUDERDALE COUNTY PUBLIC LIBRARY</t>
  </si>
  <si>
    <t>Group III - 40,001 to 60,000</t>
  </si>
  <si>
    <t>MID-MISSISSIPPI REGIONAL LIBRARY</t>
  </si>
  <si>
    <t>NORTHEAST REGIONAL LIBRARY</t>
  </si>
  <si>
    <t>PEARL RIVER COUNTY LIBRARY SYSTEM</t>
  </si>
  <si>
    <t>PINE FOREST REGIONAL LIBRARY</t>
  </si>
  <si>
    <t>PIKE-AMITE-WALTHALL LIBRARY SYSTEM</t>
  </si>
  <si>
    <t>STARKVILLE-OKTIBBEHA COUNTY PUBLIC LIBRARY SYSTEM</t>
  </si>
  <si>
    <t>65,001 to 75,000</t>
  </si>
  <si>
    <t>WARREN COUNTY-VICKSBURG PUBLIC LIBRARY</t>
  </si>
  <si>
    <t>WASHINGTON COUNTY LIBRARY</t>
  </si>
  <si>
    <t>Group IV - 60,001 to 80,000</t>
  </si>
  <si>
    <t>THE LIBRARY OF HATTIESBURG, PETAL &amp; FORREST C</t>
  </si>
  <si>
    <t>TOMBIGBEE REGIONAL LIBRARY</t>
  </si>
  <si>
    <t>Group V - 80,001 to 125,000</t>
  </si>
  <si>
    <t>75,001 to 85,000</t>
  </si>
  <si>
    <t>Group VI - 125,000+</t>
  </si>
  <si>
    <t>Independent</t>
  </si>
  <si>
    <t>TOTALS</t>
  </si>
  <si>
    <t xml:space="preserve">*Per Capita Totals at bottom of screen are divided by the unduplicated </t>
  </si>
  <si>
    <t xml:space="preserve">Total </t>
  </si>
  <si>
    <t>Per/Capita</t>
  </si>
  <si>
    <t>Total Income</t>
  </si>
  <si>
    <t>TOMBIGBEE REGIONAL LIBRARY***</t>
  </si>
  <si>
    <t xml:space="preserve"> </t>
  </si>
  <si>
    <t>Staffing Expenditures</t>
  </si>
  <si>
    <t>Materials Expenditures</t>
  </si>
  <si>
    <t>Other Expenditures</t>
  </si>
  <si>
    <t>Total
Operating Expenditures</t>
  </si>
  <si>
    <t>Total Operating
Expenditures
per capita</t>
  </si>
  <si>
    <t>Capital Expenditures</t>
  </si>
  <si>
    <t>Salaries</t>
  </si>
  <si>
    <t>Benefits</t>
  </si>
  <si>
    <t>Total</t>
  </si>
  <si>
    <t xml:space="preserve">% of 
total </t>
  </si>
  <si>
    <t>Print</t>
  </si>
  <si>
    <t>Electronic</t>
  </si>
  <si>
    <t>Other</t>
  </si>
  <si>
    <t>overall</t>
  </si>
  <si>
    <t>Collection Formats</t>
  </si>
  <si>
    <t>Collections Total</t>
  </si>
  <si>
    <t>Databases</t>
  </si>
  <si>
    <t>Subscriptions</t>
  </si>
  <si>
    <t>Total Withdrawals</t>
  </si>
  <si>
    <t>E-books</t>
  </si>
  <si>
    <t>Audio Physical</t>
  </si>
  <si>
    <t>Audio Download</t>
  </si>
  <si>
    <t>Video Physical</t>
  </si>
  <si>
    <t>Video Download</t>
  </si>
  <si>
    <t>Per Capita</t>
  </si>
  <si>
    <t xml:space="preserve">Local </t>
  </si>
  <si>
    <t xml:space="preserve">Total Local and State* </t>
  </si>
  <si>
    <t xml:space="preserve">Circulation </t>
  </si>
  <si>
    <t>Circulation</t>
  </si>
  <si>
    <t>Database Usage</t>
  </si>
  <si>
    <t>Physical Items</t>
  </si>
  <si>
    <t>E-Circulation</t>
  </si>
  <si>
    <t>Total Electronic Content Use</t>
  </si>
  <si>
    <t>Children's Circ</t>
  </si>
  <si>
    <t>Total Collection Use</t>
  </si>
  <si>
    <t>Statewide</t>
  </si>
  <si>
    <t>Local</t>
  </si>
  <si>
    <t>Interlibrary Loans</t>
  </si>
  <si>
    <t>Library Patrons</t>
  </si>
  <si>
    <t>Programs Offered</t>
  </si>
  <si>
    <t>Program Attendance</t>
  </si>
  <si>
    <t xml:space="preserve"> Requests from other libraries</t>
  </si>
  <si>
    <t>Items Provided</t>
  </si>
  <si>
    <t>Requests by Your Library</t>
  </si>
  <si>
    <t>Items Received from other libraries</t>
  </si>
  <si>
    <t>Library Visits</t>
  </si>
  <si>
    <t>Registered Patrons</t>
  </si>
  <si>
    <t>Percentage Population Registered</t>
  </si>
  <si>
    <t>Reference Questions</t>
  </si>
  <si>
    <t xml:space="preserve">Children's </t>
  </si>
  <si>
    <t>YA</t>
  </si>
  <si>
    <t>Children's Programs</t>
  </si>
  <si>
    <t>Early lit programs</t>
  </si>
  <si>
    <t>YA Programs</t>
  </si>
  <si>
    <t>All  Programs</t>
  </si>
  <si>
    <t>Public Access Computers</t>
  </si>
  <si>
    <t>Wi-Fi</t>
  </si>
  <si>
    <t xml:space="preserve">Technology Classes </t>
  </si>
  <si>
    <t>User Demographics</t>
  </si>
  <si>
    <t>Outside Access</t>
  </si>
  <si>
    <t>Total # Computers in System</t>
  </si>
  <si>
    <t>Number of Public Internet Terminals</t>
  </si>
  <si>
    <t>Users Per Year</t>
  </si>
  <si>
    <t>Wireless sessions</t>
  </si>
  <si>
    <t>Tech Programs Offered</t>
  </si>
  <si>
    <t>Tech Program attendance</t>
  </si>
  <si>
    <t>Under 8</t>
  </si>
  <si>
    <t>Ages 8 - 11</t>
  </si>
  <si>
    <t>Ages 12- 18</t>
  </si>
  <si>
    <t>Ages 19-45</t>
  </si>
  <si>
    <t>Ages 45+</t>
  </si>
  <si>
    <t>Access to Internet at Home</t>
  </si>
  <si>
    <t>Database Use  Outside Library</t>
  </si>
  <si>
    <t xml:space="preserve">Patron Use of Internet for: </t>
  </si>
  <si>
    <t>Job Search</t>
  </si>
  <si>
    <t>Entertainment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</si>
  <si>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</si>
  <si>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</si>
  <si>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</si>
  <si>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</si>
  <si>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</si>
  <si>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</si>
  <si>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</si>
  <si>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Library System</t>
  </si>
  <si>
    <t>Town/City</t>
  </si>
  <si>
    <t>Millage</t>
  </si>
  <si>
    <t>Revenue</t>
  </si>
  <si>
    <t>County</t>
  </si>
  <si>
    <t>Totals city + county</t>
  </si>
  <si>
    <t>System Total</t>
  </si>
  <si>
    <t>Ashland</t>
  </si>
  <si>
    <t>Benton</t>
  </si>
  <si>
    <t>Hickory Flat</t>
  </si>
  <si>
    <t>City Total</t>
  </si>
  <si>
    <t>County Total</t>
  </si>
  <si>
    <t>Carrollton</t>
  </si>
  <si>
    <t>Carroll</t>
  </si>
  <si>
    <t>North Carrollton</t>
  </si>
  <si>
    <t>Vaiden</t>
  </si>
  <si>
    <t>Ackerman</t>
  </si>
  <si>
    <t>Choctaw</t>
  </si>
  <si>
    <t>Weir</t>
  </si>
  <si>
    <t>Collins</t>
  </si>
  <si>
    <t>Covington</t>
  </si>
  <si>
    <t>Seminary</t>
  </si>
  <si>
    <t>Mt Olive</t>
  </si>
  <si>
    <t>Port Gibson</t>
  </si>
  <si>
    <t>Claiborne</t>
  </si>
  <si>
    <t>Belzoni</t>
  </si>
  <si>
    <t>Humphreys</t>
  </si>
  <si>
    <t>Marks</t>
  </si>
  <si>
    <t>Quitman</t>
  </si>
  <si>
    <t>Macon</t>
  </si>
  <si>
    <t>Noxubee</t>
  </si>
  <si>
    <t>Rolling Fork</t>
  </si>
  <si>
    <t>Sharkey</t>
  </si>
  <si>
    <t>Issaquena</t>
  </si>
  <si>
    <t>Tutwiler</t>
  </si>
  <si>
    <t>Tallahatchie</t>
  </si>
  <si>
    <t>Charleston</t>
  </si>
  <si>
    <t>Woodville</t>
  </si>
  <si>
    <t>Wilkinson</t>
  </si>
  <si>
    <t>Coffeeville</t>
  </si>
  <si>
    <t>Yalobusha</t>
  </si>
  <si>
    <t>Oakland</t>
  </si>
  <si>
    <t>Cleveland</t>
  </si>
  <si>
    <t>Bolivar</t>
  </si>
  <si>
    <t>Boyle</t>
  </si>
  <si>
    <t>Rosedale</t>
  </si>
  <si>
    <t>Shelby</t>
  </si>
  <si>
    <t>Merigold</t>
  </si>
  <si>
    <t>Clarksdale</t>
  </si>
  <si>
    <t>Coahoma</t>
  </si>
  <si>
    <t>Crystal Springs</t>
  </si>
  <si>
    <t>Copiah</t>
  </si>
  <si>
    <t>Georgetown</t>
  </si>
  <si>
    <t>Hazlehurst</t>
  </si>
  <si>
    <t>Wesson</t>
  </si>
  <si>
    <t>Fayette</t>
  </si>
  <si>
    <t>Jefferson</t>
  </si>
  <si>
    <t>Enterprise</t>
  </si>
  <si>
    <t>Clarke</t>
  </si>
  <si>
    <t>Pachuta</t>
  </si>
  <si>
    <t>Stonewall</t>
  </si>
  <si>
    <t>Bay Springs</t>
  </si>
  <si>
    <t>Jasper</t>
  </si>
  <si>
    <t>Heidelberg</t>
  </si>
  <si>
    <t>Grenada</t>
  </si>
  <si>
    <t>GREENWOOD</t>
  </si>
  <si>
    <t>LEFLORE</t>
  </si>
  <si>
    <t>Natchez</t>
  </si>
  <si>
    <t>Adams</t>
  </si>
  <si>
    <t>De Kalb</t>
  </si>
  <si>
    <t>Kemper</t>
  </si>
  <si>
    <t>Scooba</t>
  </si>
  <si>
    <t>Decatur</t>
  </si>
  <si>
    <t>Newton</t>
  </si>
  <si>
    <t>Union</t>
  </si>
  <si>
    <t>Holly Springs</t>
  </si>
  <si>
    <t>Marshall</t>
  </si>
  <si>
    <t>Philadelphia</t>
  </si>
  <si>
    <t>Neshoba</t>
  </si>
  <si>
    <t>Columbia</t>
  </si>
  <si>
    <t>Marion</t>
  </si>
  <si>
    <t>Prentiss</t>
  </si>
  <si>
    <t>Jefferson Davis</t>
  </si>
  <si>
    <t>Bassfield</t>
  </si>
  <si>
    <t>City of Drew</t>
  </si>
  <si>
    <t>Sunflower</t>
  </si>
  <si>
    <t>City of Indianola</t>
  </si>
  <si>
    <t>Town of Inverness</t>
  </si>
  <si>
    <t>Town of Moorhead</t>
  </si>
  <si>
    <t>City of Ruleville</t>
  </si>
  <si>
    <t>New Albany</t>
  </si>
  <si>
    <t>City of Waynesboro</t>
  </si>
  <si>
    <t>Wayne</t>
  </si>
  <si>
    <t>Yazoo City</t>
  </si>
  <si>
    <t>Columbus</t>
  </si>
  <si>
    <t>Lowndes</t>
  </si>
  <si>
    <t>Bay St. Louis, MS</t>
  </si>
  <si>
    <t>Hancock County</t>
  </si>
  <si>
    <t>Waveland, MS</t>
  </si>
  <si>
    <t>Diamondhead, MS</t>
  </si>
  <si>
    <t>Meadville</t>
  </si>
  <si>
    <t>Franklin</t>
  </si>
  <si>
    <t>Monticello</t>
  </si>
  <si>
    <t>Lawrence</t>
  </si>
  <si>
    <t>Brookhaven</t>
  </si>
  <si>
    <t>Lincoln</t>
  </si>
  <si>
    <t>Picayune</t>
  </si>
  <si>
    <t>Pearl River County</t>
  </si>
  <si>
    <t>Poplarville</t>
  </si>
  <si>
    <t>Greene</t>
  </si>
  <si>
    <t>Stone</t>
  </si>
  <si>
    <t>Richton</t>
  </si>
  <si>
    <t>Perry</t>
  </si>
  <si>
    <t>Total City(ies)</t>
  </si>
  <si>
    <t>Starkville</t>
  </si>
  <si>
    <t>Oktibbeha</t>
  </si>
  <si>
    <t>Maben</t>
  </si>
  <si>
    <t>Sturgis</t>
  </si>
  <si>
    <t>Oktibbeha Co. Law</t>
  </si>
  <si>
    <t>Vicksburg</t>
  </si>
  <si>
    <t>Warren</t>
  </si>
  <si>
    <t>Greenville</t>
  </si>
  <si>
    <t>Washington</t>
  </si>
  <si>
    <t>N/A</t>
  </si>
  <si>
    <t>Bruce</t>
  </si>
  <si>
    <t>Calhoun</t>
  </si>
  <si>
    <t>Calhoun City</t>
  </si>
  <si>
    <t>Vardaman</t>
  </si>
  <si>
    <t>Houlka</t>
  </si>
  <si>
    <t>Chickasaw</t>
  </si>
  <si>
    <t>Pontotoc</t>
  </si>
  <si>
    <t>Sherman</t>
  </si>
  <si>
    <t>Lee</t>
  </si>
  <si>
    <t>Lamar County</t>
  </si>
  <si>
    <t>City of Ellisville</t>
  </si>
  <si>
    <t>Jones</t>
  </si>
  <si>
    <t>City of Laurel</t>
  </si>
  <si>
    <t>Meridian</t>
  </si>
  <si>
    <t>Lauderdale</t>
  </si>
  <si>
    <t>Gloster</t>
  </si>
  <si>
    <t>Amite</t>
  </si>
  <si>
    <t>McComb</t>
  </si>
  <si>
    <t>Pike</t>
  </si>
  <si>
    <t>Tylertown</t>
  </si>
  <si>
    <t>Walthall</t>
  </si>
  <si>
    <t>Hattiesburg</t>
  </si>
  <si>
    <t>Forrest Country</t>
  </si>
  <si>
    <t>Petal</t>
  </si>
  <si>
    <t>WEST POINT</t>
  </si>
  <si>
    <t>CLAY</t>
  </si>
  <si>
    <t>NETTLETON</t>
  </si>
  <si>
    <t>MONROE</t>
  </si>
  <si>
    <t>EUPORA</t>
  </si>
  <si>
    <t>WEBSTER</t>
  </si>
  <si>
    <t>MATHISTON</t>
  </si>
  <si>
    <t>LEE</t>
  </si>
  <si>
    <t>Tupelo</t>
  </si>
  <si>
    <t>Fulton</t>
  </si>
  <si>
    <t>Itawamba</t>
  </si>
  <si>
    <t>Canton</t>
  </si>
  <si>
    <t>Madison</t>
  </si>
  <si>
    <t>Ridgeland</t>
  </si>
  <si>
    <t>Flora</t>
  </si>
  <si>
    <t>Durant</t>
  </si>
  <si>
    <t>Attala</t>
  </si>
  <si>
    <t>Goodman</t>
  </si>
  <si>
    <t>Kosciusko</t>
  </si>
  <si>
    <t>Total city $</t>
  </si>
  <si>
    <t>Lexington</t>
  </si>
  <si>
    <t>Holmes</t>
  </si>
  <si>
    <t>Tchula</t>
  </si>
  <si>
    <t>West</t>
  </si>
  <si>
    <t>Carthage</t>
  </si>
  <si>
    <t>Leake</t>
  </si>
  <si>
    <t>Walnut Grove</t>
  </si>
  <si>
    <t>Duck Hill</t>
  </si>
  <si>
    <t>Montgomery</t>
  </si>
  <si>
    <t>Kilmichael</t>
  </si>
  <si>
    <t>Pickens</t>
  </si>
  <si>
    <t>Winona</t>
  </si>
  <si>
    <t>Louisville</t>
  </si>
  <si>
    <t>Winston</t>
  </si>
  <si>
    <t>Alcorn</t>
  </si>
  <si>
    <t>Tippah</t>
  </si>
  <si>
    <t>Tishomingo</t>
  </si>
  <si>
    <t>Belmont</t>
  </si>
  <si>
    <t>Burnsville</t>
  </si>
  <si>
    <t>Pearl</t>
  </si>
  <si>
    <t>Rankin</t>
  </si>
  <si>
    <t>Brandon</t>
  </si>
  <si>
    <t>Florence</t>
  </si>
  <si>
    <t>Pelahatchie</t>
  </si>
  <si>
    <t>Puckett</t>
  </si>
  <si>
    <t>Richland</t>
  </si>
  <si>
    <t>Forest</t>
  </si>
  <si>
    <t>Scott</t>
  </si>
  <si>
    <t>Morton</t>
  </si>
  <si>
    <t>Sebastopol</t>
  </si>
  <si>
    <t>Lake</t>
  </si>
  <si>
    <t>Magee</t>
  </si>
  <si>
    <t>Simpson</t>
  </si>
  <si>
    <t>Mendenhall</t>
  </si>
  <si>
    <t>Mize</t>
  </si>
  <si>
    <t>Smith</t>
  </si>
  <si>
    <t>Polkville</t>
  </si>
  <si>
    <t>Raleigh</t>
  </si>
  <si>
    <t>Taylorsville</t>
  </si>
  <si>
    <t>Hernando</t>
  </si>
  <si>
    <t>Desoto</t>
  </si>
  <si>
    <t>Horn Lake</t>
  </si>
  <si>
    <t>Olive Branch</t>
  </si>
  <si>
    <t>Southaven</t>
  </si>
  <si>
    <t>Walls</t>
  </si>
  <si>
    <t>Oxford</t>
  </si>
  <si>
    <t>Lafayette</t>
  </si>
  <si>
    <t>Batesville</t>
  </si>
  <si>
    <t>Panola</t>
  </si>
  <si>
    <t>Como</t>
  </si>
  <si>
    <t>Crenshaw</t>
  </si>
  <si>
    <t>Sardis</t>
  </si>
  <si>
    <t>Coldwater</t>
  </si>
  <si>
    <t>Tate</t>
  </si>
  <si>
    <t>Senatobia</t>
  </si>
  <si>
    <t>Robinsonville</t>
  </si>
  <si>
    <t>Tunica</t>
  </si>
  <si>
    <t>Gulfport</t>
  </si>
  <si>
    <t>Harrison</t>
  </si>
  <si>
    <t>Biloxi</t>
  </si>
  <si>
    <t>D'Iberville</t>
  </si>
  <si>
    <t>Pass Christian</t>
  </si>
  <si>
    <t>Jackson</t>
  </si>
  <si>
    <t>Hinds</t>
  </si>
  <si>
    <t>Gautier</t>
  </si>
  <si>
    <t>Jackson County</t>
  </si>
  <si>
    <t>Pascagoula</t>
  </si>
  <si>
    <t>Moss Point</t>
  </si>
  <si>
    <t>Ocean Springs</t>
  </si>
  <si>
    <t>George county</t>
  </si>
  <si>
    <t>Water Valley</t>
  </si>
  <si>
    <t>Long Beach</t>
  </si>
  <si>
    <t xml:space="preserve">*** The cities of Amory and Aberdeen provide </t>
  </si>
  <si>
    <t xml:space="preserve">funding to the libraries in their cities.  The amounts </t>
  </si>
  <si>
    <t>of these funding levels was not available for this</t>
  </si>
  <si>
    <t>report.</t>
  </si>
  <si>
    <t>Allow for remote registration before C19?</t>
  </si>
  <si>
    <t>Allow for remote registration due to C19?</t>
  </si>
  <si>
    <t>Provide reference service via internet or phone while buildings were closed due to C19?</t>
  </si>
  <si>
    <t>Provide outside service for circulation of materials due to C19?</t>
  </si>
  <si>
    <t>Provide live, virtual programs due to C19?</t>
  </si>
  <si>
    <t>Create and provide recordings of program content due to C19?</t>
  </si>
  <si>
    <t>Provide WiFi outside the building before C19?</t>
  </si>
  <si>
    <t>Intentionally provide WiFi outside the building due to C19?</t>
  </si>
  <si>
    <t>Increase access to WiFi due to C19?</t>
  </si>
  <si>
    <t>Library staff work for other govt agencies or nonprofits instead of/in addition to library duties due to C19?</t>
  </si>
  <si>
    <t>No</t>
  </si>
  <si>
    <t>Yes</t>
  </si>
  <si>
    <t>Library Branch</t>
  </si>
  <si>
    <t>Bond Memorial Library</t>
  </si>
  <si>
    <t>Hickory Flat Public Library</t>
  </si>
  <si>
    <t>Blackmur Memorial Library</t>
  </si>
  <si>
    <t>Benoit Public Library</t>
  </si>
  <si>
    <t>Dr. Robert T. Hollingsworth Public Library</t>
  </si>
  <si>
    <t>Gunnison Public Library</t>
  </si>
  <si>
    <t>Robinson-Carpenter Memorial Library</t>
  </si>
  <si>
    <t>Rosedale Public Library</t>
  </si>
  <si>
    <t>Thelma Rayner Memorial Library</t>
  </si>
  <si>
    <t>Carnegie Public Library of Clarksdale and Coahoma County</t>
  </si>
  <si>
    <t>CARROLL COUNTY PUBLIC LIBRARY</t>
  </si>
  <si>
    <t>Carrollton North-Carrollton  Public Library System</t>
  </si>
  <si>
    <t>Vaiden Public Library</t>
  </si>
  <si>
    <t>Brandon Public Library</t>
  </si>
  <si>
    <t>Evon A. Ford Public Library</t>
  </si>
  <si>
    <t>Florence Public Library</t>
  </si>
  <si>
    <t>Floyd J. Robinson Memorial Library</t>
  </si>
  <si>
    <t>Forest Public Library</t>
  </si>
  <si>
    <t>G. Chastaine Flynt Memorial Library</t>
  </si>
  <si>
    <t>Harrisville Public Library</t>
  </si>
  <si>
    <t>Lake Public Library</t>
  </si>
  <si>
    <t>Magee Public Library</t>
  </si>
  <si>
    <t>Mendenhall Public Library</t>
  </si>
  <si>
    <t>Morton Public Library</t>
  </si>
  <si>
    <t>Northwest Point Reservoir Library</t>
  </si>
  <si>
    <t>Pearl Public Library</t>
  </si>
  <si>
    <t>Pelahatchie Public Library</t>
  </si>
  <si>
    <t>Polkville Public Library</t>
  </si>
  <si>
    <t>Puckett Public Library</t>
  </si>
  <si>
    <t>R. T. Prince Memorial Library</t>
  </si>
  <si>
    <t>Richland Public Library</t>
  </si>
  <si>
    <t>Sandhill Public Library</t>
  </si>
  <si>
    <t>Sebastopol Public Library</t>
  </si>
  <si>
    <t>Choctaw County Public Library</t>
  </si>
  <si>
    <t>Weir Public Library</t>
  </si>
  <si>
    <t>Artesia Public Library</t>
  </si>
  <si>
    <t>Caledonia Public Library</t>
  </si>
  <si>
    <t>Columbus Public Library</t>
  </si>
  <si>
    <t>Crawford Public Library</t>
  </si>
  <si>
    <t>George W. Covington Memorial Library</t>
  </si>
  <si>
    <t>Georgetown Public Library</t>
  </si>
  <si>
    <t>J.T. Biggs Memorial Library</t>
  </si>
  <si>
    <t>Jefferson County Library</t>
  </si>
  <si>
    <t>Longie Dale Memorial Library</t>
  </si>
  <si>
    <t>Covington County Library System</t>
  </si>
  <si>
    <t>Conner-Graham Memorial Library</t>
  </si>
  <si>
    <t>Jane Blain Brewer Memorial Library</t>
  </si>
  <si>
    <t xml:space="preserve">R. E. Blackwell Memorial Library </t>
  </si>
  <si>
    <t>Calhoun City Library</t>
  </si>
  <si>
    <t>Edmondson Memorial Library</t>
  </si>
  <si>
    <t>Houlka Public Library</t>
  </si>
  <si>
    <t>Houston Carnegie Library</t>
  </si>
  <si>
    <t>Jesse Yancy Memorial Library</t>
  </si>
  <si>
    <t>Okolona Carnegie Library</t>
  </si>
  <si>
    <t>Pontotoc County Library</t>
  </si>
  <si>
    <t>Sherman Public Library</t>
  </si>
  <si>
    <t>Bay Springs Municipal Library</t>
  </si>
  <si>
    <t>Enterprise Public Library</t>
  </si>
  <si>
    <t>Mary Weems Parker Memorial Library</t>
  </si>
  <si>
    <t>Pachuta Public Library</t>
  </si>
  <si>
    <t>Quitman Public Library</t>
  </si>
  <si>
    <t>Stonewall Public Library</t>
  </si>
  <si>
    <t>Elizabeth Jones Library</t>
  </si>
  <si>
    <t>B. J. Chain Public Library</t>
  </si>
  <si>
    <t>Batesville Public Library</t>
  </si>
  <si>
    <t xml:space="preserve">Emily Jones Pointer Public Library </t>
  </si>
  <si>
    <t>FRL WORDS ON WHEELS BOOKWAGON</t>
  </si>
  <si>
    <t>Hernando Public Library</t>
  </si>
  <si>
    <t>Jessie J. Edwards Public Library</t>
  </si>
  <si>
    <t>Lafayette County &amp; Oxford Public Library</t>
  </si>
  <si>
    <t xml:space="preserve">M. R. Davis Public Library </t>
  </si>
  <si>
    <t>M. R. Dye Public library</t>
  </si>
  <si>
    <t>Robert C. Irwin Public Library</t>
  </si>
  <si>
    <t>Robinsonville Public Library</t>
  </si>
  <si>
    <t>Sam Lapidus Memorial Public Library</t>
  </si>
  <si>
    <t>Sardis Public Library</t>
  </si>
  <si>
    <t xml:space="preserve">Senatobia Public Library </t>
  </si>
  <si>
    <t>Walls Public Library</t>
  </si>
  <si>
    <t>Greenwood-Leflore Public Library</t>
  </si>
  <si>
    <t>Jodie E. Wilson Branch Library</t>
  </si>
  <si>
    <t>Bay Saint Louis-Hancock County Library</t>
  </si>
  <si>
    <t>Charles B. Murphy Pearlington Public Library</t>
  </si>
  <si>
    <t>East Hancock Public Library</t>
  </si>
  <si>
    <t>Kiln Public Library</t>
  </si>
  <si>
    <t>Waveland Public Library</t>
  </si>
  <si>
    <t>Harriette Person Memorial Library</t>
  </si>
  <si>
    <t>Biloxi Public Library</t>
  </si>
  <si>
    <t>Gulfport Library</t>
  </si>
  <si>
    <t>Jerry Lawrence Memorial Library</t>
  </si>
  <si>
    <t>Margaret Sherry Library</t>
  </si>
  <si>
    <t>Orange Grove Library</t>
  </si>
  <si>
    <t>Pass Christian Library</t>
  </si>
  <si>
    <t>Saucier Children's Library</t>
  </si>
  <si>
    <t>West Biloxi Library</t>
  </si>
  <si>
    <t>Woolmarket Library</t>
  </si>
  <si>
    <t>Humphreys County Library</t>
  </si>
  <si>
    <t>Annie T. Jeffers Library</t>
  </si>
  <si>
    <t>Beverly J. Brown Library</t>
  </si>
  <si>
    <t>Ella Bess Austin Library</t>
  </si>
  <si>
    <t>Eudora Welty Library</t>
  </si>
  <si>
    <t>Evelyn T. Majure Library</t>
  </si>
  <si>
    <t>Fannie Lou Hamer Library</t>
  </si>
  <si>
    <t>Lois A. Flagg Library</t>
  </si>
  <si>
    <t>Margaret Walker Alexander Library</t>
  </si>
  <si>
    <t>Medgar Evers Library</t>
  </si>
  <si>
    <t>Quisenberry Library</t>
  </si>
  <si>
    <t>R.G. Bolden/Anna Bell-Moore Library</t>
  </si>
  <si>
    <t>Raymond Library</t>
  </si>
  <si>
    <t>Richard Wright Library</t>
  </si>
  <si>
    <t>Willie Morris Library</t>
  </si>
  <si>
    <t>East Central Public Library</t>
  </si>
  <si>
    <t>Ina Thompson Moss Point Library</t>
  </si>
  <si>
    <t>Kathleen McIlwain Public Library of Gautier</t>
  </si>
  <si>
    <t>Lucedale-George County Public Library</t>
  </si>
  <si>
    <t>Ocean Springs Municipal Library</t>
  </si>
  <si>
    <t>Pascagoula Public Library</t>
  </si>
  <si>
    <t>St. Martin Public Library</t>
  </si>
  <si>
    <t>Vancleave Public Library</t>
  </si>
  <si>
    <t>Judge George W. Armstrong Library</t>
  </si>
  <si>
    <t>DeKalb Public Library</t>
  </si>
  <si>
    <t>J. Elliott McMullan Library</t>
  </si>
  <si>
    <t>Jessie Mae Everett Public Library</t>
  </si>
  <si>
    <t>Scooba Public Library</t>
  </si>
  <si>
    <t>Union Public Library</t>
  </si>
  <si>
    <t>L. R. Boyer Memorial Library</t>
  </si>
  <si>
    <t>Lumberton Public Library</t>
  </si>
  <si>
    <t>Oak Grove Public Library</t>
  </si>
  <si>
    <t>Purvis Public Library</t>
  </si>
  <si>
    <t>LAUREL-JONES COUNTY LIBRARY</t>
  </si>
  <si>
    <t>Ellisville Public Library</t>
  </si>
  <si>
    <t xml:space="preserve">Laurel-Jones County Library </t>
  </si>
  <si>
    <t>Itawamba County-Pratt Memorial Library</t>
  </si>
  <si>
    <t>Lee County Library</t>
  </si>
  <si>
    <t>Lee County Library Bookmobile</t>
  </si>
  <si>
    <t>Franklin County Public Library</t>
  </si>
  <si>
    <t>Lawrence County Public Library</t>
  </si>
  <si>
    <t>Lincoln County Library</t>
  </si>
  <si>
    <t>New Hebron Public Library</t>
  </si>
  <si>
    <t>Long Beach Public Library</t>
  </si>
  <si>
    <t>Elsie Jurgens Memorial Library</t>
  </si>
  <si>
    <t>Flora Public Library</t>
  </si>
  <si>
    <t>Library on Wheels</t>
  </si>
  <si>
    <t>Madison County-Canton Public Library</t>
  </si>
  <si>
    <t>Paul E. Griffin Library</t>
  </si>
  <si>
    <t>Rebecca Baine Rigby Library</t>
  </si>
  <si>
    <t>MARKS-QUITMAN COUNTY PUBLIC LIBRARY</t>
  </si>
  <si>
    <t xml:space="preserve">Marshall County Library </t>
  </si>
  <si>
    <t>Potts Camp Library</t>
  </si>
  <si>
    <t>Ruth B. French Library</t>
  </si>
  <si>
    <t>Meridian-Lauderdale Public Library</t>
  </si>
  <si>
    <t>Attala County Library</t>
  </si>
  <si>
    <t>Carthage-Leake County Library</t>
  </si>
  <si>
    <t>Duck Hill Public Library</t>
  </si>
  <si>
    <t>Durant Public Library</t>
  </si>
  <si>
    <t>Goodman Public Library</t>
  </si>
  <si>
    <t>Kilmichael Public Library</t>
  </si>
  <si>
    <t>Lexington Public Library</t>
  </si>
  <si>
    <t>Pickens Public Library</t>
  </si>
  <si>
    <t>Tchula Public Library</t>
  </si>
  <si>
    <t>Walnut Grove Public Library</t>
  </si>
  <si>
    <t>West Public Library</t>
  </si>
  <si>
    <t>Winona-Montgomery County Library</t>
  </si>
  <si>
    <t>Winston County Library</t>
  </si>
  <si>
    <t>Neshoba County Public Library</t>
  </si>
  <si>
    <t>Anne Spencer Cox Library</t>
  </si>
  <si>
    <t>Belmont Library</t>
  </si>
  <si>
    <t>Blue Mountain Library</t>
  </si>
  <si>
    <t>Burnsville Library</t>
  </si>
  <si>
    <t xml:space="preserve">Chalybeate Library </t>
  </si>
  <si>
    <t xml:space="preserve">Corinth Library </t>
  </si>
  <si>
    <t>George E. Allen Library</t>
  </si>
  <si>
    <t xml:space="preserve">Iuka Library </t>
  </si>
  <si>
    <t>Marietta Library</t>
  </si>
  <si>
    <t xml:space="preserve">Rienzi Library </t>
  </si>
  <si>
    <t>Ripley Public Library</t>
  </si>
  <si>
    <t xml:space="preserve">Tishomingo Public Library </t>
  </si>
  <si>
    <t xml:space="preserve">Walnut Public Library </t>
  </si>
  <si>
    <t>Ada Session Fant Memorial</t>
  </si>
  <si>
    <t>Brooksville Public Library</t>
  </si>
  <si>
    <t>Vista J. Daniels</t>
  </si>
  <si>
    <t>Margaret Reed Crosby Memorial Library</t>
  </si>
  <si>
    <t>Poplarville Public Library</t>
  </si>
  <si>
    <t>Alpha Center Library</t>
  </si>
  <si>
    <t>Crosby Public Library</t>
  </si>
  <si>
    <t>GLOSTER PUBLIC LIBRARY</t>
  </si>
  <si>
    <t>Liberty Public Library</t>
  </si>
  <si>
    <t>Magnolia Public Library</t>
  </si>
  <si>
    <t>McComb Public Library</t>
  </si>
  <si>
    <t>Osyka Public Library</t>
  </si>
  <si>
    <t>Progress Public Library</t>
  </si>
  <si>
    <t>Walthall County Library</t>
  </si>
  <si>
    <t>Leakesville Public Library</t>
  </si>
  <si>
    <t>McLain Public Library</t>
  </si>
  <si>
    <t>Richton Public Library</t>
  </si>
  <si>
    <t>State Line Public Library</t>
  </si>
  <si>
    <t>Stone County Library</t>
  </si>
  <si>
    <t>William &amp; Dolores Mauldin Library</t>
  </si>
  <si>
    <t>SHARKEY-ISSAQUENA LIBRARY SYSTEM</t>
  </si>
  <si>
    <t>Sharkey-Issaquena County Library</t>
  </si>
  <si>
    <t>Columbia-Marion County Public Library</t>
  </si>
  <si>
    <t>Dr. Frank L. Leggett Public Library</t>
  </si>
  <si>
    <t>Prentiss Public Library</t>
  </si>
  <si>
    <t>STARKVILLE-OKTIBBEHA COUNTY LIBRARY SY</t>
  </si>
  <si>
    <t>Maben Public Library</t>
  </si>
  <si>
    <t>Starkville Public Library</t>
  </si>
  <si>
    <t>Sturgis Public Library</t>
  </si>
  <si>
    <t>Drew Public Library</t>
  </si>
  <si>
    <t>Henry M. Seymour Library</t>
  </si>
  <si>
    <t>Horace Stansel Library</t>
  </si>
  <si>
    <t>Inverness Public Library</t>
  </si>
  <si>
    <t>Kathy June Sheriff Public Library</t>
  </si>
  <si>
    <t>TALLAHATCHIE COUNTY</t>
  </si>
  <si>
    <t>Charleston Public Library</t>
  </si>
  <si>
    <t>Tutwiler Public Library</t>
  </si>
  <si>
    <t>Hattiesburg Public Library</t>
  </si>
  <si>
    <t>Petal Public Library</t>
  </si>
  <si>
    <t>Amory Municipal Library</t>
  </si>
  <si>
    <t>Bryan Public Library</t>
  </si>
  <si>
    <t>Dorothy J. Lowe Memorial Library</t>
  </si>
  <si>
    <t>Evans Memorial Library</t>
  </si>
  <si>
    <t>Hamilton Public Library</t>
  </si>
  <si>
    <t>Mathiston Public Library</t>
  </si>
  <si>
    <t>Webster County Public Library</t>
  </si>
  <si>
    <t>Wren Public Library</t>
  </si>
  <si>
    <t>Jennie Stephens Smith Library</t>
  </si>
  <si>
    <t>Nance-McNeely Memorial Library</t>
  </si>
  <si>
    <t>Warren County-Vicksburg Public Library</t>
  </si>
  <si>
    <t>Alfred Rankins Memorial LIbrary</t>
  </si>
  <si>
    <t>Arcola Library</t>
  </si>
  <si>
    <t>Avon Library</t>
  </si>
  <si>
    <t>Glen Allan Library</t>
  </si>
  <si>
    <t>Leland Library</t>
  </si>
  <si>
    <t>Torrey Wood Memorial Library</t>
  </si>
  <si>
    <t>William Alexander Percy Memorial Library</t>
  </si>
  <si>
    <t>Waynesboro-Wayne County Library</t>
  </si>
  <si>
    <t>WILKINSON COUNTY WOODVILLE PUBLIC LIBRARY</t>
  </si>
  <si>
    <t>Kevin Poole Van Cleave Memorial Library</t>
  </si>
  <si>
    <t>Wilkinson County Woodville Public Library</t>
  </si>
  <si>
    <t>Coffeeville Public Library</t>
  </si>
  <si>
    <t>Oakland Public Library</t>
  </si>
  <si>
    <t>Yazoo Library Association</t>
  </si>
  <si>
    <t>TOTAL LOCAL CIRCULATION</t>
  </si>
  <si>
    <t>MLIS Librarians</t>
  </si>
  <si>
    <t>MS population number: 2,949,965</t>
  </si>
  <si>
    <t>Local Funds: City</t>
  </si>
  <si>
    <t xml:space="preserve">Local Funds: County </t>
  </si>
  <si>
    <t>Federal Funds Income</t>
  </si>
  <si>
    <t>State Funds Income</t>
  </si>
  <si>
    <t>Other Income</t>
  </si>
  <si>
    <t>Capital Income</t>
  </si>
  <si>
    <t>Other Physical Items</t>
  </si>
  <si>
    <t xml:space="preserve"> Per Capita</t>
  </si>
  <si>
    <t>15,000 to 25,000</t>
  </si>
  <si>
    <t>Visits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</si>
</sst>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&quot;$&quot;0"/>
    <numFmt numFmtId="168" formatCode="_(* #,##0_);_(* \(#,##0\);_(* &quot;-&quot;??_);_(@_)"/>
    <numFmt numFmtId="169" formatCode="\$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 Light"/>
      <family val="2"/>
      <scheme val="major"/>
    </font>
    <font>
      <b/>
      <sz val="8"/>
      <name val="Calibri "/>
    </font>
    <font>
      <sz val="8"/>
      <name val="Calibri 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 "/>
    </font>
    <font>
      <sz val="11"/>
      <name val="Calibri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4" fillId="0" borderId="0"/>
  </cellStyleXfs>
  <cellXfs count="389">
    <xf numFmtId="0" fontId="0" fillId="0" borderId="0" xfId="0"/>
    <xf numFmtId="0" fontId="4" fillId="0" borderId="1" xfId="4" applyFont="1" applyBorder="1"/>
    <xf numFmtId="0" fontId="5" fillId="0" borderId="5" xfId="4" applyFont="1" applyBorder="1" applyAlignment="1">
      <alignment wrapText="1"/>
    </xf>
    <xf numFmtId="0" fontId="5" fillId="0" borderId="6" xfId="4" applyFont="1" applyBorder="1" applyAlignment="1">
      <alignment wrapText="1"/>
    </xf>
    <xf numFmtId="0" fontId="5" fillId="2" borderId="6" xfId="4" applyFont="1" applyFill="1" applyBorder="1" applyAlignment="1">
      <alignment wrapText="1"/>
    </xf>
    <xf numFmtId="0" fontId="6" fillId="3" borderId="10" xfId="4" applyFont="1" applyFill="1" applyBorder="1"/>
    <xf numFmtId="0" fontId="7" fillId="0" borderId="0" xfId="0" applyFont="1"/>
    <xf numFmtId="3" fontId="7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64" fontId="8" fillId="0" borderId="0" xfId="0" applyNumberFormat="1" applyFont="1"/>
    <xf numFmtId="3" fontId="7" fillId="4" borderId="0" xfId="0" applyNumberFormat="1" applyFont="1" applyFill="1"/>
    <xf numFmtId="0" fontId="7" fillId="4" borderId="0" xfId="0" applyFont="1" applyFill="1"/>
    <xf numFmtId="0" fontId="0" fillId="4" borderId="0" xfId="0" applyFill="1"/>
    <xf numFmtId="1" fontId="7" fillId="4" borderId="0" xfId="0" applyNumberFormat="1" applyFont="1" applyFill="1"/>
    <xf numFmtId="0" fontId="8" fillId="4" borderId="0" xfId="0" applyFont="1" applyFill="1"/>
    <xf numFmtId="0" fontId="8" fillId="0" borderId="0" xfId="0" applyFont="1"/>
    <xf numFmtId="0" fontId="9" fillId="0" borderId="0" xfId="0" applyFont="1"/>
    <xf numFmtId="0" fontId="7" fillId="5" borderId="0" xfId="0" applyFont="1" applyFill="1"/>
    <xf numFmtId="3" fontId="7" fillId="5" borderId="0" xfId="0" applyNumberFormat="1" applyFont="1" applyFill="1"/>
    <xf numFmtId="4" fontId="7" fillId="5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6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2" applyNumberFormat="1" applyFont="1"/>
    <xf numFmtId="166" fontId="0" fillId="0" borderId="0" xfId="0" applyNumberFormat="1"/>
    <xf numFmtId="167" fontId="0" fillId="0" borderId="0" xfId="0" applyNumberFormat="1"/>
    <xf numFmtId="0" fontId="0" fillId="5" borderId="0" xfId="0" applyFill="1"/>
    <xf numFmtId="164" fontId="10" fillId="5" borderId="0" xfId="2" applyNumberFormat="1" applyFont="1" applyFill="1"/>
    <xf numFmtId="166" fontId="0" fillId="5" borderId="0" xfId="0" applyNumberFormat="1" applyFill="1"/>
    <xf numFmtId="0" fontId="5" fillId="0" borderId="16" xfId="4" applyFont="1" applyBorder="1"/>
    <xf numFmtId="0" fontId="4" fillId="0" borderId="10" xfId="4" applyFont="1" applyBorder="1"/>
    <xf numFmtId="164" fontId="11" fillId="2" borderId="11" xfId="4" applyNumberFormat="1" applyFont="1" applyFill="1" applyBorder="1" applyAlignment="1">
      <alignment horizontal="center"/>
    </xf>
    <xf numFmtId="164" fontId="11" fillId="2" borderId="12" xfId="4" applyNumberFormat="1" applyFont="1" applyFill="1" applyBorder="1" applyAlignment="1">
      <alignment horizontal="center"/>
    </xf>
    <xf numFmtId="9" fontId="11" fillId="2" borderId="13" xfId="5" applyFont="1" applyFill="1" applyBorder="1" applyAlignment="1">
      <alignment horizontal="right" wrapText="1"/>
    </xf>
    <xf numFmtId="164" fontId="11" fillId="2" borderId="24" xfId="4" applyNumberFormat="1" applyFont="1" applyFill="1" applyBorder="1" applyAlignment="1">
      <alignment horizontal="center" wrapText="1"/>
    </xf>
    <xf numFmtId="164" fontId="11" fillId="3" borderId="11" xfId="4" applyNumberFormat="1" applyFont="1" applyFill="1" applyBorder="1" applyAlignment="1">
      <alignment horizontal="center"/>
    </xf>
    <xf numFmtId="164" fontId="11" fillId="3" borderId="12" xfId="4" applyNumberFormat="1" applyFont="1" applyFill="1" applyBorder="1" applyAlignment="1">
      <alignment horizontal="center"/>
    </xf>
    <xf numFmtId="0" fontId="11" fillId="3" borderId="13" xfId="4" applyFont="1" applyFill="1" applyBorder="1" applyAlignment="1">
      <alignment horizontal="center"/>
    </xf>
    <xf numFmtId="9" fontId="11" fillId="3" borderId="13" xfId="5" applyFont="1" applyFill="1" applyBorder="1" applyAlignment="1">
      <alignment horizontal="right"/>
    </xf>
    <xf numFmtId="0" fontId="11" fillId="3" borderId="14" xfId="4" applyFont="1" applyFill="1" applyBorder="1" applyAlignment="1">
      <alignment horizontal="right"/>
    </xf>
    <xf numFmtId="164" fontId="11" fillId="3" borderId="13" xfId="4" applyNumberFormat="1" applyFont="1" applyFill="1" applyBorder="1" applyAlignment="1">
      <alignment horizontal="center"/>
    </xf>
    <xf numFmtId="164" fontId="11" fillId="3" borderId="27" xfId="4" applyNumberFormat="1" applyFont="1" applyFill="1" applyBorder="1" applyAlignment="1">
      <alignment horizontal="center"/>
    </xf>
    <xf numFmtId="9" fontId="0" fillId="0" borderId="0" xfId="3" applyFont="1"/>
    <xf numFmtId="9" fontId="0" fillId="0" borderId="0" xfId="0" applyNumberFormat="1"/>
    <xf numFmtId="164" fontId="0" fillId="5" borderId="0" xfId="0" applyNumberFormat="1" applyFill="1"/>
    <xf numFmtId="9" fontId="10" fillId="5" borderId="0" xfId="3" applyFont="1" applyFill="1"/>
    <xf numFmtId="0" fontId="12" fillId="0" borderId="4" xfId="4" applyFont="1" applyBorder="1"/>
    <xf numFmtId="0" fontId="4" fillId="0" borderId="29" xfId="4" applyFont="1" applyBorder="1" applyAlignment="1">
      <alignment horizontal="center"/>
    </xf>
    <xf numFmtId="3" fontId="13" fillId="0" borderId="11" xfId="4" applyNumberFormat="1" applyFont="1" applyBorder="1" applyAlignment="1">
      <alignment horizontal="center"/>
    </xf>
    <xf numFmtId="3" fontId="13" fillId="0" borderId="12" xfId="4" applyNumberFormat="1" applyFont="1" applyBorder="1" applyAlignment="1">
      <alignment horizontal="center" wrapText="1"/>
    </xf>
    <xf numFmtId="0" fontId="13" fillId="0" borderId="13" xfId="4" applyFont="1" applyBorder="1" applyAlignment="1">
      <alignment horizontal="center" wrapText="1"/>
    </xf>
    <xf numFmtId="3" fontId="13" fillId="0" borderId="11" xfId="4" applyNumberFormat="1" applyFont="1" applyBorder="1" applyAlignment="1">
      <alignment horizontal="center" wrapText="1"/>
    </xf>
    <xf numFmtId="0" fontId="13" fillId="0" borderId="11" xfId="4" applyFont="1" applyBorder="1" applyAlignment="1">
      <alignment horizontal="center" wrapText="1"/>
    </xf>
    <xf numFmtId="0" fontId="14" fillId="0" borderId="13" xfId="4" applyFont="1" applyBorder="1" applyAlignment="1">
      <alignment horizontal="center" wrapText="1"/>
    </xf>
    <xf numFmtId="3" fontId="8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3" fontId="0" fillId="0" borderId="0" xfId="0" applyNumberFormat="1"/>
    <xf numFmtId="1" fontId="0" fillId="0" borderId="0" xfId="0" applyNumberFormat="1"/>
    <xf numFmtId="168" fontId="3" fillId="5" borderId="0" xfId="1" applyNumberFormat="1" applyFont="1" applyFill="1"/>
    <xf numFmtId="0" fontId="1" fillId="0" borderId="4" xfId="4" applyBorder="1"/>
    <xf numFmtId="0" fontId="9" fillId="0" borderId="29" xfId="4" applyFont="1" applyBorder="1" applyAlignment="1">
      <alignment horizontal="center"/>
    </xf>
    <xf numFmtId="0" fontId="9" fillId="0" borderId="34" xfId="4" applyFont="1" applyBorder="1"/>
    <xf numFmtId="0" fontId="9" fillId="0" borderId="35" xfId="4" applyFont="1" applyBorder="1"/>
    <xf numFmtId="0" fontId="9" fillId="0" borderId="36" xfId="4" applyFont="1" applyBorder="1"/>
    <xf numFmtId="0" fontId="9" fillId="0" borderId="37" xfId="4" applyFont="1" applyBorder="1"/>
    <xf numFmtId="0" fontId="1" fillId="0" borderId="36" xfId="4" applyBorder="1" applyAlignment="1">
      <alignment horizontal="center"/>
    </xf>
    <xf numFmtId="168" fontId="7" fillId="5" borderId="0" xfId="1" applyNumberFormat="1" applyFont="1" applyFill="1"/>
    <xf numFmtId="0" fontId="2" fillId="0" borderId="4" xfId="4" applyFont="1" applyBorder="1"/>
    <xf numFmtId="0" fontId="9" fillId="0" borderId="9" xfId="4" applyFont="1" applyBorder="1"/>
    <xf numFmtId="3" fontId="15" fillId="0" borderId="38" xfId="4" applyNumberFormat="1" applyFont="1" applyBorder="1" applyAlignment="1">
      <alignment horizontal="center" wrapText="1"/>
    </xf>
    <xf numFmtId="3" fontId="15" fillId="0" borderId="39" xfId="4" applyNumberFormat="1" applyFont="1" applyBorder="1" applyAlignment="1">
      <alignment horizontal="center" wrapText="1"/>
    </xf>
    <xf numFmtId="3" fontId="15" fillId="0" borderId="40" xfId="4" applyNumberFormat="1" applyFont="1" applyBorder="1" applyAlignment="1">
      <alignment horizontal="center" wrapText="1"/>
    </xf>
    <xf numFmtId="3" fontId="2" fillId="0" borderId="0" xfId="4" applyNumberFormat="1" applyFont="1" applyAlignment="1">
      <alignment horizontal="center" wrapText="1"/>
    </xf>
    <xf numFmtId="2" fontId="2" fillId="0" borderId="0" xfId="4" applyNumberFormat="1" applyFont="1" applyAlignment="1">
      <alignment horizontal="center" wrapText="1"/>
    </xf>
    <xf numFmtId="9" fontId="8" fillId="0" borderId="0" xfId="0" applyNumberFormat="1" applyFont="1"/>
    <xf numFmtId="0" fontId="8" fillId="7" borderId="0" xfId="0" applyFont="1" applyFill="1"/>
    <xf numFmtId="2" fontId="7" fillId="7" borderId="0" xfId="0" applyNumberFormat="1" applyFont="1" applyFill="1"/>
    <xf numFmtId="9" fontId="8" fillId="7" borderId="0" xfId="0" applyNumberFormat="1" applyFont="1" applyFill="1"/>
    <xf numFmtId="0" fontId="16" fillId="0" borderId="0" xfId="0" applyFont="1"/>
    <xf numFmtId="2" fontId="17" fillId="0" borderId="0" xfId="0" applyNumberFormat="1" applyFont="1"/>
    <xf numFmtId="0" fontId="17" fillId="0" borderId="0" xfId="0" applyFont="1"/>
    <xf numFmtId="9" fontId="7" fillId="0" borderId="0" xfId="0" applyNumberFormat="1" applyFont="1"/>
    <xf numFmtId="0" fontId="7" fillId="8" borderId="0" xfId="0" applyFont="1" applyFill="1"/>
    <xf numFmtId="168" fontId="7" fillId="8" borderId="0" xfId="1" applyNumberFormat="1" applyFont="1" applyFill="1"/>
    <xf numFmtId="2" fontId="7" fillId="8" borderId="0" xfId="1" applyNumberFormat="1" applyFont="1" applyFill="1"/>
    <xf numFmtId="0" fontId="2" fillId="0" borderId="2" xfId="4" applyFont="1" applyBorder="1" applyAlignment="1">
      <alignment horizontal="center"/>
    </xf>
    <xf numFmtId="3" fontId="21" fillId="0" borderId="2" xfId="4" applyNumberFormat="1" applyFont="1" applyBorder="1" applyAlignment="1">
      <alignment horizontal="center" wrapText="1"/>
    </xf>
    <xf numFmtId="3" fontId="21" fillId="0" borderId="3" xfId="4" applyNumberFormat="1" applyFont="1" applyBorder="1" applyAlignment="1">
      <alignment horizontal="center" wrapText="1"/>
    </xf>
    <xf numFmtId="3" fontId="7" fillId="0" borderId="0" xfId="4" applyNumberFormat="1" applyFont="1" applyAlignment="1">
      <alignment horizontal="center" wrapText="1"/>
    </xf>
    <xf numFmtId="0" fontId="1" fillId="0" borderId="4" xfId="0" applyFont="1" applyBorder="1"/>
    <xf numFmtId="0" fontId="9" fillId="0" borderId="10" xfId="0" applyFont="1" applyBorder="1"/>
    <xf numFmtId="164" fontId="6" fillId="0" borderId="0" xfId="2" applyNumberFormat="1" applyFont="1"/>
    <xf numFmtId="164" fontId="0" fillId="0" borderId="0" xfId="2" applyNumberFormat="1" applyFont="1"/>
    <xf numFmtId="0" fontId="3" fillId="3" borderId="16" xfId="0" applyFont="1" applyFill="1" applyBorder="1"/>
    <xf numFmtId="0" fontId="0" fillId="3" borderId="28" xfId="0" applyFill="1" applyBorder="1"/>
    <xf numFmtId="1" fontId="0" fillId="3" borderId="28" xfId="0" applyNumberFormat="1" applyFill="1" applyBorder="1"/>
    <xf numFmtId="167" fontId="0" fillId="3" borderId="28" xfId="0" applyNumberFormat="1" applyFill="1" applyBorder="1"/>
    <xf numFmtId="0" fontId="3" fillId="3" borderId="10" xfId="0" applyFont="1" applyFill="1" applyBorder="1"/>
    <xf numFmtId="1" fontId="0" fillId="3" borderId="0" xfId="0" applyNumberFormat="1" applyFill="1"/>
    <xf numFmtId="167" fontId="0" fillId="3" borderId="0" xfId="0" applyNumberFormat="1" applyFill="1"/>
    <xf numFmtId="0" fontId="3" fillId="3" borderId="46" xfId="0" applyFont="1" applyFill="1" applyBorder="1"/>
    <xf numFmtId="0" fontId="0" fillId="3" borderId="47" xfId="0" applyFill="1" applyBorder="1"/>
    <xf numFmtId="1" fontId="0" fillId="3" borderId="47" xfId="0" applyNumberFormat="1" applyFill="1" applyBorder="1"/>
    <xf numFmtId="167" fontId="0" fillId="3" borderId="47" xfId="0" applyNumberFormat="1" applyFill="1" applyBorder="1"/>
    <xf numFmtId="0" fontId="0" fillId="0" borderId="16" xfId="0" applyBorder="1"/>
    <xf numFmtId="0" fontId="0" fillId="0" borderId="28" xfId="0" applyBorder="1"/>
    <xf numFmtId="1" fontId="0" fillId="0" borderId="28" xfId="0" applyNumberFormat="1" applyBorder="1"/>
    <xf numFmtId="164" fontId="0" fillId="0" borderId="28" xfId="0" applyNumberFormat="1" applyBorder="1"/>
    <xf numFmtId="0" fontId="23" fillId="0" borderId="0" xfId="0" applyFont="1"/>
    <xf numFmtId="1" fontId="23" fillId="0" borderId="0" xfId="0" applyNumberFormat="1" applyFont="1"/>
    <xf numFmtId="164" fontId="0" fillId="0" borderId="28" xfId="2" applyNumberFormat="1" applyFont="1" applyBorder="1"/>
    <xf numFmtId="164" fontId="0" fillId="0" borderId="23" xfId="2" applyNumberFormat="1" applyFont="1" applyBorder="1"/>
    <xf numFmtId="0" fontId="0" fillId="0" borderId="10" xfId="0" applyBorder="1"/>
    <xf numFmtId="164" fontId="0" fillId="0" borderId="0" xfId="2" applyNumberFormat="1" applyFont="1" applyBorder="1"/>
    <xf numFmtId="164" fontId="0" fillId="0" borderId="26" xfId="2" applyNumberFormat="1" applyFont="1" applyBorder="1"/>
    <xf numFmtId="0" fontId="0" fillId="0" borderId="47" xfId="0" applyBorder="1"/>
    <xf numFmtId="0" fontId="0" fillId="3" borderId="16" xfId="0" applyFill="1" applyBorder="1"/>
    <xf numFmtId="0" fontId="0" fillId="3" borderId="10" xfId="0" applyFill="1" applyBorder="1"/>
    <xf numFmtId="0" fontId="0" fillId="3" borderId="46" xfId="0" applyFill="1" applyBorder="1"/>
    <xf numFmtId="168" fontId="0" fillId="0" borderId="0" xfId="1" applyNumberFormat="1" applyFont="1" applyBorder="1"/>
    <xf numFmtId="0" fontId="0" fillId="3" borderId="49" xfId="0" applyFill="1" applyBorder="1"/>
    <xf numFmtId="1" fontId="0" fillId="3" borderId="49" xfId="0" applyNumberFormat="1" applyFill="1" applyBorder="1"/>
    <xf numFmtId="164" fontId="0" fillId="3" borderId="49" xfId="0" applyNumberFormat="1" applyFill="1" applyBorder="1"/>
    <xf numFmtId="164" fontId="0" fillId="3" borderId="47" xfId="0" applyNumberFormat="1" applyFill="1" applyBorder="1"/>
    <xf numFmtId="164" fontId="0" fillId="0" borderId="28" xfId="2" applyNumberFormat="1" applyFont="1" applyFill="1" applyBorder="1"/>
    <xf numFmtId="0" fontId="0" fillId="0" borderId="46" xfId="0" applyBorder="1"/>
    <xf numFmtId="164" fontId="0" fillId="0" borderId="47" xfId="2" applyNumberFormat="1" applyFont="1" applyBorder="1"/>
    <xf numFmtId="164" fontId="0" fillId="0" borderId="48" xfId="2" applyNumberFormat="1" applyFont="1" applyBorder="1"/>
    <xf numFmtId="0" fontId="0" fillId="0" borderId="49" xfId="0" applyBorder="1"/>
    <xf numFmtId="1" fontId="0" fillId="0" borderId="49" xfId="0" applyNumberFormat="1" applyBorder="1"/>
    <xf numFmtId="164" fontId="0" fillId="0" borderId="49" xfId="0" applyNumberFormat="1" applyBorder="1"/>
    <xf numFmtId="164" fontId="0" fillId="0" borderId="49" xfId="2" applyNumberFormat="1" applyFont="1" applyBorder="1"/>
    <xf numFmtId="1" fontId="0" fillId="0" borderId="47" xfId="0" applyNumberFormat="1" applyBorder="1"/>
    <xf numFmtId="164" fontId="0" fillId="0" borderId="47" xfId="0" applyNumberFormat="1" applyBorder="1"/>
    <xf numFmtId="169" fontId="0" fillId="0" borderId="49" xfId="0" applyNumberFormat="1" applyBorder="1"/>
    <xf numFmtId="169" fontId="0" fillId="0" borderId="28" xfId="0" applyNumberFormat="1" applyBorder="1"/>
    <xf numFmtId="0" fontId="0" fillId="0" borderId="50" xfId="0" applyBorder="1"/>
    <xf numFmtId="1" fontId="0" fillId="0" borderId="50" xfId="0" applyNumberFormat="1" applyBorder="1"/>
    <xf numFmtId="164" fontId="0" fillId="0" borderId="50" xfId="0" applyNumberFormat="1" applyBorder="1"/>
    <xf numFmtId="164" fontId="0" fillId="0" borderId="0" xfId="2" applyNumberFormat="1" applyFont="1" applyFill="1" applyBorder="1"/>
    <xf numFmtId="164" fontId="0" fillId="0" borderId="47" xfId="2" applyNumberFormat="1" applyFont="1" applyFill="1" applyBorder="1"/>
    <xf numFmtId="164" fontId="0" fillId="0" borderId="23" xfId="2" applyNumberFormat="1" applyFont="1" applyFill="1" applyBorder="1"/>
    <xf numFmtId="164" fontId="0" fillId="0" borderId="26" xfId="2" applyNumberFormat="1" applyFont="1" applyFill="1" applyBorder="1"/>
    <xf numFmtId="164" fontId="0" fillId="0" borderId="49" xfId="2" applyNumberFormat="1" applyFont="1" applyFill="1" applyBorder="1"/>
    <xf numFmtId="164" fontId="0" fillId="0" borderId="48" xfId="2" applyNumberFormat="1" applyFont="1" applyFill="1" applyBorder="1"/>
    <xf numFmtId="169" fontId="0" fillId="0" borderId="0" xfId="0" applyNumberFormat="1"/>
    <xf numFmtId="0" fontId="3" fillId="0" borderId="10" xfId="0" applyFont="1" applyBorder="1"/>
    <xf numFmtId="0" fontId="0" fillId="3" borderId="50" xfId="0" applyFill="1" applyBorder="1"/>
    <xf numFmtId="1" fontId="0" fillId="3" borderId="50" xfId="0" applyNumberFormat="1" applyFill="1" applyBorder="1"/>
    <xf numFmtId="164" fontId="0" fillId="3" borderId="50" xfId="0" applyNumberFormat="1" applyFill="1" applyBorder="1"/>
    <xf numFmtId="164" fontId="10" fillId="5" borderId="0" xfId="1" applyNumberFormat="1" applyFont="1" applyFill="1"/>
    <xf numFmtId="0" fontId="9" fillId="0" borderId="0" xfId="0" applyFont="1" applyAlignment="1">
      <alignment wrapText="1"/>
    </xf>
    <xf numFmtId="0" fontId="2" fillId="9" borderId="5" xfId="4" applyFont="1" applyFill="1" applyBorder="1" applyAlignment="1">
      <alignment horizontal="center" vertical="center" wrapText="1"/>
    </xf>
    <xf numFmtId="0" fontId="2" fillId="9" borderId="7" xfId="4" applyFont="1" applyFill="1" applyBorder="1" applyAlignment="1">
      <alignment horizontal="center" vertical="center" wrapText="1"/>
    </xf>
    <xf numFmtId="0" fontId="2" fillId="9" borderId="6" xfId="4" applyFont="1" applyFill="1" applyBorder="1" applyAlignment="1">
      <alignment horizontal="center" vertical="top" wrapText="1"/>
    </xf>
    <xf numFmtId="0" fontId="8" fillId="2" borderId="0" xfId="0" applyFont="1" applyFill="1"/>
    <xf numFmtId="1" fontId="8" fillId="0" borderId="54" xfId="0" applyNumberFormat="1" applyFont="1" applyBorder="1"/>
    <xf numFmtId="0" fontId="8" fillId="4" borderId="55" xfId="0" applyFont="1" applyFill="1" applyBorder="1"/>
    <xf numFmtId="1" fontId="8" fillId="0" borderId="55" xfId="0" applyNumberFormat="1" applyFont="1" applyBorder="1"/>
    <xf numFmtId="0" fontId="8" fillId="0" borderId="55" xfId="0" applyFont="1" applyBorder="1"/>
    <xf numFmtId="1" fontId="8" fillId="0" borderId="35" xfId="0" applyNumberFormat="1" applyFont="1" applyBorder="1"/>
    <xf numFmtId="1" fontId="7" fillId="0" borderId="37" xfId="0" applyNumberFormat="1" applyFont="1" applyBorder="1"/>
    <xf numFmtId="1" fontId="8" fillId="0" borderId="49" xfId="0" applyNumberFormat="1" applyFont="1" applyBorder="1"/>
    <xf numFmtId="2" fontId="7" fillId="0" borderId="49" xfId="0" applyNumberFormat="1" applyFont="1" applyBorder="1"/>
    <xf numFmtId="164" fontId="8" fillId="2" borderId="0" xfId="0" applyNumberFormat="1" applyFont="1" applyFill="1"/>
    <xf numFmtId="164" fontId="9" fillId="0" borderId="0" xfId="0" applyNumberFormat="1" applyFont="1"/>
    <xf numFmtId="3" fontId="8" fillId="2" borderId="0" xfId="0" applyNumberFormat="1" applyFont="1" applyFill="1"/>
    <xf numFmtId="3" fontId="9" fillId="0" borderId="0" xfId="0" applyNumberFormat="1" applyFont="1"/>
    <xf numFmtId="0" fontId="6" fillId="4" borderId="12" xfId="4" applyFont="1" applyFill="1" applyBorder="1"/>
    <xf numFmtId="0" fontId="6" fillId="4" borderId="52" xfId="4" applyFont="1" applyFill="1" applyBorder="1"/>
    <xf numFmtId="0" fontId="6" fillId="4" borderId="14" xfId="4" applyFont="1" applyFill="1" applyBorder="1" applyAlignment="1">
      <alignment horizontal="right"/>
    </xf>
    <xf numFmtId="3" fontId="8" fillId="0" borderId="56" xfId="0" applyNumberFormat="1" applyFont="1" applyBorder="1"/>
    <xf numFmtId="3" fontId="8" fillId="0" borderId="53" xfId="0" applyNumberFormat="1" applyFont="1" applyBorder="1"/>
    <xf numFmtId="3" fontId="8" fillId="2" borderId="53" xfId="0" applyNumberFormat="1" applyFont="1" applyFill="1" applyBorder="1"/>
    <xf numFmtId="3" fontId="0" fillId="0" borderId="53" xfId="0" applyNumberFormat="1" applyBorder="1"/>
    <xf numFmtId="3" fontId="9" fillId="0" borderId="53" xfId="0" applyNumberFormat="1" applyFont="1" applyBorder="1"/>
    <xf numFmtId="3" fontId="8" fillId="0" borderId="37" xfId="0" applyNumberFormat="1" applyFont="1" applyBorder="1"/>
    <xf numFmtId="0" fontId="13" fillId="0" borderId="58" xfId="4" applyFont="1" applyBorder="1" applyAlignment="1">
      <alignment horizontal="center" wrapText="1"/>
    </xf>
    <xf numFmtId="3" fontId="8" fillId="4" borderId="0" xfId="0" applyNumberFormat="1" applyFont="1" applyFill="1"/>
    <xf numFmtId="4" fontId="8" fillId="0" borderId="0" xfId="0" applyNumberFormat="1" applyFont="1"/>
    <xf numFmtId="4" fontId="0" fillId="4" borderId="0" xfId="0" applyNumberFormat="1" applyFill="1"/>
    <xf numFmtId="4" fontId="0" fillId="0" borderId="0" xfId="0" applyNumberFormat="1"/>
    <xf numFmtId="4" fontId="3" fillId="5" borderId="0" xfId="1" applyNumberFormat="1" applyFont="1" applyFill="1"/>
    <xf numFmtId="0" fontId="0" fillId="5" borderId="0" xfId="0" applyFont="1" applyFill="1"/>
    <xf numFmtId="166" fontId="0" fillId="5" borderId="0" xfId="0" applyNumberFormat="1" applyFont="1" applyFill="1"/>
    <xf numFmtId="0" fontId="0" fillId="0" borderId="0" xfId="0" applyFont="1"/>
    <xf numFmtId="164" fontId="7" fillId="5" borderId="0" xfId="2" applyNumberFormat="1" applyFont="1" applyFill="1"/>
    <xf numFmtId="165" fontId="7" fillId="5" borderId="0" xfId="2" applyNumberFormat="1" applyFont="1" applyFill="1"/>
    <xf numFmtId="3" fontId="5" fillId="0" borderId="5" xfId="4" applyNumberFormat="1" applyFont="1" applyBorder="1" applyAlignment="1">
      <alignment wrapText="1"/>
    </xf>
    <xf numFmtId="0" fontId="20" fillId="0" borderId="1" xfId="4" applyFont="1" applyFill="1" applyBorder="1" applyAlignment="1">
      <alignment horizontal="center" wrapText="1"/>
    </xf>
    <xf numFmtId="0" fontId="1" fillId="0" borderId="0" xfId="4" applyFill="1" applyAlignment="1">
      <alignment horizontal="center" wrapText="1"/>
    </xf>
    <xf numFmtId="3" fontId="23" fillId="0" borderId="0" xfId="0" applyNumberFormat="1" applyFont="1"/>
    <xf numFmtId="0" fontId="20" fillId="0" borderId="43" xfId="4" applyFont="1" applyFill="1" applyBorder="1" applyAlignment="1">
      <alignment horizontal="center" wrapText="1"/>
    </xf>
    <xf numFmtId="0" fontId="20" fillId="0" borderId="45" xfId="4" applyFont="1" applyFill="1" applyBorder="1" applyAlignment="1">
      <alignment horizontal="center" wrapText="1"/>
    </xf>
    <xf numFmtId="0" fontId="20" fillId="0" borderId="44" xfId="4" applyFont="1" applyFill="1" applyBorder="1" applyAlignment="1">
      <alignment horizontal="center" wrapText="1"/>
    </xf>
    <xf numFmtId="0" fontId="22" fillId="0" borderId="43" xfId="4" applyFont="1" applyFill="1" applyBorder="1" applyAlignment="1">
      <alignment horizontal="center" wrapText="1"/>
    </xf>
    <xf numFmtId="0" fontId="22" fillId="0" borderId="44" xfId="4" applyFont="1" applyFill="1" applyBorder="1" applyAlignment="1">
      <alignment horizontal="center" wrapText="1"/>
    </xf>
    <xf numFmtId="0" fontId="22" fillId="0" borderId="0" xfId="4" applyFont="1" applyFill="1" applyAlignment="1">
      <alignment horizontal="center" wrapText="1"/>
    </xf>
    <xf numFmtId="3" fontId="21" fillId="0" borderId="43" xfId="4" applyNumberFormat="1" applyFont="1" applyFill="1" applyBorder="1" applyAlignment="1">
      <alignment horizontal="center" wrapText="1"/>
    </xf>
    <xf numFmtId="3" fontId="21" fillId="0" borderId="44" xfId="4" applyNumberFormat="1" applyFont="1" applyFill="1" applyBorder="1" applyAlignment="1">
      <alignment horizontal="center" wrapText="1"/>
    </xf>
    <xf numFmtId="3" fontId="7" fillId="0" borderId="0" xfId="4" applyNumberFormat="1" applyFont="1" applyFill="1" applyAlignment="1">
      <alignment horizontal="center" wrapText="1"/>
    </xf>
    <xf numFmtId="1" fontId="23" fillId="0" borderId="0" xfId="0" applyNumberFormat="1" applyFont="1" applyFill="1"/>
    <xf numFmtId="0" fontId="23" fillId="0" borderId="0" xfId="0" applyFont="1" applyFill="1"/>
    <xf numFmtId="3" fontId="23" fillId="0" borderId="0" xfId="0" applyNumberFormat="1" applyFont="1" applyFill="1"/>
    <xf numFmtId="168" fontId="7" fillId="0" borderId="0" xfId="1" applyNumberFormat="1" applyFont="1" applyFill="1"/>
    <xf numFmtId="0" fontId="0" fillId="0" borderId="0" xfId="0" applyFill="1"/>
    <xf numFmtId="168" fontId="10" fillId="5" borderId="0" xfId="1" applyNumberFormat="1" applyFont="1" applyFill="1"/>
    <xf numFmtId="2" fontId="15" fillId="0" borderId="39" xfId="4" applyNumberFormat="1" applyFont="1" applyFill="1" applyBorder="1" applyAlignment="1">
      <alignment horizontal="center" wrapText="1"/>
    </xf>
    <xf numFmtId="3" fontId="15" fillId="0" borderId="39" xfId="4" applyNumberFormat="1" applyFont="1" applyFill="1" applyBorder="1" applyAlignment="1">
      <alignment horizontal="center" wrapText="1"/>
    </xf>
    <xf numFmtId="9" fontId="15" fillId="0" borderId="40" xfId="3" applyFont="1" applyFill="1" applyBorder="1" applyAlignment="1">
      <alignment horizontal="center" wrapText="1"/>
    </xf>
    <xf numFmtId="3" fontId="15" fillId="0" borderId="40" xfId="4" applyNumberFormat="1" applyFont="1" applyFill="1" applyBorder="1" applyAlignment="1">
      <alignment horizontal="center" wrapText="1"/>
    </xf>
    <xf numFmtId="3" fontId="15" fillId="0" borderId="38" xfId="4" applyNumberFormat="1" applyFont="1" applyFill="1" applyBorder="1" applyAlignment="1">
      <alignment horizontal="center" wrapText="1"/>
    </xf>
    <xf numFmtId="3" fontId="2" fillId="0" borderId="41" xfId="4" applyNumberFormat="1" applyFont="1" applyFill="1" applyBorder="1" applyAlignment="1">
      <alignment horizontal="center" wrapText="1"/>
    </xf>
    <xf numFmtId="3" fontId="2" fillId="0" borderId="39" xfId="4" applyNumberFormat="1" applyFont="1" applyFill="1" applyBorder="1" applyAlignment="1">
      <alignment horizontal="center" wrapText="1"/>
    </xf>
    <xf numFmtId="3" fontId="2" fillId="0" borderId="40" xfId="4" applyNumberFormat="1" applyFont="1" applyFill="1" applyBorder="1" applyAlignment="1">
      <alignment horizontal="center" wrapText="1"/>
    </xf>
    <xf numFmtId="3" fontId="2" fillId="0" borderId="38" xfId="4" applyNumberFormat="1" applyFont="1" applyFill="1" applyBorder="1" applyAlignment="1">
      <alignment horizontal="center" wrapText="1"/>
    </xf>
    <xf numFmtId="3" fontId="2" fillId="0" borderId="42" xfId="4" applyNumberFormat="1" applyFont="1" applyFill="1" applyBorder="1" applyAlignment="1">
      <alignment horizontal="center" wrapText="1"/>
    </xf>
    <xf numFmtId="0" fontId="23" fillId="4" borderId="0" xfId="0" applyFont="1" applyFill="1"/>
    <xf numFmtId="0" fontId="7" fillId="0" borderId="0" xfId="0" applyFont="1" applyFill="1"/>
    <xf numFmtId="1" fontId="23" fillId="4" borderId="0" xfId="0" applyNumberFormat="1" applyFont="1" applyFill="1"/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4" xfId="4" applyFont="1" applyBorder="1" applyAlignment="1">
      <alignment wrapText="1"/>
    </xf>
    <xf numFmtId="0" fontId="5" fillId="0" borderId="8" xfId="4" applyFont="1" applyFill="1" applyBorder="1" applyAlignment="1">
      <alignment horizontal="right" wrapText="1"/>
    </xf>
    <xf numFmtId="0" fontId="8" fillId="0" borderId="0" xfId="0" applyFont="1" applyFill="1"/>
    <xf numFmtId="1" fontId="7" fillId="0" borderId="0" xfId="0" applyNumberFormat="1" applyFont="1" applyFill="1"/>
    <xf numFmtId="0" fontId="5" fillId="0" borderId="7" xfId="4" applyFont="1" applyFill="1" applyBorder="1" applyAlignment="1">
      <alignment wrapText="1"/>
    </xf>
    <xf numFmtId="3" fontId="2" fillId="5" borderId="0" xfId="0" applyNumberFormat="1" applyFont="1" applyFill="1"/>
    <xf numFmtId="0" fontId="8" fillId="10" borderId="0" xfId="0" applyFont="1" applyFill="1"/>
    <xf numFmtId="3" fontId="9" fillId="0" borderId="25" xfId="4" applyNumberFormat="1" applyFont="1" applyBorder="1"/>
    <xf numFmtId="3" fontId="8" fillId="10" borderId="0" xfId="0" applyNumberFormat="1" applyFont="1" applyFill="1"/>
    <xf numFmtId="3" fontId="7" fillId="5" borderId="0" xfId="1" applyNumberFormat="1" applyFont="1" applyFill="1"/>
    <xf numFmtId="2" fontId="7" fillId="0" borderId="54" xfId="0" applyNumberFormat="1" applyFont="1" applyBorder="1"/>
    <xf numFmtId="43" fontId="7" fillId="5" borderId="55" xfId="1" applyFont="1" applyFill="1" applyBorder="1"/>
    <xf numFmtId="0" fontId="7" fillId="0" borderId="0" xfId="0" applyFont="1" applyBorder="1"/>
    <xf numFmtId="3" fontId="14" fillId="0" borderId="4" xfId="4" applyNumberFormat="1" applyFont="1" applyFill="1" applyBorder="1"/>
    <xf numFmtId="3" fontId="13" fillId="0" borderId="30" xfId="4" applyNumberFormat="1" applyFont="1" applyFill="1" applyBorder="1" applyAlignment="1">
      <alignment horizontal="center" wrapText="1"/>
    </xf>
    <xf numFmtId="1" fontId="0" fillId="0" borderId="0" xfId="0" applyNumberFormat="1" applyFill="1" applyBorder="1"/>
    <xf numFmtId="3" fontId="0" fillId="0" borderId="0" xfId="0" applyNumberFormat="1" applyFill="1" applyBorder="1"/>
    <xf numFmtId="2" fontId="13" fillId="0" borderId="13" xfId="4" applyNumberFormat="1" applyFont="1" applyFill="1" applyBorder="1" applyAlignment="1">
      <alignment horizontal="center" wrapText="1"/>
    </xf>
    <xf numFmtId="0" fontId="6" fillId="6" borderId="10" xfId="4" applyFont="1" applyFill="1" applyBorder="1"/>
    <xf numFmtId="0" fontId="6" fillId="6" borderId="0" xfId="4" applyFont="1" applyFill="1"/>
    <xf numFmtId="0" fontId="6" fillId="6" borderId="0" xfId="4" applyFont="1" applyFill="1" applyBorder="1"/>
    <xf numFmtId="0" fontId="6" fillId="6" borderId="50" xfId="4" applyFont="1" applyFill="1" applyBorder="1"/>
    <xf numFmtId="168" fontId="3" fillId="5" borderId="0" xfId="1" applyNumberFormat="1" applyFont="1" applyFill="1" applyBorder="1"/>
    <xf numFmtId="3" fontId="8" fillId="0" borderId="0" xfId="0" applyNumberFormat="1" applyFont="1" applyFill="1"/>
    <xf numFmtId="4" fontId="0" fillId="0" borderId="0" xfId="0" applyNumberFormat="1" applyFill="1"/>
    <xf numFmtId="3" fontId="0" fillId="0" borderId="0" xfId="0" applyNumberFormat="1" applyFill="1"/>
    <xf numFmtId="3" fontId="23" fillId="0" borderId="0" xfId="0" applyNumberFormat="1" applyFont="1" applyFill="1" applyAlignment="1">
      <alignment horizontal="left" vertical="top"/>
    </xf>
    <xf numFmtId="3" fontId="23" fillId="0" borderId="0" xfId="0" applyNumberFormat="1" applyFont="1" applyFill="1" applyAlignment="1">
      <alignment horizontal="left"/>
    </xf>
    <xf numFmtId="1" fontId="8" fillId="4" borderId="0" xfId="0" applyNumberFormat="1" applyFont="1" applyFill="1"/>
    <xf numFmtId="3" fontId="23" fillId="4" borderId="0" xfId="0" applyNumberFormat="1" applyFont="1" applyFill="1"/>
    <xf numFmtId="3" fontId="6" fillId="4" borderId="11" xfId="4" applyNumberFormat="1" applyFont="1" applyFill="1" applyBorder="1"/>
    <xf numFmtId="0" fontId="6" fillId="4" borderId="51" xfId="4" applyFont="1" applyFill="1" applyBorder="1"/>
    <xf numFmtId="0" fontId="6" fillId="4" borderId="13" xfId="4" applyFont="1" applyFill="1" applyBorder="1" applyAlignment="1">
      <alignment horizontal="right"/>
    </xf>
    <xf numFmtId="3" fontId="0" fillId="4" borderId="15" xfId="0" applyNumberFormat="1" applyFill="1" applyBorder="1"/>
    <xf numFmtId="1" fontId="8" fillId="0" borderId="35" xfId="0" applyNumberFormat="1" applyFont="1" applyFill="1" applyBorder="1"/>
    <xf numFmtId="1" fontId="8" fillId="0" borderId="54" xfId="0" applyNumberFormat="1" applyFont="1" applyFill="1" applyBorder="1"/>
    <xf numFmtId="1" fontId="8" fillId="0" borderId="55" xfId="0" applyNumberFormat="1" applyFont="1" applyFill="1" applyBorder="1"/>
    <xf numFmtId="0" fontId="8" fillId="0" borderId="55" xfId="0" applyFont="1" applyFill="1" applyBorder="1"/>
    <xf numFmtId="1" fontId="8" fillId="0" borderId="0" xfId="6" applyNumberFormat="1" applyFont="1"/>
    <xf numFmtId="3" fontId="8" fillId="0" borderId="0" xfId="6" applyNumberFormat="1" applyFont="1"/>
    <xf numFmtId="164" fontId="3" fillId="3" borderId="28" xfId="2" applyNumberFormat="1" applyFont="1" applyFill="1" applyBorder="1"/>
    <xf numFmtId="164" fontId="3" fillId="3" borderId="23" xfId="2" applyNumberFormat="1" applyFont="1" applyFill="1" applyBorder="1"/>
    <xf numFmtId="164" fontId="3" fillId="3" borderId="0" xfId="2" applyNumberFormat="1" applyFont="1" applyFill="1" applyBorder="1"/>
    <xf numFmtId="164" fontId="3" fillId="3" borderId="26" xfId="2" applyNumberFormat="1" applyFont="1" applyFill="1" applyBorder="1"/>
    <xf numFmtId="164" fontId="3" fillId="3" borderId="47" xfId="2" applyNumberFormat="1" applyFont="1" applyFill="1" applyBorder="1"/>
    <xf numFmtId="164" fontId="3" fillId="3" borderId="48" xfId="2" applyNumberFormat="1" applyFont="1" applyFill="1" applyBorder="1"/>
    <xf numFmtId="169" fontId="8" fillId="0" borderId="0" xfId="0" applyNumberFormat="1" applyFont="1"/>
    <xf numFmtId="0" fontId="8" fillId="3" borderId="28" xfId="0" applyFont="1" applyFill="1" applyBorder="1"/>
    <xf numFmtId="1" fontId="8" fillId="3" borderId="28" xfId="0" applyNumberFormat="1" applyFont="1" applyFill="1" applyBorder="1"/>
    <xf numFmtId="169" fontId="8" fillId="3" borderId="28" xfId="0" applyNumberFormat="1" applyFont="1" applyFill="1" applyBorder="1"/>
    <xf numFmtId="0" fontId="8" fillId="3" borderId="0" xfId="0" applyFont="1" applyFill="1"/>
    <xf numFmtId="1" fontId="8" fillId="3" borderId="0" xfId="0" applyNumberFormat="1" applyFont="1" applyFill="1"/>
    <xf numFmtId="169" fontId="8" fillId="3" borderId="0" xfId="0" applyNumberFormat="1" applyFont="1" applyFill="1"/>
    <xf numFmtId="1" fontId="8" fillId="3" borderId="47" xfId="0" applyNumberFormat="1" applyFont="1" applyFill="1" applyBorder="1"/>
    <xf numFmtId="169" fontId="8" fillId="3" borderId="47" xfId="0" applyNumberFormat="1" applyFont="1" applyFill="1" applyBorder="1"/>
    <xf numFmtId="0" fontId="8" fillId="3" borderId="47" xfId="0" applyFont="1" applyFill="1" applyBorder="1"/>
    <xf numFmtId="164" fontId="3" fillId="3" borderId="49" xfId="2" applyNumberFormat="1" applyFont="1" applyFill="1" applyBorder="1"/>
    <xf numFmtId="0" fontId="8" fillId="0" borderId="28" xfId="0" applyFont="1" applyBorder="1"/>
    <xf numFmtId="1" fontId="8" fillId="0" borderId="28" xfId="0" applyNumberFormat="1" applyFont="1" applyBorder="1"/>
    <xf numFmtId="169" fontId="8" fillId="0" borderId="28" xfId="0" applyNumberFormat="1" applyFont="1" applyBorder="1"/>
    <xf numFmtId="1" fontId="8" fillId="0" borderId="47" xfId="0" applyNumberFormat="1" applyFont="1" applyBorder="1"/>
    <xf numFmtId="169" fontId="8" fillId="0" borderId="47" xfId="0" applyNumberFormat="1" applyFont="1" applyBorder="1"/>
    <xf numFmtId="0" fontId="8" fillId="3" borderId="49" xfId="0" applyFont="1" applyFill="1" applyBorder="1"/>
    <xf numFmtId="0" fontId="8" fillId="0" borderId="47" xfId="0" applyFont="1" applyBorder="1"/>
    <xf numFmtId="0" fontId="8" fillId="0" borderId="49" xfId="0" applyFont="1" applyBorder="1"/>
    <xf numFmtId="169" fontId="8" fillId="0" borderId="49" xfId="0" applyNumberFormat="1" applyFont="1" applyBorder="1"/>
    <xf numFmtId="1" fontId="8" fillId="3" borderId="49" xfId="0" applyNumberFormat="1" applyFont="1" applyFill="1" applyBorder="1"/>
    <xf numFmtId="169" fontId="8" fillId="3" borderId="49" xfId="0" applyNumberFormat="1" applyFont="1" applyFill="1" applyBorder="1"/>
    <xf numFmtId="164" fontId="3" fillId="3" borderId="0" xfId="2" applyNumberFormat="1" applyFont="1" applyFill="1"/>
    <xf numFmtId="0" fontId="2" fillId="0" borderId="0" xfId="0" applyFont="1"/>
    <xf numFmtId="165" fontId="8" fillId="0" borderId="28" xfId="2" applyNumberFormat="1" applyFont="1" applyBorder="1"/>
    <xf numFmtId="0" fontId="2" fillId="3" borderId="60" xfId="0" applyFont="1" applyFill="1" applyBorder="1"/>
    <xf numFmtId="164" fontId="2" fillId="3" borderId="59" xfId="0" applyNumberFormat="1" applyFont="1" applyFill="1" applyBorder="1" applyAlignment="1">
      <alignment wrapText="1"/>
    </xf>
    <xf numFmtId="0" fontId="2" fillId="3" borderId="59" xfId="0" applyFont="1" applyFill="1" applyBorder="1" applyAlignment="1">
      <alignment wrapText="1"/>
    </xf>
    <xf numFmtId="0" fontId="2" fillId="3" borderId="63" xfId="0" applyFont="1" applyFill="1" applyBorder="1" applyAlignment="1">
      <alignment wrapText="1"/>
    </xf>
    <xf numFmtId="0" fontId="0" fillId="0" borderId="55" xfId="0" applyBorder="1"/>
    <xf numFmtId="166" fontId="0" fillId="0" borderId="55" xfId="0" applyNumberFormat="1" applyBorder="1"/>
    <xf numFmtId="0" fontId="0" fillId="0" borderId="61" xfId="0" applyBorder="1"/>
    <xf numFmtId="164" fontId="8" fillId="0" borderId="57" xfId="0" applyNumberFormat="1" applyFont="1" applyBorder="1"/>
    <xf numFmtId="164" fontId="8" fillId="2" borderId="57" xfId="0" applyNumberFormat="1" applyFont="1" applyFill="1" applyBorder="1"/>
    <xf numFmtId="164" fontId="0" fillId="0" borderId="57" xfId="0" applyNumberFormat="1" applyBorder="1"/>
    <xf numFmtId="164" fontId="9" fillId="0" borderId="57" xfId="0" applyNumberFormat="1" applyFont="1" applyBorder="1"/>
    <xf numFmtId="164" fontId="0" fillId="0" borderId="64" xfId="0" applyNumberFormat="1" applyBorder="1"/>
    <xf numFmtId="0" fontId="3" fillId="0" borderId="61" xfId="0" applyFont="1" applyBorder="1"/>
    <xf numFmtId="3" fontId="8" fillId="0" borderId="55" xfId="0" applyNumberFormat="1" applyFont="1" applyBorder="1"/>
    <xf numFmtId="3" fontId="8" fillId="2" borderId="55" xfId="0" applyNumberFormat="1" applyFont="1" applyFill="1" applyBorder="1"/>
    <xf numFmtId="3" fontId="0" fillId="0" borderId="55" xfId="0" applyNumberFormat="1" applyBorder="1"/>
    <xf numFmtId="3" fontId="9" fillId="0" borderId="55" xfId="0" applyNumberFormat="1" applyFont="1" applyBorder="1"/>
    <xf numFmtId="165" fontId="9" fillId="3" borderId="62" xfId="2" applyNumberFormat="1" applyFont="1" applyFill="1" applyBorder="1" applyAlignment="1">
      <alignment horizontal="left" wrapText="1"/>
    </xf>
    <xf numFmtId="0" fontId="9" fillId="3" borderId="59" xfId="0" applyFont="1" applyFill="1" applyBorder="1" applyAlignment="1">
      <alignment wrapText="1"/>
    </xf>
    <xf numFmtId="165" fontId="9" fillId="3" borderId="59" xfId="2" applyNumberFormat="1" applyFont="1" applyFill="1" applyBorder="1" applyAlignment="1">
      <alignment wrapText="1"/>
    </xf>
    <xf numFmtId="0" fontId="11" fillId="0" borderId="0" xfId="0" applyFont="1"/>
    <xf numFmtId="0" fontId="0" fillId="0" borderId="29" xfId="0" applyBorder="1" applyAlignment="1"/>
    <xf numFmtId="3" fontId="15" fillId="0" borderId="5" xfId="4" applyNumberFormat="1" applyFont="1" applyFill="1" applyBorder="1" applyAlignment="1">
      <alignment horizontal="center" wrapText="1"/>
    </xf>
    <xf numFmtId="3" fontId="15" fillId="0" borderId="6" xfId="4" applyNumberFormat="1" applyFont="1" applyFill="1" applyBorder="1" applyAlignment="1">
      <alignment horizontal="center" wrapText="1"/>
    </xf>
    <xf numFmtId="2" fontId="15" fillId="0" borderId="8" xfId="4" applyNumberFormat="1" applyFont="1" applyFill="1" applyBorder="1" applyAlignment="1">
      <alignment horizontal="center" wrapText="1"/>
    </xf>
    <xf numFmtId="0" fontId="15" fillId="0" borderId="5" xfId="4" applyFont="1" applyFill="1" applyBorder="1" applyAlignment="1">
      <alignment horizontal="center" wrapText="1"/>
    </xf>
    <xf numFmtId="0" fontId="15" fillId="0" borderId="6" xfId="4" applyFont="1" applyFill="1" applyBorder="1" applyAlignment="1">
      <alignment horizontal="center" wrapText="1"/>
    </xf>
    <xf numFmtId="3" fontId="15" fillId="0" borderId="7" xfId="4" applyNumberFormat="1" applyFont="1" applyFill="1" applyBorder="1" applyAlignment="1">
      <alignment horizontal="center" wrapText="1"/>
    </xf>
    <xf numFmtId="2" fontId="7" fillId="10" borderId="54" xfId="0" applyNumberFormat="1" applyFont="1" applyFill="1" applyBorder="1"/>
    <xf numFmtId="2" fontId="7" fillId="0" borderId="54" xfId="0" applyNumberFormat="1" applyFont="1" applyFill="1" applyBorder="1"/>
    <xf numFmtId="3" fontId="7" fillId="0" borderId="0" xfId="0" applyNumberFormat="1" applyFont="1" applyFill="1"/>
    <xf numFmtId="0" fontId="23" fillId="7" borderId="0" xfId="0" applyFont="1" applyFill="1"/>
    <xf numFmtId="164" fontId="11" fillId="0" borderId="23" xfId="4" applyNumberFormat="1" applyFont="1" applyBorder="1" applyAlignment="1">
      <alignment horizontal="center" wrapText="1"/>
    </xf>
    <xf numFmtId="164" fontId="11" fillId="0" borderId="26" xfId="4" applyNumberFormat="1" applyFont="1" applyBorder="1" applyAlignment="1">
      <alignment horizontal="center" wrapText="1"/>
    </xf>
    <xf numFmtId="0" fontId="11" fillId="2" borderId="17" xfId="4" applyFont="1" applyFill="1" applyBorder="1" applyAlignment="1">
      <alignment horizontal="center"/>
    </xf>
    <xf numFmtId="0" fontId="11" fillId="2" borderId="18" xfId="4" applyFont="1" applyFill="1" applyBorder="1" applyAlignment="1">
      <alignment horizontal="center"/>
    </xf>
    <xf numFmtId="0" fontId="11" fillId="2" borderId="19" xfId="4" applyFont="1" applyFill="1" applyBorder="1" applyAlignment="1">
      <alignment horizontal="center"/>
    </xf>
    <xf numFmtId="166" fontId="11" fillId="2" borderId="17" xfId="4" applyNumberFormat="1" applyFont="1" applyFill="1" applyBorder="1" applyAlignment="1">
      <alignment horizontal="center"/>
    </xf>
    <xf numFmtId="166" fontId="11" fillId="2" borderId="18" xfId="4" applyNumberFormat="1" applyFont="1" applyFill="1" applyBorder="1" applyAlignment="1">
      <alignment horizontal="center"/>
    </xf>
    <xf numFmtId="166" fontId="11" fillId="2" borderId="19" xfId="4" applyNumberFormat="1" applyFont="1" applyFill="1" applyBorder="1" applyAlignment="1">
      <alignment horizontal="center"/>
    </xf>
    <xf numFmtId="0" fontId="11" fillId="2" borderId="20" xfId="4" applyFont="1" applyFill="1" applyBorder="1" applyAlignment="1">
      <alignment horizontal="center"/>
    </xf>
    <xf numFmtId="0" fontId="11" fillId="2" borderId="21" xfId="4" applyFont="1" applyFill="1" applyBorder="1" applyAlignment="1">
      <alignment horizontal="center"/>
    </xf>
    <xf numFmtId="164" fontId="11" fillId="0" borderId="20" xfId="4" applyNumberFormat="1" applyFont="1" applyFill="1" applyBorder="1" applyAlignment="1">
      <alignment horizontal="center" wrapText="1"/>
    </xf>
    <xf numFmtId="164" fontId="11" fillId="0" borderId="11" xfId="4" applyNumberFormat="1" applyFont="1" applyFill="1" applyBorder="1" applyAlignment="1">
      <alignment horizontal="center" wrapText="1"/>
    </xf>
    <xf numFmtId="164" fontId="11" fillId="0" borderId="22" xfId="4" applyNumberFormat="1" applyFont="1" applyFill="1" applyBorder="1" applyAlignment="1">
      <alignment horizontal="center" wrapText="1"/>
    </xf>
    <xf numFmtId="164" fontId="11" fillId="0" borderId="25" xfId="4" applyNumberFormat="1" applyFont="1" applyFill="1" applyBorder="1" applyAlignment="1">
      <alignment horizontal="center" wrapText="1"/>
    </xf>
    <xf numFmtId="3" fontId="13" fillId="0" borderId="16" xfId="4" applyNumberFormat="1" applyFont="1" applyFill="1" applyBorder="1" applyAlignment="1">
      <alignment horizontal="center"/>
    </xf>
    <xf numFmtId="3" fontId="13" fillId="0" borderId="23" xfId="4" applyNumberFormat="1" applyFont="1" applyFill="1" applyBorder="1" applyAlignment="1">
      <alignment horizontal="center"/>
    </xf>
    <xf numFmtId="0" fontId="13" fillId="0" borderId="16" xfId="4" applyFont="1" applyBorder="1" applyAlignment="1">
      <alignment horizontal="center"/>
    </xf>
    <xf numFmtId="0" fontId="13" fillId="0" borderId="28" xfId="4" applyFont="1" applyBorder="1" applyAlignment="1">
      <alignment horizontal="center"/>
    </xf>
    <xf numFmtId="3" fontId="13" fillId="0" borderId="4" xfId="4" applyNumberFormat="1" applyFont="1" applyFill="1" applyBorder="1" applyAlignment="1">
      <alignment horizontal="center" vertical="center" wrapText="1"/>
    </xf>
    <xf numFmtId="3" fontId="13" fillId="0" borderId="31" xfId="4" applyNumberFormat="1" applyFont="1" applyFill="1" applyBorder="1" applyAlignment="1">
      <alignment horizontal="center" vertical="center" wrapText="1"/>
    </xf>
    <xf numFmtId="0" fontId="13" fillId="0" borderId="17" xfId="4" applyFont="1" applyBorder="1" applyAlignment="1">
      <alignment horizontal="center"/>
    </xf>
    <xf numFmtId="0" fontId="13" fillId="0" borderId="18" xfId="4" applyFont="1" applyBorder="1" applyAlignment="1">
      <alignment horizontal="center"/>
    </xf>
    <xf numFmtId="0" fontId="13" fillId="0" borderId="19" xfId="4" applyFont="1" applyBorder="1" applyAlignment="1">
      <alignment horizontal="center"/>
    </xf>
    <xf numFmtId="0" fontId="15" fillId="0" borderId="1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center"/>
    </xf>
    <xf numFmtId="0" fontId="15" fillId="0" borderId="3" xfId="4" applyFont="1" applyFill="1" applyBorder="1" applyAlignment="1">
      <alignment horizontal="center"/>
    </xf>
    <xf numFmtId="0" fontId="15" fillId="0" borderId="32" xfId="4" applyFont="1" applyFill="1" applyBorder="1" applyAlignment="1">
      <alignment horizontal="center" wrapText="1"/>
    </xf>
    <xf numFmtId="0" fontId="15" fillId="0" borderId="33" xfId="4" applyFont="1" applyFill="1" applyBorder="1" applyAlignment="1">
      <alignment horizontal="center" wrapText="1"/>
    </xf>
    <xf numFmtId="0" fontId="15" fillId="0" borderId="22" xfId="4" applyFont="1" applyFill="1" applyBorder="1" applyAlignment="1">
      <alignment horizontal="center" wrapText="1"/>
    </xf>
    <xf numFmtId="0" fontId="9" fillId="0" borderId="4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3" fontId="2" fillId="0" borderId="16" xfId="4" applyNumberFormat="1" applyFont="1" applyBorder="1" applyAlignment="1">
      <alignment horizontal="center"/>
    </xf>
    <xf numFmtId="3" fontId="2" fillId="0" borderId="28" xfId="4" applyNumberFormat="1" applyFont="1" applyBorder="1" applyAlignment="1">
      <alignment horizontal="center"/>
    </xf>
    <xf numFmtId="3" fontId="2" fillId="0" borderId="23" xfId="4" applyNumberFormat="1" applyFont="1" applyBorder="1" applyAlignment="1">
      <alignment horizontal="center"/>
    </xf>
    <xf numFmtId="0" fontId="2" fillId="0" borderId="17" xfId="4" applyFont="1" applyBorder="1" applyAlignment="1">
      <alignment horizontal="center"/>
    </xf>
    <xf numFmtId="0" fontId="2" fillId="0" borderId="18" xfId="4" applyFont="1" applyBorder="1" applyAlignment="1">
      <alignment horizontal="center"/>
    </xf>
    <xf numFmtId="0" fontId="2" fillId="0" borderId="19" xfId="4" applyFont="1" applyBorder="1" applyAlignment="1">
      <alignment horizontal="center"/>
    </xf>
    <xf numFmtId="3" fontId="2" fillId="0" borderId="16" xfId="4" applyNumberFormat="1" applyFont="1" applyFill="1" applyBorder="1" applyAlignment="1">
      <alignment horizontal="center" wrapText="1"/>
    </xf>
    <xf numFmtId="3" fontId="2" fillId="0" borderId="28" xfId="4" applyNumberFormat="1" applyFont="1" applyFill="1" applyBorder="1" applyAlignment="1">
      <alignment horizontal="center" wrapText="1"/>
    </xf>
    <xf numFmtId="3" fontId="2" fillId="0" borderId="23" xfId="4" applyNumberFormat="1" applyFont="1" applyFill="1" applyBorder="1" applyAlignment="1">
      <alignment horizontal="center" wrapText="1"/>
    </xf>
    <xf numFmtId="3" fontId="2" fillId="0" borderId="16" xfId="4" applyNumberFormat="1" applyFont="1" applyFill="1" applyBorder="1" applyAlignment="1">
      <alignment horizontal="center"/>
    </xf>
    <xf numFmtId="3" fontId="2" fillId="0" borderId="28" xfId="4" applyNumberFormat="1" applyFont="1" applyFill="1" applyBorder="1" applyAlignment="1">
      <alignment horizontal="center"/>
    </xf>
    <xf numFmtId="3" fontId="2" fillId="0" borderId="23" xfId="4" applyNumberFormat="1" applyFont="1" applyFill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1" xfId="4" applyFont="1" applyFill="1" applyBorder="1" applyAlignment="1">
      <alignment horizontal="center" wrapText="1"/>
    </xf>
    <xf numFmtId="0" fontId="2" fillId="0" borderId="3" xfId="4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18" fillId="0" borderId="1" xfId="4" applyFont="1" applyFill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3" fontId="2" fillId="0" borderId="0" xfId="4" applyNumberFormat="1" applyFont="1" applyFill="1" applyAlignment="1">
      <alignment horizontal="center" wrapText="1"/>
    </xf>
    <xf numFmtId="0" fontId="16" fillId="0" borderId="0" xfId="0" applyFont="1" applyFill="1"/>
  </cellXfs>
  <cellStyles count="7">
    <cellStyle name="Comma" xfId="1" builtinId="3"/>
    <cellStyle name="Currency" xfId="2" builtinId="4"/>
    <cellStyle name="Normal" xfId="0" builtinId="0"/>
    <cellStyle name="Normal 2" xfId="6" xr:uid="{8F80BE15-229C-443D-8694-AA62B8655B00}"/>
    <cellStyle name="Normal 4" xfId="4" xr:uid="{7F99D9C7-BE85-416A-B8AF-6845C01933C0}"/>
    <cellStyle name="Percent" xfId="3" builtinId="5"/>
    <cellStyle name="Percent 2" xfId="5" xr:uid="{732875C0-0C62-48F2-9028-4A9C1C8D4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4F3B-06C3-442D-8B04-D5C4D94A2232}">
  <dimension ref="A1:J72"/>
  <sheetViews>
    <sheetView workbookViewId="0">
      <pane ySplit="1" topLeftCell="A2" activePane="bottomLeft" state="frozen"/>
      <selection pane="bottomLeft" activeCell="F28" sqref="F28"/>
    </sheetView>
  </sheetViews>
  <sheetFormatPr defaultRowHeight="14.4"/>
  <cols>
    <col min="1" max="1" width="58.5546875" customWidth="1"/>
    <col min="2" max="2" width="15.6640625" style="61" customWidth="1"/>
    <col min="3" max="3" width="11.88671875" style="210" customWidth="1"/>
    <col min="9" max="9" width="9.109375" style="210"/>
    <col min="10" max="10" width="19.5546875" style="253" customWidth="1"/>
    <col min="11" max="11" width="22.33203125" customWidth="1"/>
    <col min="255" max="255" width="56.88671875" bestFit="1" customWidth="1"/>
    <col min="266" max="266" width="17.5546875" customWidth="1"/>
    <col min="267" max="267" width="22.33203125" customWidth="1"/>
    <col min="511" max="511" width="56.88671875" bestFit="1" customWidth="1"/>
    <col min="522" max="522" width="17.5546875" customWidth="1"/>
    <col min="523" max="523" width="22.33203125" customWidth="1"/>
    <col min="767" max="767" width="56.88671875" bestFit="1" customWidth="1"/>
    <col min="778" max="778" width="17.5546875" customWidth="1"/>
    <col min="779" max="779" width="22.33203125" customWidth="1"/>
    <col min="1023" max="1023" width="56.88671875" bestFit="1" customWidth="1"/>
    <col min="1034" max="1034" width="17.5546875" customWidth="1"/>
    <col min="1035" max="1035" width="22.33203125" customWidth="1"/>
    <col min="1279" max="1279" width="56.88671875" bestFit="1" customWidth="1"/>
    <col min="1290" max="1290" width="17.5546875" customWidth="1"/>
    <col min="1291" max="1291" width="22.33203125" customWidth="1"/>
    <col min="1535" max="1535" width="56.88671875" bestFit="1" customWidth="1"/>
    <col min="1546" max="1546" width="17.5546875" customWidth="1"/>
    <col min="1547" max="1547" width="22.33203125" customWidth="1"/>
    <col min="1791" max="1791" width="56.88671875" bestFit="1" customWidth="1"/>
    <col min="1802" max="1802" width="17.5546875" customWidth="1"/>
    <col min="1803" max="1803" width="22.33203125" customWidth="1"/>
    <col min="2047" max="2047" width="56.88671875" bestFit="1" customWidth="1"/>
    <col min="2058" max="2058" width="17.5546875" customWidth="1"/>
    <col min="2059" max="2059" width="22.33203125" customWidth="1"/>
    <col min="2303" max="2303" width="56.88671875" bestFit="1" customWidth="1"/>
    <col min="2314" max="2314" width="17.5546875" customWidth="1"/>
    <col min="2315" max="2315" width="22.33203125" customWidth="1"/>
    <col min="2559" max="2559" width="56.88671875" bestFit="1" customWidth="1"/>
    <col min="2570" max="2570" width="17.5546875" customWidth="1"/>
    <col min="2571" max="2571" width="22.33203125" customWidth="1"/>
    <col min="2815" max="2815" width="56.88671875" bestFit="1" customWidth="1"/>
    <col min="2826" max="2826" width="17.5546875" customWidth="1"/>
    <col min="2827" max="2827" width="22.33203125" customWidth="1"/>
    <col min="3071" max="3071" width="56.88671875" bestFit="1" customWidth="1"/>
    <col min="3082" max="3082" width="17.5546875" customWidth="1"/>
    <col min="3083" max="3083" width="22.33203125" customWidth="1"/>
    <col min="3327" max="3327" width="56.88671875" bestFit="1" customWidth="1"/>
    <col min="3338" max="3338" width="17.5546875" customWidth="1"/>
    <col min="3339" max="3339" width="22.33203125" customWidth="1"/>
    <col min="3583" max="3583" width="56.88671875" bestFit="1" customWidth="1"/>
    <col min="3594" max="3594" width="17.5546875" customWidth="1"/>
    <col min="3595" max="3595" width="22.33203125" customWidth="1"/>
    <col min="3839" max="3839" width="56.88671875" bestFit="1" customWidth="1"/>
    <col min="3850" max="3850" width="17.5546875" customWidth="1"/>
    <col min="3851" max="3851" width="22.33203125" customWidth="1"/>
    <col min="4095" max="4095" width="56.88671875" bestFit="1" customWidth="1"/>
    <col min="4106" max="4106" width="17.5546875" customWidth="1"/>
    <col min="4107" max="4107" width="22.33203125" customWidth="1"/>
    <col min="4351" max="4351" width="56.88671875" bestFit="1" customWidth="1"/>
    <col min="4362" max="4362" width="17.5546875" customWidth="1"/>
    <col min="4363" max="4363" width="22.33203125" customWidth="1"/>
    <col min="4607" max="4607" width="56.88671875" bestFit="1" customWidth="1"/>
    <col min="4618" max="4618" width="17.5546875" customWidth="1"/>
    <col min="4619" max="4619" width="22.33203125" customWidth="1"/>
    <col min="4863" max="4863" width="56.88671875" bestFit="1" customWidth="1"/>
    <col min="4874" max="4874" width="17.5546875" customWidth="1"/>
    <col min="4875" max="4875" width="22.33203125" customWidth="1"/>
    <col min="5119" max="5119" width="56.88671875" bestFit="1" customWidth="1"/>
    <col min="5130" max="5130" width="17.5546875" customWidth="1"/>
    <col min="5131" max="5131" width="22.33203125" customWidth="1"/>
    <col min="5375" max="5375" width="56.88671875" bestFit="1" customWidth="1"/>
    <col min="5386" max="5386" width="17.5546875" customWidth="1"/>
    <col min="5387" max="5387" width="22.33203125" customWidth="1"/>
    <col min="5631" max="5631" width="56.88671875" bestFit="1" customWidth="1"/>
    <col min="5642" max="5642" width="17.5546875" customWidth="1"/>
    <col min="5643" max="5643" width="22.33203125" customWidth="1"/>
    <col min="5887" max="5887" width="56.88671875" bestFit="1" customWidth="1"/>
    <col min="5898" max="5898" width="17.5546875" customWidth="1"/>
    <col min="5899" max="5899" width="22.33203125" customWidth="1"/>
    <col min="6143" max="6143" width="56.88671875" bestFit="1" customWidth="1"/>
    <col min="6154" max="6154" width="17.5546875" customWidth="1"/>
    <col min="6155" max="6155" width="22.33203125" customWidth="1"/>
    <col min="6399" max="6399" width="56.88671875" bestFit="1" customWidth="1"/>
    <col min="6410" max="6410" width="17.5546875" customWidth="1"/>
    <col min="6411" max="6411" width="22.33203125" customWidth="1"/>
    <col min="6655" max="6655" width="56.88671875" bestFit="1" customWidth="1"/>
    <col min="6666" max="6666" width="17.5546875" customWidth="1"/>
    <col min="6667" max="6667" width="22.33203125" customWidth="1"/>
    <col min="6911" max="6911" width="56.88671875" bestFit="1" customWidth="1"/>
    <col min="6922" max="6922" width="17.5546875" customWidth="1"/>
    <col min="6923" max="6923" width="22.33203125" customWidth="1"/>
    <col min="7167" max="7167" width="56.88671875" bestFit="1" customWidth="1"/>
    <col min="7178" max="7178" width="17.5546875" customWidth="1"/>
    <col min="7179" max="7179" width="22.33203125" customWidth="1"/>
    <col min="7423" max="7423" width="56.88671875" bestFit="1" customWidth="1"/>
    <col min="7434" max="7434" width="17.5546875" customWidth="1"/>
    <col min="7435" max="7435" width="22.33203125" customWidth="1"/>
    <col min="7679" max="7679" width="56.88671875" bestFit="1" customWidth="1"/>
    <col min="7690" max="7690" width="17.5546875" customWidth="1"/>
    <col min="7691" max="7691" width="22.33203125" customWidth="1"/>
    <col min="7935" max="7935" width="56.88671875" bestFit="1" customWidth="1"/>
    <col min="7946" max="7946" width="17.5546875" customWidth="1"/>
    <col min="7947" max="7947" width="22.33203125" customWidth="1"/>
    <col min="8191" max="8191" width="56.88671875" bestFit="1" customWidth="1"/>
    <col min="8202" max="8202" width="17.5546875" customWidth="1"/>
    <col min="8203" max="8203" width="22.33203125" customWidth="1"/>
    <col min="8447" max="8447" width="56.88671875" bestFit="1" customWidth="1"/>
    <col min="8458" max="8458" width="17.5546875" customWidth="1"/>
    <col min="8459" max="8459" width="22.33203125" customWidth="1"/>
    <col min="8703" max="8703" width="56.88671875" bestFit="1" customWidth="1"/>
    <col min="8714" max="8714" width="17.5546875" customWidth="1"/>
    <col min="8715" max="8715" width="22.33203125" customWidth="1"/>
    <col min="8959" max="8959" width="56.88671875" bestFit="1" customWidth="1"/>
    <col min="8970" max="8970" width="17.5546875" customWidth="1"/>
    <col min="8971" max="8971" width="22.33203125" customWidth="1"/>
    <col min="9215" max="9215" width="56.88671875" bestFit="1" customWidth="1"/>
    <col min="9226" max="9226" width="17.5546875" customWidth="1"/>
    <col min="9227" max="9227" width="22.33203125" customWidth="1"/>
    <col min="9471" max="9471" width="56.88671875" bestFit="1" customWidth="1"/>
    <col min="9482" max="9482" width="17.5546875" customWidth="1"/>
    <col min="9483" max="9483" width="22.33203125" customWidth="1"/>
    <col min="9727" max="9727" width="56.88671875" bestFit="1" customWidth="1"/>
    <col min="9738" max="9738" width="17.5546875" customWidth="1"/>
    <col min="9739" max="9739" width="22.33203125" customWidth="1"/>
    <col min="9983" max="9983" width="56.88671875" bestFit="1" customWidth="1"/>
    <col min="9994" max="9994" width="17.5546875" customWidth="1"/>
    <col min="9995" max="9995" width="22.33203125" customWidth="1"/>
    <col min="10239" max="10239" width="56.88671875" bestFit="1" customWidth="1"/>
    <col min="10250" max="10250" width="17.5546875" customWidth="1"/>
    <col min="10251" max="10251" width="22.33203125" customWidth="1"/>
    <col min="10495" max="10495" width="56.88671875" bestFit="1" customWidth="1"/>
    <col min="10506" max="10506" width="17.5546875" customWidth="1"/>
    <col min="10507" max="10507" width="22.33203125" customWidth="1"/>
    <col min="10751" max="10751" width="56.88671875" bestFit="1" customWidth="1"/>
    <col min="10762" max="10762" width="17.5546875" customWidth="1"/>
    <col min="10763" max="10763" width="22.33203125" customWidth="1"/>
    <col min="11007" max="11007" width="56.88671875" bestFit="1" customWidth="1"/>
    <col min="11018" max="11018" width="17.5546875" customWidth="1"/>
    <col min="11019" max="11019" width="22.33203125" customWidth="1"/>
    <col min="11263" max="11263" width="56.88671875" bestFit="1" customWidth="1"/>
    <col min="11274" max="11274" width="17.5546875" customWidth="1"/>
    <col min="11275" max="11275" width="22.33203125" customWidth="1"/>
    <col min="11519" max="11519" width="56.88671875" bestFit="1" customWidth="1"/>
    <col min="11530" max="11530" width="17.5546875" customWidth="1"/>
    <col min="11531" max="11531" width="22.33203125" customWidth="1"/>
    <col min="11775" max="11775" width="56.88671875" bestFit="1" customWidth="1"/>
    <col min="11786" max="11786" width="17.5546875" customWidth="1"/>
    <col min="11787" max="11787" width="22.33203125" customWidth="1"/>
    <col min="12031" max="12031" width="56.88671875" bestFit="1" customWidth="1"/>
    <col min="12042" max="12042" width="17.5546875" customWidth="1"/>
    <col min="12043" max="12043" width="22.33203125" customWidth="1"/>
    <col min="12287" max="12287" width="56.88671875" bestFit="1" customWidth="1"/>
    <col min="12298" max="12298" width="17.5546875" customWidth="1"/>
    <col min="12299" max="12299" width="22.33203125" customWidth="1"/>
    <col min="12543" max="12543" width="56.88671875" bestFit="1" customWidth="1"/>
    <col min="12554" max="12554" width="17.5546875" customWidth="1"/>
    <col min="12555" max="12555" width="22.33203125" customWidth="1"/>
    <col min="12799" max="12799" width="56.88671875" bestFit="1" customWidth="1"/>
    <col min="12810" max="12810" width="17.5546875" customWidth="1"/>
    <col min="12811" max="12811" width="22.33203125" customWidth="1"/>
    <col min="13055" max="13055" width="56.88671875" bestFit="1" customWidth="1"/>
    <col min="13066" max="13066" width="17.5546875" customWidth="1"/>
    <col min="13067" max="13067" width="22.33203125" customWidth="1"/>
    <col min="13311" max="13311" width="56.88671875" bestFit="1" customWidth="1"/>
    <col min="13322" max="13322" width="17.5546875" customWidth="1"/>
    <col min="13323" max="13323" width="22.33203125" customWidth="1"/>
    <col min="13567" max="13567" width="56.88671875" bestFit="1" customWidth="1"/>
    <col min="13578" max="13578" width="17.5546875" customWidth="1"/>
    <col min="13579" max="13579" width="22.33203125" customWidth="1"/>
    <col min="13823" max="13823" width="56.88671875" bestFit="1" customWidth="1"/>
    <col min="13834" max="13834" width="17.5546875" customWidth="1"/>
    <col min="13835" max="13835" width="22.33203125" customWidth="1"/>
    <col min="14079" max="14079" width="56.88671875" bestFit="1" customWidth="1"/>
    <col min="14090" max="14090" width="17.5546875" customWidth="1"/>
    <col min="14091" max="14091" width="22.33203125" customWidth="1"/>
    <col min="14335" max="14335" width="56.88671875" bestFit="1" customWidth="1"/>
    <col min="14346" max="14346" width="17.5546875" customWidth="1"/>
    <col min="14347" max="14347" width="22.33203125" customWidth="1"/>
    <col min="14591" max="14591" width="56.88671875" bestFit="1" customWidth="1"/>
    <col min="14602" max="14602" width="17.5546875" customWidth="1"/>
    <col min="14603" max="14603" width="22.33203125" customWidth="1"/>
    <col min="14847" max="14847" width="56.88671875" bestFit="1" customWidth="1"/>
    <col min="14858" max="14858" width="17.5546875" customWidth="1"/>
    <col min="14859" max="14859" width="22.33203125" customWidth="1"/>
    <col min="15103" max="15103" width="56.88671875" bestFit="1" customWidth="1"/>
    <col min="15114" max="15114" width="17.5546875" customWidth="1"/>
    <col min="15115" max="15115" width="22.33203125" customWidth="1"/>
    <col min="15359" max="15359" width="56.88671875" bestFit="1" customWidth="1"/>
    <col min="15370" max="15370" width="17.5546875" customWidth="1"/>
    <col min="15371" max="15371" width="22.33203125" customWidth="1"/>
    <col min="15615" max="15615" width="56.88671875" bestFit="1" customWidth="1"/>
    <col min="15626" max="15626" width="17.5546875" customWidth="1"/>
    <col min="15627" max="15627" width="22.33203125" customWidth="1"/>
    <col min="15871" max="15871" width="56.88671875" bestFit="1" customWidth="1"/>
    <col min="15882" max="15882" width="17.5546875" customWidth="1"/>
    <col min="15883" max="15883" width="22.33203125" customWidth="1"/>
    <col min="16127" max="16127" width="56.88671875" bestFit="1" customWidth="1"/>
    <col min="16138" max="16138" width="17.5546875" customWidth="1"/>
    <col min="16139" max="16139" width="22.33203125" customWidth="1"/>
  </cols>
  <sheetData>
    <row r="1" spans="1:10" ht="22.2" thickBot="1">
      <c r="A1" s="1" t="s">
        <v>0</v>
      </c>
      <c r="B1" s="193" t="s">
        <v>1</v>
      </c>
      <c r="C1" s="232" t="s">
        <v>2</v>
      </c>
      <c r="D1" s="2" t="s">
        <v>663</v>
      </c>
      <c r="E1" s="3" t="s">
        <v>3</v>
      </c>
      <c r="F1" s="3" t="s">
        <v>4</v>
      </c>
      <c r="G1" s="3" t="s">
        <v>5</v>
      </c>
      <c r="H1" s="4" t="s">
        <v>6</v>
      </c>
      <c r="I1" s="229" t="s">
        <v>7</v>
      </c>
      <c r="J1" s="320"/>
    </row>
    <row r="2" spans="1:10" ht="15" thickBot="1">
      <c r="A2" s="5" t="s">
        <v>9</v>
      </c>
      <c r="B2" s="258"/>
      <c r="C2" s="174"/>
      <c r="D2" s="259"/>
      <c r="E2" s="173"/>
      <c r="F2" s="173"/>
      <c r="G2" s="173"/>
      <c r="H2" s="260"/>
      <c r="I2" s="175"/>
      <c r="J2" s="261"/>
    </row>
    <row r="3" spans="1:10">
      <c r="A3" s="6" t="s">
        <v>8</v>
      </c>
      <c r="B3" s="176">
        <v>7646</v>
      </c>
      <c r="C3" s="9">
        <v>2</v>
      </c>
      <c r="D3" s="8">
        <v>1</v>
      </c>
      <c r="E3" s="9">
        <v>4</v>
      </c>
      <c r="F3" s="161">
        <v>0</v>
      </c>
      <c r="G3" s="8">
        <f>SUM(E3+F3)</f>
        <v>4</v>
      </c>
      <c r="H3" s="10">
        <v>3.39</v>
      </c>
      <c r="I3" s="263">
        <v>10</v>
      </c>
      <c r="J3" s="208" t="s">
        <v>11</v>
      </c>
    </row>
    <row r="4" spans="1:10">
      <c r="A4" s="6" t="s">
        <v>13</v>
      </c>
      <c r="B4" s="177">
        <v>9879</v>
      </c>
      <c r="C4" s="256"/>
      <c r="D4" s="15"/>
      <c r="E4" s="16"/>
      <c r="F4" s="162"/>
      <c r="G4" s="15"/>
      <c r="H4" s="15"/>
      <c r="I4" s="162"/>
      <c r="J4" s="257"/>
    </row>
    <row r="5" spans="1:10">
      <c r="A5" s="6" t="s">
        <v>15</v>
      </c>
      <c r="B5" s="177">
        <v>8106</v>
      </c>
      <c r="C5" s="9">
        <v>2</v>
      </c>
      <c r="D5" s="8">
        <v>0</v>
      </c>
      <c r="E5" s="9">
        <v>3</v>
      </c>
      <c r="F5" s="163">
        <v>0</v>
      </c>
      <c r="G5" s="8">
        <f t="shared" ref="G5:G67" si="0">SUM(E5+F5)</f>
        <v>3</v>
      </c>
      <c r="H5" s="10">
        <v>2.7</v>
      </c>
      <c r="I5" s="264">
        <v>0</v>
      </c>
      <c r="J5" s="208" t="s">
        <v>11</v>
      </c>
    </row>
    <row r="6" spans="1:10">
      <c r="A6" s="6" t="s">
        <v>16</v>
      </c>
      <c r="B6" s="177">
        <v>18279</v>
      </c>
      <c r="C6" s="9">
        <v>3</v>
      </c>
      <c r="D6" s="8">
        <v>1</v>
      </c>
      <c r="E6" s="9">
        <v>4</v>
      </c>
      <c r="F6" s="163">
        <v>3</v>
      </c>
      <c r="G6" s="8">
        <f t="shared" si="0"/>
        <v>7</v>
      </c>
      <c r="H6" s="10">
        <v>6.13</v>
      </c>
      <c r="I6" s="264">
        <v>6</v>
      </c>
      <c r="J6" s="208" t="s">
        <v>11</v>
      </c>
    </row>
    <row r="7" spans="1:10">
      <c r="A7" s="6" t="s">
        <v>18</v>
      </c>
      <c r="B7" s="177">
        <v>8908</v>
      </c>
      <c r="C7" s="9">
        <v>1</v>
      </c>
      <c r="D7" s="8">
        <v>1</v>
      </c>
      <c r="E7" s="9">
        <v>2</v>
      </c>
      <c r="F7" s="163">
        <v>0</v>
      </c>
      <c r="G7" s="8">
        <f t="shared" si="0"/>
        <v>2</v>
      </c>
      <c r="H7" s="10">
        <v>2</v>
      </c>
      <c r="I7" s="264">
        <v>0</v>
      </c>
      <c r="J7" s="208" t="s">
        <v>19</v>
      </c>
    </row>
    <row r="8" spans="1:10">
      <c r="A8" s="6" t="s">
        <v>20</v>
      </c>
      <c r="B8" s="177">
        <v>7551</v>
      </c>
      <c r="C8" s="9">
        <v>1</v>
      </c>
      <c r="D8" s="8">
        <v>0</v>
      </c>
      <c r="E8" s="9">
        <v>3</v>
      </c>
      <c r="F8" s="163">
        <v>0</v>
      </c>
      <c r="G8" s="8">
        <f t="shared" si="0"/>
        <v>3</v>
      </c>
      <c r="H8" s="10">
        <v>2.5</v>
      </c>
      <c r="I8" s="264">
        <v>230</v>
      </c>
      <c r="J8" s="208" t="s">
        <v>673</v>
      </c>
    </row>
    <row r="9" spans="1:10">
      <c r="A9" s="6" t="s">
        <v>22</v>
      </c>
      <c r="B9" s="177">
        <v>5935</v>
      </c>
      <c r="C9" s="9">
        <v>1</v>
      </c>
      <c r="D9" s="8">
        <v>1</v>
      </c>
      <c r="E9" s="9">
        <v>2</v>
      </c>
      <c r="F9" s="163">
        <v>0</v>
      </c>
      <c r="G9" s="8">
        <f t="shared" si="0"/>
        <v>2</v>
      </c>
      <c r="H9" s="10">
        <v>2</v>
      </c>
      <c r="I9" s="264">
        <v>0</v>
      </c>
      <c r="J9" s="208" t="s">
        <v>11</v>
      </c>
    </row>
    <row r="10" spans="1:10">
      <c r="A10" s="6" t="s">
        <v>24</v>
      </c>
      <c r="B10" s="177">
        <v>10123</v>
      </c>
      <c r="C10" s="9">
        <v>3</v>
      </c>
      <c r="D10" s="8">
        <v>1</v>
      </c>
      <c r="E10" s="9">
        <v>4</v>
      </c>
      <c r="F10" s="163">
        <v>0</v>
      </c>
      <c r="G10" s="8">
        <f t="shared" si="0"/>
        <v>4</v>
      </c>
      <c r="H10" s="10">
        <v>3.75</v>
      </c>
      <c r="I10" s="264">
        <v>0</v>
      </c>
      <c r="J10" s="208" t="s">
        <v>19</v>
      </c>
    </row>
    <row r="11" spans="1:10">
      <c r="A11" s="6" t="s">
        <v>25</v>
      </c>
      <c r="B11" s="177">
        <v>4943</v>
      </c>
      <c r="C11" s="9">
        <v>1</v>
      </c>
      <c r="D11" s="8">
        <v>1</v>
      </c>
      <c r="E11" s="9">
        <v>1</v>
      </c>
      <c r="F11" s="163">
        <v>1</v>
      </c>
      <c r="G11" s="8">
        <f t="shared" si="0"/>
        <v>2</v>
      </c>
      <c r="H11" s="10">
        <v>2</v>
      </c>
      <c r="I11" s="264">
        <v>150</v>
      </c>
      <c r="J11" s="208" t="s">
        <v>26</v>
      </c>
    </row>
    <row r="12" spans="1:10">
      <c r="A12" s="6" t="s">
        <v>28</v>
      </c>
      <c r="B12" s="177">
        <v>12366</v>
      </c>
      <c r="C12" s="9">
        <v>2</v>
      </c>
      <c r="D12" s="8">
        <v>1</v>
      </c>
      <c r="E12" s="9">
        <v>1</v>
      </c>
      <c r="F12" s="163">
        <v>2</v>
      </c>
      <c r="G12" s="8">
        <f t="shared" si="0"/>
        <v>3</v>
      </c>
      <c r="H12" s="10">
        <v>3.35</v>
      </c>
      <c r="I12" s="264">
        <v>200</v>
      </c>
      <c r="J12" s="208" t="s">
        <v>19</v>
      </c>
    </row>
    <row r="13" spans="1:10">
      <c r="A13" s="6" t="s">
        <v>30</v>
      </c>
      <c r="B13" s="177">
        <v>8315</v>
      </c>
      <c r="C13" s="9">
        <v>2</v>
      </c>
      <c r="D13" s="8">
        <v>0</v>
      </c>
      <c r="E13" s="9">
        <v>1</v>
      </c>
      <c r="F13" s="163">
        <v>1</v>
      </c>
      <c r="G13" s="8">
        <f t="shared" si="0"/>
        <v>2</v>
      </c>
      <c r="H13" s="10">
        <v>2.0499999999999998</v>
      </c>
      <c r="I13" s="264">
        <v>0</v>
      </c>
      <c r="J13" s="208" t="s">
        <v>11</v>
      </c>
    </row>
    <row r="14" spans="1:10">
      <c r="A14" s="6" t="s">
        <v>32</v>
      </c>
      <c r="B14" s="177">
        <v>12415</v>
      </c>
      <c r="C14" s="9">
        <v>2</v>
      </c>
      <c r="D14" s="8">
        <v>0</v>
      </c>
      <c r="E14" s="9">
        <v>2</v>
      </c>
      <c r="F14" s="163">
        <v>1</v>
      </c>
      <c r="G14" s="8">
        <v>3</v>
      </c>
      <c r="H14" s="10">
        <v>1.45</v>
      </c>
      <c r="I14" s="264">
        <v>250</v>
      </c>
      <c r="J14" s="208" t="s">
        <v>19</v>
      </c>
    </row>
    <row r="15" spans="1:10">
      <c r="A15" s="6"/>
      <c r="B15" s="177"/>
      <c r="C15" s="9"/>
      <c r="D15" s="8"/>
      <c r="E15" s="17"/>
      <c r="F15" s="164"/>
      <c r="G15" s="8"/>
      <c r="H15" s="6"/>
      <c r="I15" s="264"/>
      <c r="J15" s="208"/>
    </row>
    <row r="16" spans="1:10">
      <c r="A16" s="18" t="s">
        <v>35</v>
      </c>
      <c r="B16" s="177"/>
      <c r="C16" s="9"/>
      <c r="D16" s="8"/>
      <c r="E16" s="17"/>
      <c r="F16" s="164"/>
      <c r="G16" s="8"/>
      <c r="H16" s="6"/>
      <c r="I16" s="264"/>
      <c r="J16" s="208"/>
    </row>
    <row r="17" spans="1:10">
      <c r="A17" s="6" t="s">
        <v>12</v>
      </c>
      <c r="B17" s="178">
        <v>30308</v>
      </c>
      <c r="C17" s="9">
        <v>6</v>
      </c>
      <c r="D17" s="8">
        <v>2</v>
      </c>
      <c r="E17" s="9">
        <v>12</v>
      </c>
      <c r="F17" s="163">
        <v>1</v>
      </c>
      <c r="G17" s="8">
        <f t="shared" si="0"/>
        <v>13</v>
      </c>
      <c r="H17" s="10">
        <v>12.04</v>
      </c>
      <c r="I17" s="264">
        <v>0</v>
      </c>
      <c r="J17" s="208" t="s">
        <v>26</v>
      </c>
    </row>
    <row r="18" spans="1:10">
      <c r="A18" s="6" t="s">
        <v>14</v>
      </c>
      <c r="B18" s="177">
        <v>20810</v>
      </c>
      <c r="C18" s="9">
        <v>1</v>
      </c>
      <c r="D18" s="8">
        <v>1</v>
      </c>
      <c r="E18" s="9">
        <v>6</v>
      </c>
      <c r="F18" s="163">
        <v>4</v>
      </c>
      <c r="G18" s="8">
        <f t="shared" si="0"/>
        <v>10</v>
      </c>
      <c r="H18" s="10">
        <v>9.15</v>
      </c>
      <c r="I18" s="264">
        <v>0</v>
      </c>
      <c r="J18" s="208" t="s">
        <v>64</v>
      </c>
    </row>
    <row r="19" spans="1:10">
      <c r="A19" s="6" t="s">
        <v>23</v>
      </c>
      <c r="B19" s="177">
        <v>35200</v>
      </c>
      <c r="C19" s="9">
        <v>5</v>
      </c>
      <c r="D19" s="8">
        <v>1</v>
      </c>
      <c r="E19" s="9">
        <v>9</v>
      </c>
      <c r="F19" s="163">
        <v>2</v>
      </c>
      <c r="G19" s="8">
        <f t="shared" si="0"/>
        <v>11</v>
      </c>
      <c r="H19" s="10">
        <v>8.4499999999999993</v>
      </c>
      <c r="I19" s="264">
        <v>60</v>
      </c>
      <c r="J19" s="208" t="s">
        <v>19</v>
      </c>
    </row>
    <row r="20" spans="1:10">
      <c r="A20" s="6" t="s">
        <v>29</v>
      </c>
      <c r="B20" s="177">
        <v>31712</v>
      </c>
      <c r="C20" s="9">
        <v>6</v>
      </c>
      <c r="D20" s="8">
        <v>1</v>
      </c>
      <c r="E20" s="9">
        <v>7</v>
      </c>
      <c r="F20" s="163">
        <v>3</v>
      </c>
      <c r="G20" s="8">
        <f t="shared" si="0"/>
        <v>10</v>
      </c>
      <c r="H20" s="10">
        <v>9</v>
      </c>
      <c r="I20" s="264">
        <v>0</v>
      </c>
      <c r="J20" s="208" t="s">
        <v>11</v>
      </c>
    </row>
    <row r="21" spans="1:10">
      <c r="A21" s="6" t="s">
        <v>31</v>
      </c>
      <c r="B21" s="177">
        <v>21365</v>
      </c>
      <c r="C21" s="9">
        <v>1</v>
      </c>
      <c r="D21" s="8">
        <v>1</v>
      </c>
      <c r="E21" s="9">
        <v>5</v>
      </c>
      <c r="F21" s="163">
        <v>1</v>
      </c>
      <c r="G21" s="8">
        <f t="shared" si="0"/>
        <v>6</v>
      </c>
      <c r="H21" s="10">
        <v>5.73</v>
      </c>
      <c r="I21" s="264">
        <v>80</v>
      </c>
      <c r="J21" s="208" t="s">
        <v>37</v>
      </c>
    </row>
    <row r="22" spans="1:10">
      <c r="A22" s="6" t="s">
        <v>34</v>
      </c>
      <c r="B22" s="177">
        <v>27557</v>
      </c>
      <c r="C22" s="9">
        <v>2</v>
      </c>
      <c r="D22" s="8">
        <v>1</v>
      </c>
      <c r="E22" s="9">
        <v>3</v>
      </c>
      <c r="F22" s="163">
        <v>7</v>
      </c>
      <c r="G22" s="8">
        <f t="shared" si="0"/>
        <v>10</v>
      </c>
      <c r="H22" s="10">
        <v>7.75</v>
      </c>
      <c r="I22" s="264">
        <v>0</v>
      </c>
      <c r="J22" s="208" t="s">
        <v>37</v>
      </c>
    </row>
    <row r="23" spans="1:10">
      <c r="A23" s="6" t="s">
        <v>41</v>
      </c>
      <c r="B23" s="177">
        <v>28742</v>
      </c>
      <c r="C23" s="9">
        <v>1</v>
      </c>
      <c r="D23" s="8">
        <v>1</v>
      </c>
      <c r="E23" s="9">
        <v>6</v>
      </c>
      <c r="F23" s="163">
        <v>3</v>
      </c>
      <c r="G23" s="8">
        <f t="shared" si="0"/>
        <v>9</v>
      </c>
      <c r="H23" s="10">
        <v>8.43</v>
      </c>
      <c r="I23" s="264">
        <v>32</v>
      </c>
      <c r="J23" s="208" t="s">
        <v>37</v>
      </c>
    </row>
    <row r="24" spans="1:10">
      <c r="A24" s="6" t="s">
        <v>42</v>
      </c>
      <c r="B24" s="177">
        <v>29885</v>
      </c>
      <c r="C24" s="9">
        <v>5</v>
      </c>
      <c r="D24" s="8">
        <v>1</v>
      </c>
      <c r="E24" s="9">
        <v>9</v>
      </c>
      <c r="F24" s="163">
        <v>0</v>
      </c>
      <c r="G24" s="8">
        <f t="shared" si="0"/>
        <v>9</v>
      </c>
      <c r="H24" s="10">
        <v>8.34</v>
      </c>
      <c r="I24" s="264">
        <v>144</v>
      </c>
      <c r="J24" s="208" t="s">
        <v>19</v>
      </c>
    </row>
    <row r="25" spans="1:10">
      <c r="A25" s="6" t="s">
        <v>44</v>
      </c>
      <c r="B25" s="178">
        <v>33725</v>
      </c>
      <c r="C25" s="9">
        <v>3</v>
      </c>
      <c r="D25" s="8">
        <v>1</v>
      </c>
      <c r="E25" s="9">
        <v>5.13</v>
      </c>
      <c r="F25" s="163">
        <v>1</v>
      </c>
      <c r="G25" s="8">
        <f t="shared" si="0"/>
        <v>6.13</v>
      </c>
      <c r="H25" s="10">
        <v>5.51</v>
      </c>
      <c r="I25" s="264">
        <v>1040</v>
      </c>
      <c r="J25" s="208" t="s">
        <v>11</v>
      </c>
    </row>
    <row r="26" spans="1:10">
      <c r="A26" s="6" t="s">
        <v>46</v>
      </c>
      <c r="B26" s="177">
        <v>28993</v>
      </c>
      <c r="C26" s="9">
        <v>1</v>
      </c>
      <c r="D26" s="8">
        <v>0</v>
      </c>
      <c r="E26" s="9">
        <v>5</v>
      </c>
      <c r="F26" s="163">
        <v>0</v>
      </c>
      <c r="G26" s="8">
        <f t="shared" si="0"/>
        <v>5</v>
      </c>
      <c r="H26" s="10">
        <v>4.38</v>
      </c>
      <c r="I26" s="264">
        <v>0</v>
      </c>
      <c r="J26" s="208" t="s">
        <v>11</v>
      </c>
    </row>
    <row r="27" spans="1:10">
      <c r="A27" s="6" t="s">
        <v>48</v>
      </c>
      <c r="B27" s="177">
        <v>35512</v>
      </c>
      <c r="C27" s="9">
        <v>3</v>
      </c>
      <c r="D27" s="8">
        <v>1</v>
      </c>
      <c r="E27" s="9">
        <v>12</v>
      </c>
      <c r="F27" s="163">
        <v>0</v>
      </c>
      <c r="G27" s="8">
        <f t="shared" si="0"/>
        <v>12</v>
      </c>
      <c r="H27" s="10">
        <v>10.71</v>
      </c>
      <c r="I27" s="264">
        <v>62.25</v>
      </c>
      <c r="J27" s="208" t="s">
        <v>26</v>
      </c>
    </row>
    <row r="28" spans="1:10">
      <c r="A28" s="6" t="s">
        <v>50</v>
      </c>
      <c r="B28" s="177">
        <v>25402</v>
      </c>
      <c r="C28" s="9">
        <v>5</v>
      </c>
      <c r="D28" s="8">
        <v>1</v>
      </c>
      <c r="E28" s="9">
        <v>12</v>
      </c>
      <c r="F28" s="163">
        <v>0</v>
      </c>
      <c r="G28" s="8">
        <f t="shared" si="0"/>
        <v>12</v>
      </c>
      <c r="H28" s="10">
        <v>11.23</v>
      </c>
      <c r="I28" s="264">
        <v>557</v>
      </c>
      <c r="J28" s="208" t="s">
        <v>37</v>
      </c>
    </row>
    <row r="29" spans="1:10">
      <c r="A29" s="6" t="s">
        <v>52</v>
      </c>
      <c r="B29" s="177">
        <v>27953</v>
      </c>
      <c r="C29" s="9">
        <v>2</v>
      </c>
      <c r="D29" s="8">
        <v>1</v>
      </c>
      <c r="E29" s="9">
        <v>6</v>
      </c>
      <c r="F29" s="163">
        <v>1</v>
      </c>
      <c r="G29" s="8">
        <f t="shared" si="0"/>
        <v>7</v>
      </c>
      <c r="H29" s="10">
        <v>6.08</v>
      </c>
      <c r="I29" s="264">
        <v>241</v>
      </c>
      <c r="J29" s="208" t="s">
        <v>26</v>
      </c>
    </row>
    <row r="30" spans="1:10">
      <c r="A30" s="6" t="s">
        <v>54</v>
      </c>
      <c r="B30" s="178">
        <v>19709</v>
      </c>
      <c r="C30" s="9">
        <v>1</v>
      </c>
      <c r="D30" s="8">
        <v>1</v>
      </c>
      <c r="E30" s="9">
        <v>1</v>
      </c>
      <c r="F30" s="163">
        <v>8</v>
      </c>
      <c r="G30" s="8">
        <f t="shared" si="0"/>
        <v>9</v>
      </c>
      <c r="H30" s="10">
        <v>7.5</v>
      </c>
      <c r="I30" s="264">
        <v>1000</v>
      </c>
      <c r="J30" s="208" t="s">
        <v>37</v>
      </c>
    </row>
    <row r="31" spans="1:10">
      <c r="A31" s="6" t="s">
        <v>55</v>
      </c>
      <c r="B31" s="177">
        <v>26373</v>
      </c>
      <c r="C31" s="9">
        <v>1</v>
      </c>
      <c r="D31" s="8">
        <v>1</v>
      </c>
      <c r="E31" s="9">
        <v>4</v>
      </c>
      <c r="F31" s="163">
        <v>1</v>
      </c>
      <c r="G31" s="8">
        <f t="shared" si="0"/>
        <v>5</v>
      </c>
      <c r="H31" s="10">
        <v>4.25</v>
      </c>
      <c r="I31" s="264">
        <v>4</v>
      </c>
      <c r="J31" s="208" t="s">
        <v>26</v>
      </c>
    </row>
    <row r="32" spans="1:10">
      <c r="A32" s="6"/>
      <c r="B32" s="177"/>
      <c r="C32" s="9"/>
      <c r="D32" s="8"/>
      <c r="E32" s="17"/>
      <c r="F32" s="164"/>
      <c r="G32" s="8"/>
      <c r="H32" s="10"/>
      <c r="I32" s="265"/>
      <c r="J32" s="208"/>
    </row>
    <row r="33" spans="1:10">
      <c r="A33" s="18" t="s">
        <v>57</v>
      </c>
      <c r="B33" s="179"/>
      <c r="C33" s="9"/>
      <c r="D33" s="8"/>
      <c r="E33" s="17"/>
      <c r="F33" s="164"/>
      <c r="G33" s="8"/>
      <c r="H33" s="6"/>
      <c r="I33" s="265"/>
      <c r="J33" s="208"/>
    </row>
    <row r="34" spans="1:10">
      <c r="A34" s="6" t="s">
        <v>21</v>
      </c>
      <c r="B34" s="178">
        <v>58150</v>
      </c>
      <c r="C34" s="9">
        <v>4</v>
      </c>
      <c r="D34" s="8">
        <v>3</v>
      </c>
      <c r="E34" s="9">
        <v>6</v>
      </c>
      <c r="F34" s="163">
        <v>8</v>
      </c>
      <c r="G34" s="8">
        <f t="shared" si="0"/>
        <v>14</v>
      </c>
      <c r="H34" s="10">
        <v>12.98</v>
      </c>
      <c r="I34" s="264">
        <v>150</v>
      </c>
      <c r="J34" s="208" t="s">
        <v>37</v>
      </c>
    </row>
    <row r="35" spans="1:10">
      <c r="A35" s="6" t="s">
        <v>36</v>
      </c>
      <c r="B35" s="177">
        <v>46055</v>
      </c>
      <c r="C35" s="9">
        <v>5</v>
      </c>
      <c r="D35" s="8">
        <v>1</v>
      </c>
      <c r="E35" s="9">
        <v>8</v>
      </c>
      <c r="F35" s="163">
        <v>22</v>
      </c>
      <c r="G35" s="8">
        <f t="shared" si="0"/>
        <v>30</v>
      </c>
      <c r="H35" s="10">
        <v>27.95</v>
      </c>
      <c r="I35" s="264">
        <v>1117</v>
      </c>
      <c r="J35" s="208" t="s">
        <v>71</v>
      </c>
    </row>
    <row r="36" spans="1:10">
      <c r="A36" s="6" t="s">
        <v>49</v>
      </c>
      <c r="B36" s="177">
        <v>54431</v>
      </c>
      <c r="C36" s="9">
        <v>4</v>
      </c>
      <c r="D36" s="8">
        <v>3</v>
      </c>
      <c r="E36" s="9">
        <v>13</v>
      </c>
      <c r="F36" s="163">
        <v>0</v>
      </c>
      <c r="G36" s="8">
        <f t="shared" si="0"/>
        <v>13</v>
      </c>
      <c r="H36" s="10">
        <v>12.93</v>
      </c>
      <c r="I36" s="264">
        <v>523</v>
      </c>
      <c r="J36" s="208" t="s">
        <v>37</v>
      </c>
    </row>
    <row r="37" spans="1:10">
      <c r="A37" s="6" t="s">
        <v>60</v>
      </c>
      <c r="B37" s="177">
        <v>56503</v>
      </c>
      <c r="C37" s="9">
        <v>2</v>
      </c>
      <c r="D37" s="8">
        <v>1</v>
      </c>
      <c r="E37" s="9">
        <v>14</v>
      </c>
      <c r="F37" s="163">
        <v>1</v>
      </c>
      <c r="G37" s="8">
        <f t="shared" si="0"/>
        <v>15</v>
      </c>
      <c r="H37" s="10">
        <v>14.73</v>
      </c>
      <c r="I37" s="264">
        <v>761</v>
      </c>
      <c r="J37" s="208" t="s">
        <v>26</v>
      </c>
    </row>
    <row r="38" spans="1:10">
      <c r="A38" s="6" t="s">
        <v>61</v>
      </c>
      <c r="B38" s="178">
        <v>43845</v>
      </c>
      <c r="C38" s="9">
        <v>6</v>
      </c>
      <c r="D38" s="8">
        <v>0</v>
      </c>
      <c r="E38" s="9">
        <v>7</v>
      </c>
      <c r="F38" s="163">
        <v>2</v>
      </c>
      <c r="G38" s="8">
        <f t="shared" si="0"/>
        <v>9</v>
      </c>
      <c r="H38" s="10">
        <v>7.65</v>
      </c>
      <c r="I38" s="264">
        <v>50</v>
      </c>
      <c r="J38" s="208" t="s">
        <v>19</v>
      </c>
    </row>
    <row r="39" spans="1:10">
      <c r="A39" s="6" t="s">
        <v>63</v>
      </c>
      <c r="B39" s="177">
        <v>51842</v>
      </c>
      <c r="C39" s="9">
        <v>3</v>
      </c>
      <c r="D39" s="8">
        <v>3</v>
      </c>
      <c r="E39" s="9">
        <v>9</v>
      </c>
      <c r="F39" s="163">
        <v>1</v>
      </c>
      <c r="G39" s="8">
        <f t="shared" si="0"/>
        <v>10</v>
      </c>
      <c r="H39" s="10">
        <v>8.3000000000000007</v>
      </c>
      <c r="I39" s="264">
        <v>369</v>
      </c>
      <c r="J39" s="208" t="s">
        <v>64</v>
      </c>
    </row>
    <row r="40" spans="1:10">
      <c r="A40" s="6" t="s">
        <v>65</v>
      </c>
      <c r="B40" s="178">
        <v>43579</v>
      </c>
      <c r="C40" s="9">
        <v>1</v>
      </c>
      <c r="D40" s="8">
        <v>2</v>
      </c>
      <c r="E40" s="9">
        <v>9</v>
      </c>
      <c r="F40" s="163">
        <v>2</v>
      </c>
      <c r="G40" s="8">
        <f t="shared" si="0"/>
        <v>11</v>
      </c>
      <c r="H40" s="10">
        <v>10.9</v>
      </c>
      <c r="I40" s="264">
        <v>50</v>
      </c>
      <c r="J40" s="208" t="s">
        <v>37</v>
      </c>
    </row>
    <row r="41" spans="1:10">
      <c r="A41" s="6" t="s">
        <v>66</v>
      </c>
      <c r="B41" s="177">
        <v>43687</v>
      </c>
      <c r="C41" s="9">
        <v>7</v>
      </c>
      <c r="D41" s="8">
        <v>1</v>
      </c>
      <c r="E41" s="9">
        <v>6</v>
      </c>
      <c r="F41" s="163">
        <v>6</v>
      </c>
      <c r="G41" s="8">
        <f t="shared" si="0"/>
        <v>12</v>
      </c>
      <c r="H41" s="10">
        <v>11.9</v>
      </c>
      <c r="I41" s="264">
        <v>0</v>
      </c>
      <c r="J41" s="208" t="s">
        <v>37</v>
      </c>
    </row>
    <row r="42" spans="1:10">
      <c r="A42" s="6"/>
      <c r="B42" s="177"/>
      <c r="C42" s="9"/>
      <c r="D42" s="8"/>
      <c r="E42" s="17"/>
      <c r="F42" s="164"/>
      <c r="G42" s="8"/>
      <c r="H42" s="6"/>
      <c r="I42" s="264"/>
      <c r="J42" s="208"/>
    </row>
    <row r="43" spans="1:10">
      <c r="A43" s="18" t="s">
        <v>67</v>
      </c>
      <c r="B43" s="177"/>
      <c r="C43" s="9"/>
      <c r="D43" s="8"/>
      <c r="E43" s="17"/>
      <c r="F43" s="164"/>
      <c r="G43" s="8"/>
      <c r="H43" s="6"/>
      <c r="I43" s="264"/>
      <c r="J43" s="208"/>
    </row>
    <row r="44" spans="1:10">
      <c r="A44" s="6" t="s">
        <v>27</v>
      </c>
      <c r="B44" s="177">
        <v>61474</v>
      </c>
      <c r="C44" s="9">
        <v>8</v>
      </c>
      <c r="D44" s="8">
        <v>2</v>
      </c>
      <c r="E44" s="9">
        <v>14</v>
      </c>
      <c r="F44" s="163">
        <v>2</v>
      </c>
      <c r="G44" s="8">
        <f t="shared" si="0"/>
        <v>16</v>
      </c>
      <c r="H44" s="10">
        <v>15.05</v>
      </c>
      <c r="I44" s="264">
        <v>1358.5</v>
      </c>
      <c r="J44" s="208" t="s">
        <v>26</v>
      </c>
    </row>
    <row r="45" spans="1:10">
      <c r="A45" s="6" t="s">
        <v>43</v>
      </c>
      <c r="B45" s="178">
        <v>65353</v>
      </c>
      <c r="C45" s="9">
        <v>4</v>
      </c>
      <c r="D45" s="8">
        <v>3</v>
      </c>
      <c r="E45" s="9">
        <v>18</v>
      </c>
      <c r="F45" s="163">
        <v>0</v>
      </c>
      <c r="G45" s="8">
        <f t="shared" si="0"/>
        <v>18</v>
      </c>
      <c r="H45" s="10">
        <v>18</v>
      </c>
      <c r="I45" s="264">
        <v>222.5</v>
      </c>
      <c r="J45" s="208" t="s">
        <v>37</v>
      </c>
    </row>
    <row r="46" spans="1:10">
      <c r="A46" s="6" t="s">
        <v>45</v>
      </c>
      <c r="B46" s="177">
        <v>66744</v>
      </c>
      <c r="C46" s="9">
        <v>2</v>
      </c>
      <c r="D46" s="8">
        <v>1</v>
      </c>
      <c r="E46" s="9">
        <v>7</v>
      </c>
      <c r="F46" s="163">
        <v>7</v>
      </c>
      <c r="G46" s="8">
        <f t="shared" si="0"/>
        <v>14</v>
      </c>
      <c r="H46" s="10">
        <v>13.34</v>
      </c>
      <c r="I46" s="264">
        <v>920.59</v>
      </c>
      <c r="J46" s="208" t="s">
        <v>26</v>
      </c>
    </row>
    <row r="47" spans="1:10">
      <c r="A47" s="6" t="s">
        <v>56</v>
      </c>
      <c r="B47" s="177">
        <v>72088</v>
      </c>
      <c r="C47" s="9">
        <v>1</v>
      </c>
      <c r="D47" s="8">
        <v>2</v>
      </c>
      <c r="E47" s="9">
        <v>10</v>
      </c>
      <c r="F47" s="163">
        <v>5</v>
      </c>
      <c r="G47" s="8">
        <f t="shared" si="0"/>
        <v>15</v>
      </c>
      <c r="H47" s="10">
        <v>16.43</v>
      </c>
      <c r="I47" s="264">
        <v>0</v>
      </c>
      <c r="J47" s="208" t="s">
        <v>64</v>
      </c>
    </row>
    <row r="48" spans="1:10">
      <c r="A48" s="6" t="s">
        <v>62</v>
      </c>
      <c r="B48" s="177">
        <v>66446</v>
      </c>
      <c r="C48" s="9">
        <v>9</v>
      </c>
      <c r="D48" s="8">
        <v>2</v>
      </c>
      <c r="E48" s="9">
        <v>15</v>
      </c>
      <c r="F48" s="163">
        <v>4</v>
      </c>
      <c r="G48" s="8">
        <f t="shared" si="0"/>
        <v>19</v>
      </c>
      <c r="H48" s="10">
        <v>18.71</v>
      </c>
      <c r="I48" s="264">
        <v>892.5</v>
      </c>
      <c r="J48" s="208" t="s">
        <v>26</v>
      </c>
    </row>
    <row r="49" spans="1:10">
      <c r="A49" s="6" t="s">
        <v>68</v>
      </c>
      <c r="B49" s="177">
        <v>77875</v>
      </c>
      <c r="C49" s="9">
        <v>2</v>
      </c>
      <c r="D49" s="8">
        <v>10</v>
      </c>
      <c r="E49" s="9">
        <v>19</v>
      </c>
      <c r="F49" s="163">
        <v>1</v>
      </c>
      <c r="G49" s="8">
        <f t="shared" si="0"/>
        <v>20</v>
      </c>
      <c r="H49" s="10">
        <v>21.55</v>
      </c>
      <c r="I49" s="264">
        <v>104</v>
      </c>
      <c r="J49" s="255">
        <v>85001</v>
      </c>
    </row>
    <row r="50" spans="1:10">
      <c r="A50" s="6" t="s">
        <v>69</v>
      </c>
      <c r="B50" s="177">
        <v>62401</v>
      </c>
      <c r="C50" s="9">
        <v>8</v>
      </c>
      <c r="D50" s="8">
        <v>1</v>
      </c>
      <c r="E50" s="9">
        <v>7</v>
      </c>
      <c r="F50" s="163">
        <v>2</v>
      </c>
      <c r="G50" s="8">
        <f t="shared" si="0"/>
        <v>9</v>
      </c>
      <c r="H50" s="10">
        <v>7.8</v>
      </c>
      <c r="I50" s="264">
        <v>120</v>
      </c>
      <c r="J50" s="208" t="s">
        <v>37</v>
      </c>
    </row>
    <row r="51" spans="1:10">
      <c r="A51" s="6"/>
      <c r="B51" s="179"/>
      <c r="C51" s="9"/>
      <c r="D51" s="8"/>
      <c r="E51" s="17"/>
      <c r="F51" s="164"/>
      <c r="G51" s="8"/>
      <c r="H51" s="6"/>
      <c r="I51" s="265"/>
      <c r="J51" s="208"/>
    </row>
    <row r="52" spans="1:10">
      <c r="A52" s="18" t="s">
        <v>70</v>
      </c>
      <c r="B52" s="177"/>
      <c r="C52" s="9"/>
      <c r="D52" s="8"/>
      <c r="E52" s="17"/>
      <c r="F52" s="164"/>
      <c r="G52" s="8"/>
      <c r="H52" s="6"/>
      <c r="I52" s="265"/>
      <c r="J52" s="208"/>
    </row>
    <row r="53" spans="1:10">
      <c r="A53" s="6" t="s">
        <v>47</v>
      </c>
      <c r="B53" s="177">
        <v>106721</v>
      </c>
      <c r="C53" s="9">
        <v>2</v>
      </c>
      <c r="D53" s="8">
        <v>4</v>
      </c>
      <c r="E53" s="9">
        <v>19</v>
      </c>
      <c r="F53" s="163">
        <v>4</v>
      </c>
      <c r="G53" s="8">
        <f t="shared" si="0"/>
        <v>23</v>
      </c>
      <c r="H53" s="10">
        <v>22.23</v>
      </c>
      <c r="I53" s="264">
        <v>1256</v>
      </c>
      <c r="J53" s="208" t="s">
        <v>71</v>
      </c>
    </row>
    <row r="54" spans="1:10">
      <c r="A54" s="6" t="s">
        <v>53</v>
      </c>
      <c r="B54" s="177">
        <v>109813</v>
      </c>
      <c r="C54" s="9">
        <v>5</v>
      </c>
      <c r="D54" s="8">
        <v>8</v>
      </c>
      <c r="E54" s="9">
        <v>27</v>
      </c>
      <c r="F54" s="163">
        <v>5</v>
      </c>
      <c r="G54" s="8">
        <f t="shared" si="0"/>
        <v>32</v>
      </c>
      <c r="H54" s="10">
        <v>32.31</v>
      </c>
      <c r="I54" s="264">
        <v>766</v>
      </c>
      <c r="J54" s="208" t="s">
        <v>71</v>
      </c>
    </row>
    <row r="55" spans="1:10">
      <c r="A55" s="6" t="s">
        <v>58</v>
      </c>
      <c r="B55" s="177">
        <v>82759</v>
      </c>
      <c r="C55" s="9">
        <v>13</v>
      </c>
      <c r="D55" s="8">
        <v>2</v>
      </c>
      <c r="E55" s="9">
        <v>27</v>
      </c>
      <c r="F55" s="163">
        <v>6</v>
      </c>
      <c r="G55" s="8">
        <f t="shared" si="0"/>
        <v>33</v>
      </c>
      <c r="H55" s="10">
        <v>33.950000000000003</v>
      </c>
      <c r="I55" s="264">
        <v>0</v>
      </c>
      <c r="J55" s="208" t="s">
        <v>64</v>
      </c>
    </row>
    <row r="56" spans="1:10">
      <c r="A56" s="6" t="s">
        <v>59</v>
      </c>
      <c r="B56" s="178">
        <v>99730</v>
      </c>
      <c r="C56" s="9">
        <v>13</v>
      </c>
      <c r="D56" s="8">
        <v>1</v>
      </c>
      <c r="E56" s="9">
        <v>14</v>
      </c>
      <c r="F56" s="163">
        <v>4</v>
      </c>
      <c r="G56" s="8">
        <f t="shared" si="0"/>
        <v>18</v>
      </c>
      <c r="H56" s="10">
        <v>14.63</v>
      </c>
      <c r="I56" s="264">
        <v>1409</v>
      </c>
      <c r="J56" s="208" t="s">
        <v>26</v>
      </c>
    </row>
    <row r="57" spans="1:10">
      <c r="A57" s="6"/>
      <c r="B57" s="178"/>
      <c r="C57" s="9"/>
      <c r="D57" s="8"/>
      <c r="E57" s="17"/>
      <c r="F57" s="164"/>
      <c r="G57" s="8"/>
      <c r="H57" s="6"/>
      <c r="I57" s="264"/>
      <c r="J57" s="208"/>
    </row>
    <row r="58" spans="1:10">
      <c r="A58" s="18" t="s">
        <v>72</v>
      </c>
      <c r="B58" s="180"/>
      <c r="C58" s="9"/>
      <c r="D58" s="8"/>
      <c r="E58" s="17"/>
      <c r="F58" s="164"/>
      <c r="G58" s="8"/>
      <c r="H58" s="6"/>
      <c r="I58" s="265"/>
      <c r="J58" s="208"/>
    </row>
    <row r="59" spans="1:10">
      <c r="A59" s="6" t="s">
        <v>17</v>
      </c>
      <c r="B59" s="177">
        <v>225635</v>
      </c>
      <c r="C59" s="9">
        <v>20</v>
      </c>
      <c r="D59" s="8">
        <v>6</v>
      </c>
      <c r="E59" s="9">
        <v>51</v>
      </c>
      <c r="F59" s="163">
        <v>1</v>
      </c>
      <c r="G59" s="8">
        <f t="shared" si="0"/>
        <v>52</v>
      </c>
      <c r="H59" s="10">
        <v>67.05</v>
      </c>
      <c r="I59" s="264">
        <v>4240</v>
      </c>
      <c r="J59" s="208" t="s">
        <v>64</v>
      </c>
    </row>
    <row r="60" spans="1:10">
      <c r="A60" s="6" t="s">
        <v>33</v>
      </c>
      <c r="B60" s="177">
        <v>316298</v>
      </c>
      <c r="C60" s="9">
        <v>14</v>
      </c>
      <c r="D60" s="8">
        <v>14</v>
      </c>
      <c r="E60" s="9">
        <v>14</v>
      </c>
      <c r="F60" s="163">
        <v>67</v>
      </c>
      <c r="G60" s="8">
        <f t="shared" si="0"/>
        <v>81</v>
      </c>
      <c r="H60" s="10">
        <v>78.430000000000007</v>
      </c>
      <c r="I60" s="264">
        <v>0</v>
      </c>
      <c r="J60" s="255">
        <v>85001</v>
      </c>
    </row>
    <row r="61" spans="1:10">
      <c r="A61" s="6" t="s">
        <v>38</v>
      </c>
      <c r="B61" s="177">
        <v>209396</v>
      </c>
      <c r="C61" s="9">
        <v>9</v>
      </c>
      <c r="D61" s="8">
        <v>6</v>
      </c>
      <c r="E61" s="9">
        <v>48</v>
      </c>
      <c r="F61" s="163">
        <v>11</v>
      </c>
      <c r="G61" s="8">
        <f t="shared" si="0"/>
        <v>59</v>
      </c>
      <c r="H61" s="10">
        <v>51.93</v>
      </c>
      <c r="I61" s="264">
        <v>1000</v>
      </c>
      <c r="J61" s="208" t="s">
        <v>71</v>
      </c>
    </row>
    <row r="62" spans="1:10">
      <c r="A62" s="6" t="s">
        <v>39</v>
      </c>
      <c r="B62" s="177">
        <v>222679</v>
      </c>
      <c r="C62" s="9">
        <v>14</v>
      </c>
      <c r="D62" s="8">
        <v>7</v>
      </c>
      <c r="E62" s="9">
        <v>55</v>
      </c>
      <c r="F62" s="163">
        <v>7</v>
      </c>
      <c r="G62" s="8">
        <f t="shared" si="0"/>
        <v>62</v>
      </c>
      <c r="H62" s="10">
        <v>68.63</v>
      </c>
      <c r="I62" s="264">
        <v>0</v>
      </c>
      <c r="J62" s="208" t="s">
        <v>71</v>
      </c>
    </row>
    <row r="63" spans="1:10">
      <c r="A63" s="6" t="s">
        <v>40</v>
      </c>
      <c r="B63" s="177">
        <v>168749</v>
      </c>
      <c r="C63" s="9">
        <v>8</v>
      </c>
      <c r="D63" s="8">
        <v>12</v>
      </c>
      <c r="E63" s="9">
        <v>50</v>
      </c>
      <c r="F63" s="163">
        <v>19</v>
      </c>
      <c r="G63" s="8">
        <f t="shared" si="0"/>
        <v>69</v>
      </c>
      <c r="H63" s="10">
        <v>68.55</v>
      </c>
      <c r="I63" s="264">
        <v>3025</v>
      </c>
      <c r="J63" s="254">
        <v>85001</v>
      </c>
    </row>
    <row r="64" spans="1:10">
      <c r="A64" s="6"/>
      <c r="B64" s="177"/>
      <c r="C64" s="9"/>
      <c r="D64" s="8"/>
      <c r="E64" s="17"/>
      <c r="F64" s="164"/>
      <c r="G64" s="8"/>
      <c r="H64" s="6"/>
      <c r="I64" s="265"/>
      <c r="J64" s="208"/>
    </row>
    <row r="65" spans="1:10">
      <c r="A65" s="18" t="s">
        <v>73</v>
      </c>
      <c r="B65" s="177"/>
      <c r="C65" s="9"/>
      <c r="D65" s="8"/>
      <c r="E65" s="17"/>
      <c r="F65" s="164"/>
      <c r="G65" s="8"/>
      <c r="H65" s="6"/>
      <c r="I65" s="265"/>
      <c r="J65" s="208"/>
    </row>
    <row r="66" spans="1:10">
      <c r="A66" s="6" t="s">
        <v>10</v>
      </c>
      <c r="B66" s="177">
        <v>16780</v>
      </c>
      <c r="C66" s="9">
        <v>1</v>
      </c>
      <c r="D66" s="8">
        <v>0</v>
      </c>
      <c r="E66" s="9">
        <v>1</v>
      </c>
      <c r="F66" s="163">
        <v>1</v>
      </c>
      <c r="G66" s="8">
        <f t="shared" si="0"/>
        <v>2</v>
      </c>
      <c r="H66" s="10">
        <v>2</v>
      </c>
      <c r="I66" s="264">
        <v>0</v>
      </c>
      <c r="J66" s="208" t="s">
        <v>19</v>
      </c>
    </row>
    <row r="67" spans="1:10">
      <c r="A67" s="6" t="s">
        <v>51</v>
      </c>
      <c r="B67" s="181">
        <v>3380</v>
      </c>
      <c r="C67" s="165">
        <v>1</v>
      </c>
      <c r="D67" s="166">
        <v>1</v>
      </c>
      <c r="E67" s="167">
        <v>5</v>
      </c>
      <c r="F67" s="165">
        <v>2</v>
      </c>
      <c r="G67" s="166">
        <f t="shared" si="0"/>
        <v>7</v>
      </c>
      <c r="H67" s="168">
        <v>6.46</v>
      </c>
      <c r="I67" s="262">
        <v>40</v>
      </c>
      <c r="J67" s="208" t="s">
        <v>11</v>
      </c>
    </row>
    <row r="68" spans="1:10">
      <c r="A68" s="6"/>
      <c r="B68" s="7"/>
      <c r="C68" s="223"/>
      <c r="D68" s="6"/>
      <c r="E68" s="6"/>
      <c r="F68" s="6"/>
      <c r="G68" s="8"/>
      <c r="H68" s="10"/>
      <c r="I68" s="231"/>
    </row>
    <row r="69" spans="1:10">
      <c r="A69" s="19" t="s">
        <v>74</v>
      </c>
      <c r="B69" s="20">
        <f>SUM(B3:B67)</f>
        <v>2970125</v>
      </c>
      <c r="C69" s="20">
        <f>SUM(C3:C67)</f>
        <v>229</v>
      </c>
      <c r="D69" s="20">
        <f t="shared" ref="D69:I69" si="1">SUM(D3:D68)</f>
        <v>118</v>
      </c>
      <c r="E69" s="20">
        <f t="shared" si="1"/>
        <v>602.13</v>
      </c>
      <c r="F69" s="20"/>
      <c r="G69" s="20">
        <f t="shared" si="1"/>
        <v>832.13</v>
      </c>
      <c r="H69" s="21">
        <f t="shared" si="1"/>
        <v>814.26</v>
      </c>
      <c r="I69" s="20">
        <f t="shared" si="1"/>
        <v>22440.34</v>
      </c>
    </row>
    <row r="70" spans="1:10">
      <c r="A70" s="6"/>
      <c r="B70" s="7"/>
      <c r="C70" s="223"/>
      <c r="D70" s="6"/>
      <c r="E70" s="6"/>
      <c r="F70" s="6"/>
      <c r="G70" s="6"/>
      <c r="H70" s="6"/>
      <c r="I70" s="223"/>
    </row>
    <row r="71" spans="1:10">
      <c r="A71" s="6" t="s">
        <v>75</v>
      </c>
      <c r="B71" s="7"/>
      <c r="C71" s="223"/>
      <c r="D71" s="6"/>
      <c r="E71" s="6"/>
      <c r="F71" s="6"/>
      <c r="G71" s="6"/>
      <c r="H71" s="6"/>
      <c r="I71" s="223"/>
    </row>
    <row r="72" spans="1:10">
      <c r="A72" s="6" t="s">
        <v>664</v>
      </c>
      <c r="B72" s="7"/>
      <c r="C72" s="223"/>
      <c r="D72" s="6"/>
      <c r="E72" s="6"/>
      <c r="F72" s="6"/>
      <c r="G72" s="6"/>
      <c r="H72" s="6"/>
      <c r="I72" s="223"/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B440-1E9C-43AD-9D48-15C11EBD8CF2}">
  <dimension ref="A1:J70"/>
  <sheetViews>
    <sheetView workbookViewId="0">
      <selection activeCell="B5" sqref="B5:J5"/>
    </sheetView>
  </sheetViews>
  <sheetFormatPr defaultRowHeight="14.4"/>
  <cols>
    <col min="1" max="1" width="39.33203125" customWidth="1"/>
    <col min="2" max="2" width="9.109375" style="210"/>
    <col min="3" max="3" width="14.5546875" style="210" customWidth="1"/>
    <col min="4" max="4" width="11.33203125" style="210" customWidth="1"/>
    <col min="5" max="6" width="9.109375" style="210"/>
    <col min="7" max="7" width="12.109375" style="210" customWidth="1"/>
    <col min="8" max="9" width="9.109375" style="210"/>
    <col min="10" max="10" width="12.109375" style="210" customWidth="1"/>
  </cols>
  <sheetData>
    <row r="1" spans="1:10" ht="15" thickBot="1">
      <c r="A1" s="94"/>
      <c r="B1" s="384" t="s">
        <v>154</v>
      </c>
      <c r="C1" s="385"/>
      <c r="D1" s="385"/>
      <c r="E1" s="385"/>
      <c r="F1" s="385"/>
      <c r="G1" s="385"/>
      <c r="H1" s="385"/>
      <c r="I1" s="385"/>
      <c r="J1" s="386"/>
    </row>
    <row r="2" spans="1:10" ht="29.4" thickBot="1">
      <c r="A2" s="95" t="s">
        <v>0</v>
      </c>
      <c r="B2" s="225" t="s">
        <v>155</v>
      </c>
      <c r="C2" s="226" t="s">
        <v>156</v>
      </c>
      <c r="D2" s="226" t="s">
        <v>157</v>
      </c>
      <c r="E2" s="226" t="s">
        <v>158</v>
      </c>
      <c r="F2" s="226" t="s">
        <v>159</v>
      </c>
      <c r="G2" s="226" t="s">
        <v>160</v>
      </c>
      <c r="H2" s="226" t="s">
        <v>161</v>
      </c>
      <c r="I2" s="226" t="s">
        <v>162</v>
      </c>
      <c r="J2" s="227" t="s">
        <v>163</v>
      </c>
    </row>
    <row r="3" spans="1:10">
      <c r="A3" s="18" t="s">
        <v>9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>
      <c r="A4" s="6" t="s">
        <v>8</v>
      </c>
      <c r="B4" s="206">
        <v>708</v>
      </c>
      <c r="C4" s="206">
        <v>720</v>
      </c>
      <c r="D4" s="206">
        <v>537</v>
      </c>
      <c r="E4" s="206">
        <v>416</v>
      </c>
      <c r="F4" s="206">
        <v>265</v>
      </c>
      <c r="G4" s="206">
        <v>635</v>
      </c>
      <c r="H4" s="206">
        <v>166</v>
      </c>
      <c r="I4" s="206">
        <v>83</v>
      </c>
      <c r="J4" s="206">
        <v>487</v>
      </c>
    </row>
    <row r="5" spans="1:10">
      <c r="A5" s="6" t="s">
        <v>13</v>
      </c>
      <c r="B5" s="222"/>
      <c r="C5" s="222"/>
      <c r="D5" s="222"/>
      <c r="E5" s="222"/>
      <c r="F5" s="222"/>
      <c r="G5" s="222"/>
      <c r="H5" s="222"/>
      <c r="I5" s="222"/>
      <c r="J5" s="222"/>
    </row>
    <row r="6" spans="1:10">
      <c r="A6" s="6" t="s">
        <v>15</v>
      </c>
      <c r="B6" s="206">
        <v>0</v>
      </c>
      <c r="C6" s="206">
        <v>0</v>
      </c>
      <c r="D6" s="206">
        <v>0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</row>
    <row r="7" spans="1:10">
      <c r="A7" s="6" t="s">
        <v>16</v>
      </c>
      <c r="B7" s="206">
        <v>416</v>
      </c>
      <c r="C7" s="206">
        <v>0</v>
      </c>
      <c r="D7" s="206">
        <v>104</v>
      </c>
      <c r="E7" s="206">
        <v>676</v>
      </c>
      <c r="F7" s="206">
        <v>416</v>
      </c>
      <c r="G7" s="206">
        <v>312</v>
      </c>
      <c r="H7" s="206">
        <v>104</v>
      </c>
      <c r="I7" s="206">
        <v>52</v>
      </c>
      <c r="J7" s="206">
        <v>156</v>
      </c>
    </row>
    <row r="8" spans="1:10">
      <c r="A8" s="6" t="s">
        <v>18</v>
      </c>
      <c r="B8" s="206">
        <v>0</v>
      </c>
      <c r="C8" s="206">
        <v>0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</row>
    <row r="9" spans="1:10">
      <c r="A9" s="6" t="s">
        <v>20</v>
      </c>
      <c r="B9" s="206">
        <v>385</v>
      </c>
      <c r="C9" s="206">
        <v>350</v>
      </c>
      <c r="D9" s="206">
        <v>420</v>
      </c>
      <c r="E9" s="206">
        <v>595</v>
      </c>
      <c r="F9" s="206">
        <v>315</v>
      </c>
      <c r="G9" s="206">
        <v>385</v>
      </c>
      <c r="H9" s="206">
        <v>35</v>
      </c>
      <c r="I9" s="206">
        <v>105</v>
      </c>
      <c r="J9" s="206">
        <v>210</v>
      </c>
    </row>
    <row r="10" spans="1:10">
      <c r="A10" s="6" t="s">
        <v>22</v>
      </c>
      <c r="B10" s="208">
        <v>2754</v>
      </c>
      <c r="C10" s="206">
        <v>434</v>
      </c>
      <c r="D10" s="208">
        <v>1785</v>
      </c>
      <c r="E10" s="208">
        <v>3647</v>
      </c>
      <c r="F10" s="206">
        <v>561</v>
      </c>
      <c r="G10" s="208">
        <v>2321</v>
      </c>
      <c r="H10" s="206">
        <v>995</v>
      </c>
      <c r="I10" s="206">
        <v>434</v>
      </c>
      <c r="J10" s="208">
        <v>1122</v>
      </c>
    </row>
    <row r="11" spans="1:10">
      <c r="A11" s="6" t="s">
        <v>24</v>
      </c>
      <c r="B11" s="206">
        <v>100</v>
      </c>
      <c r="C11" s="206">
        <v>800</v>
      </c>
      <c r="D11" s="206">
        <v>100</v>
      </c>
      <c r="E11" s="206">
        <v>0</v>
      </c>
      <c r="F11" s="206">
        <v>30</v>
      </c>
      <c r="G11" s="206">
        <v>200</v>
      </c>
      <c r="H11" s="206">
        <v>100</v>
      </c>
      <c r="I11" s="206">
        <v>40</v>
      </c>
      <c r="J11" s="206">
        <v>0</v>
      </c>
    </row>
    <row r="12" spans="1:10">
      <c r="A12" s="6" t="s">
        <v>25</v>
      </c>
      <c r="B12" s="206">
        <v>833</v>
      </c>
      <c r="C12" s="206">
        <v>638</v>
      </c>
      <c r="D12" s="206">
        <v>10</v>
      </c>
      <c r="E12" s="208">
        <v>2110</v>
      </c>
      <c r="F12" s="208">
        <v>3125</v>
      </c>
      <c r="G12" s="208">
        <v>2221</v>
      </c>
      <c r="H12" s="208">
        <v>1025</v>
      </c>
      <c r="I12" s="206">
        <v>104</v>
      </c>
      <c r="J12" s="206">
        <v>335</v>
      </c>
    </row>
    <row r="13" spans="1:10">
      <c r="A13" s="6" t="s">
        <v>28</v>
      </c>
      <c r="B13" s="206">
        <v>2</v>
      </c>
      <c r="C13" s="206">
        <v>5</v>
      </c>
      <c r="D13" s="206">
        <v>3</v>
      </c>
      <c r="E13" s="206">
        <v>1</v>
      </c>
      <c r="F13" s="206">
        <v>1</v>
      </c>
      <c r="G13" s="206">
        <v>1</v>
      </c>
      <c r="H13" s="206">
        <v>2</v>
      </c>
      <c r="I13" s="206">
        <v>0</v>
      </c>
      <c r="J13" s="206">
        <v>5</v>
      </c>
    </row>
    <row r="14" spans="1:10">
      <c r="A14" s="6" t="s">
        <v>30</v>
      </c>
      <c r="B14" s="206">
        <v>1</v>
      </c>
      <c r="C14" s="206">
        <v>6</v>
      </c>
      <c r="D14" s="206">
        <v>1</v>
      </c>
      <c r="E14" s="206">
        <v>300</v>
      </c>
      <c r="F14" s="206">
        <v>1</v>
      </c>
      <c r="G14" s="206">
        <v>1</v>
      </c>
      <c r="H14" s="206">
        <v>0</v>
      </c>
      <c r="I14" s="206">
        <v>1</v>
      </c>
      <c r="J14" s="206">
        <v>100</v>
      </c>
    </row>
    <row r="15" spans="1:10">
      <c r="A15" s="6" t="s">
        <v>32</v>
      </c>
      <c r="B15" s="206">
        <v>400</v>
      </c>
      <c r="C15" s="206">
        <v>250</v>
      </c>
      <c r="D15" s="206">
        <v>400</v>
      </c>
      <c r="E15" s="206">
        <v>800</v>
      </c>
      <c r="F15" s="206">
        <v>400</v>
      </c>
      <c r="G15" s="206">
        <v>500</v>
      </c>
      <c r="H15" s="206">
        <v>400</v>
      </c>
      <c r="I15" s="206">
        <v>200</v>
      </c>
      <c r="J15" s="206">
        <v>500</v>
      </c>
    </row>
    <row r="16" spans="1:10">
      <c r="A16" s="6"/>
      <c r="B16" s="206"/>
      <c r="C16" s="206"/>
      <c r="D16" s="206"/>
      <c r="E16" s="206"/>
      <c r="F16" s="206"/>
      <c r="G16" s="206"/>
      <c r="H16" s="206"/>
      <c r="I16" s="206"/>
      <c r="J16" s="206"/>
    </row>
    <row r="17" spans="1:10">
      <c r="A17" s="18" t="s">
        <v>35</v>
      </c>
      <c r="B17" s="206"/>
      <c r="C17" s="206"/>
      <c r="D17" s="206"/>
      <c r="E17" s="206"/>
      <c r="F17" s="206"/>
      <c r="G17" s="206"/>
      <c r="H17" s="206"/>
      <c r="I17" s="206"/>
      <c r="J17" s="206"/>
    </row>
    <row r="18" spans="1:10">
      <c r="A18" s="6" t="s">
        <v>12</v>
      </c>
      <c r="B18" s="206">
        <v>988</v>
      </c>
      <c r="C18" s="206">
        <v>598</v>
      </c>
      <c r="D18" s="206">
        <v>546</v>
      </c>
      <c r="E18" s="208">
        <v>1352</v>
      </c>
      <c r="F18" s="206">
        <v>988</v>
      </c>
      <c r="G18" s="206">
        <v>494</v>
      </c>
      <c r="H18" s="206">
        <v>442</v>
      </c>
      <c r="I18" s="206">
        <v>312</v>
      </c>
      <c r="J18" s="206">
        <v>546</v>
      </c>
    </row>
    <row r="19" spans="1:10">
      <c r="A19" s="6" t="s">
        <v>14</v>
      </c>
      <c r="B19" s="206">
        <v>10</v>
      </c>
      <c r="C19" s="206">
        <v>18</v>
      </c>
      <c r="D19" s="206">
        <v>10</v>
      </c>
      <c r="E19" s="206">
        <v>29</v>
      </c>
      <c r="F19" s="206">
        <v>21</v>
      </c>
      <c r="G19" s="206">
        <v>6</v>
      </c>
      <c r="H19" s="206">
        <v>3</v>
      </c>
      <c r="I19" s="206">
        <v>6</v>
      </c>
      <c r="J19" s="206">
        <v>6</v>
      </c>
    </row>
    <row r="20" spans="1:10">
      <c r="A20" s="6" t="s">
        <v>23</v>
      </c>
      <c r="B20" s="206">
        <v>70</v>
      </c>
      <c r="C20" s="206">
        <v>450</v>
      </c>
      <c r="D20" s="206">
        <v>375</v>
      </c>
      <c r="E20" s="206">
        <v>250</v>
      </c>
      <c r="F20" s="206">
        <v>215</v>
      </c>
      <c r="G20" s="206">
        <v>200</v>
      </c>
      <c r="H20" s="206">
        <v>152</v>
      </c>
      <c r="I20" s="206">
        <v>5</v>
      </c>
      <c r="J20" s="206">
        <v>298</v>
      </c>
    </row>
    <row r="21" spans="1:10">
      <c r="A21" s="6" t="s">
        <v>29</v>
      </c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>
      <c r="A22" s="6" t="s">
        <v>31</v>
      </c>
      <c r="B22" s="208">
        <v>1320</v>
      </c>
      <c r="C22" s="206">
        <v>480</v>
      </c>
      <c r="D22" s="206">
        <v>919</v>
      </c>
      <c r="E22" s="208">
        <v>1380</v>
      </c>
      <c r="F22" s="208">
        <v>1680</v>
      </c>
      <c r="G22" s="208">
        <v>1292</v>
      </c>
      <c r="H22" s="208">
        <v>1555</v>
      </c>
      <c r="I22" s="206">
        <v>303</v>
      </c>
      <c r="J22" s="206">
        <v>901</v>
      </c>
    </row>
    <row r="23" spans="1:10">
      <c r="A23" s="6" t="s">
        <v>34</v>
      </c>
      <c r="B23" s="208">
        <v>1754</v>
      </c>
      <c r="C23" s="208">
        <v>2048</v>
      </c>
      <c r="D23" s="208">
        <v>3895</v>
      </c>
      <c r="E23" s="208">
        <v>2965</v>
      </c>
      <c r="F23" s="208">
        <v>3285</v>
      </c>
      <c r="G23" s="208">
        <v>1489</v>
      </c>
      <c r="H23" s="206">
        <v>38</v>
      </c>
      <c r="I23" s="206">
        <v>62</v>
      </c>
      <c r="J23" s="206">
        <v>189</v>
      </c>
    </row>
    <row r="24" spans="1:10">
      <c r="A24" s="6" t="s">
        <v>41</v>
      </c>
      <c r="B24" s="208">
        <v>1020</v>
      </c>
      <c r="C24" s="206">
        <v>684</v>
      </c>
      <c r="D24" s="206">
        <v>709</v>
      </c>
      <c r="E24" s="206">
        <v>865</v>
      </c>
      <c r="F24" s="206">
        <v>775</v>
      </c>
      <c r="G24" s="208">
        <v>1077</v>
      </c>
      <c r="H24" s="206">
        <v>747</v>
      </c>
      <c r="I24" s="206">
        <v>687</v>
      </c>
      <c r="J24" s="206">
        <v>810</v>
      </c>
    </row>
    <row r="25" spans="1:10">
      <c r="A25" s="6" t="s">
        <v>42</v>
      </c>
      <c r="B25" s="206">
        <v>110</v>
      </c>
      <c r="C25" s="206">
        <v>90</v>
      </c>
      <c r="D25" s="206">
        <v>40</v>
      </c>
      <c r="E25" s="206">
        <v>120</v>
      </c>
      <c r="F25" s="206">
        <v>50</v>
      </c>
      <c r="G25" s="206">
        <v>130</v>
      </c>
      <c r="H25" s="206">
        <v>80</v>
      </c>
      <c r="I25" s="206">
        <v>20</v>
      </c>
      <c r="J25" s="206">
        <v>20</v>
      </c>
    </row>
    <row r="26" spans="1:10">
      <c r="A26" s="6" t="s">
        <v>44</v>
      </c>
      <c r="B26" s="208">
        <v>1562</v>
      </c>
      <c r="C26" s="208">
        <v>1672</v>
      </c>
      <c r="D26" s="208">
        <v>1833</v>
      </c>
      <c r="E26" s="208">
        <v>1547</v>
      </c>
      <c r="F26" s="206">
        <v>726</v>
      </c>
      <c r="G26" s="206">
        <v>787</v>
      </c>
      <c r="H26" s="208">
        <v>1011</v>
      </c>
      <c r="I26" s="206">
        <v>526</v>
      </c>
      <c r="J26" s="206">
        <v>874</v>
      </c>
    </row>
    <row r="27" spans="1:10">
      <c r="A27" s="6" t="s">
        <v>46</v>
      </c>
      <c r="B27" s="208">
        <v>6500</v>
      </c>
      <c r="C27" s="208">
        <v>8000</v>
      </c>
      <c r="D27" s="208">
        <v>13000</v>
      </c>
      <c r="E27" s="208">
        <v>12000</v>
      </c>
      <c r="F27" s="208">
        <v>2500</v>
      </c>
      <c r="G27" s="208">
        <v>6000</v>
      </c>
      <c r="H27" s="208">
        <v>3000</v>
      </c>
      <c r="I27" s="208">
        <v>1000</v>
      </c>
      <c r="J27" s="208">
        <v>3000</v>
      </c>
    </row>
    <row r="28" spans="1:10">
      <c r="A28" s="6" t="s">
        <v>48</v>
      </c>
      <c r="B28" s="206">
        <v>900</v>
      </c>
      <c r="C28" s="206">
        <v>650</v>
      </c>
      <c r="D28" s="206">
        <v>738</v>
      </c>
      <c r="E28" s="208">
        <v>1250</v>
      </c>
      <c r="F28" s="206">
        <v>550</v>
      </c>
      <c r="G28" s="206">
        <v>675</v>
      </c>
      <c r="H28" s="206">
        <v>525</v>
      </c>
      <c r="I28" s="206">
        <v>275</v>
      </c>
      <c r="J28" s="206">
        <v>625</v>
      </c>
    </row>
    <row r="29" spans="1:10">
      <c r="A29" s="6" t="s">
        <v>50</v>
      </c>
      <c r="B29" s="206">
        <v>520</v>
      </c>
      <c r="C29" s="206">
        <v>676</v>
      </c>
      <c r="D29" s="206">
        <v>312</v>
      </c>
      <c r="E29" s="208">
        <v>3692</v>
      </c>
      <c r="F29" s="206">
        <v>520</v>
      </c>
      <c r="G29" s="206">
        <v>468</v>
      </c>
      <c r="H29" s="206">
        <v>312</v>
      </c>
      <c r="I29" s="206">
        <v>208</v>
      </c>
      <c r="J29" s="206">
        <v>260</v>
      </c>
    </row>
    <row r="30" spans="1:10">
      <c r="A30" s="6" t="s">
        <v>52</v>
      </c>
      <c r="B30" s="208">
        <v>4000</v>
      </c>
      <c r="C30" s="208">
        <v>13350</v>
      </c>
      <c r="D30" s="208">
        <v>9870</v>
      </c>
      <c r="E30" s="208">
        <v>3567</v>
      </c>
      <c r="F30" s="208">
        <v>4587</v>
      </c>
      <c r="G30" s="208">
        <v>5639</v>
      </c>
      <c r="H30" s="208">
        <v>2567</v>
      </c>
      <c r="I30" s="206">
        <v>367</v>
      </c>
      <c r="J30" s="208">
        <v>2678</v>
      </c>
    </row>
    <row r="31" spans="1:10">
      <c r="A31" s="6" t="s">
        <v>54</v>
      </c>
      <c r="B31" s="208">
        <v>1213</v>
      </c>
      <c r="C31" s="206">
        <v>244</v>
      </c>
      <c r="D31" s="206">
        <v>899</v>
      </c>
      <c r="E31" s="206">
        <v>862</v>
      </c>
      <c r="F31" s="206">
        <v>952</v>
      </c>
      <c r="G31" s="206">
        <v>961</v>
      </c>
      <c r="H31" s="206">
        <v>338</v>
      </c>
      <c r="I31" s="206">
        <v>94</v>
      </c>
      <c r="J31" s="206">
        <v>142</v>
      </c>
    </row>
    <row r="32" spans="1:10">
      <c r="A32" s="6" t="s">
        <v>55</v>
      </c>
      <c r="B32" s="206">
        <v>174</v>
      </c>
      <c r="C32" s="206">
        <v>215</v>
      </c>
      <c r="D32" s="206">
        <v>269</v>
      </c>
      <c r="E32" s="206">
        <v>280</v>
      </c>
      <c r="F32" s="206">
        <v>73</v>
      </c>
      <c r="G32" s="206">
        <v>174</v>
      </c>
      <c r="H32" s="206">
        <v>64</v>
      </c>
      <c r="I32" s="206">
        <v>28</v>
      </c>
      <c r="J32" s="206">
        <v>232</v>
      </c>
    </row>
    <row r="33" spans="1:10">
      <c r="A33" s="6"/>
      <c r="B33" s="207"/>
      <c r="C33" s="207"/>
      <c r="D33" s="207"/>
      <c r="E33" s="207"/>
      <c r="F33" s="207"/>
      <c r="G33" s="207"/>
      <c r="H33" s="207"/>
      <c r="I33" s="207"/>
      <c r="J33" s="207"/>
    </row>
    <row r="34" spans="1:10">
      <c r="A34" s="18" t="s">
        <v>57</v>
      </c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>
      <c r="A35" s="6" t="s">
        <v>21</v>
      </c>
      <c r="B35" s="208">
        <v>1247</v>
      </c>
      <c r="C35" s="208">
        <v>2783</v>
      </c>
      <c r="D35" s="208">
        <v>1976</v>
      </c>
      <c r="E35" s="208">
        <v>2164</v>
      </c>
      <c r="F35" s="206">
        <v>825</v>
      </c>
      <c r="G35" s="208">
        <v>2934</v>
      </c>
      <c r="H35" s="208">
        <v>3022</v>
      </c>
      <c r="I35" s="206">
        <v>741</v>
      </c>
      <c r="J35" s="208">
        <v>2482</v>
      </c>
    </row>
    <row r="36" spans="1:10">
      <c r="A36" s="6" t="s">
        <v>36</v>
      </c>
      <c r="B36" s="206">
        <v>364</v>
      </c>
      <c r="C36" s="206">
        <v>260</v>
      </c>
      <c r="D36" s="206">
        <v>130</v>
      </c>
      <c r="E36" s="208">
        <v>1040</v>
      </c>
      <c r="F36" s="206">
        <v>650</v>
      </c>
      <c r="G36" s="206">
        <v>104</v>
      </c>
      <c r="H36" s="206">
        <v>182</v>
      </c>
      <c r="I36" s="206">
        <v>260</v>
      </c>
      <c r="J36" s="206">
        <v>494</v>
      </c>
    </row>
    <row r="37" spans="1:10">
      <c r="A37" s="6" t="s">
        <v>49</v>
      </c>
      <c r="B37" s="208">
        <v>1121</v>
      </c>
      <c r="C37" s="206">
        <v>409</v>
      </c>
      <c r="D37" s="206">
        <v>312</v>
      </c>
      <c r="E37" s="208">
        <v>1215</v>
      </c>
      <c r="F37" s="208">
        <v>1103</v>
      </c>
      <c r="G37" s="206">
        <v>545</v>
      </c>
      <c r="H37" s="206">
        <v>516</v>
      </c>
      <c r="I37" s="206">
        <v>286</v>
      </c>
      <c r="J37" s="206">
        <v>719</v>
      </c>
    </row>
    <row r="38" spans="1:10">
      <c r="A38" s="6" t="s">
        <v>60</v>
      </c>
      <c r="B38" s="208">
        <v>3545</v>
      </c>
      <c r="C38" s="206">
        <v>124</v>
      </c>
      <c r="D38" s="208">
        <v>2157</v>
      </c>
      <c r="E38" s="208">
        <v>2887</v>
      </c>
      <c r="F38" s="208">
        <v>3473</v>
      </c>
      <c r="G38" s="208">
        <v>3842</v>
      </c>
      <c r="H38" s="206">
        <v>965</v>
      </c>
      <c r="I38" s="206">
        <v>479</v>
      </c>
      <c r="J38" s="208">
        <v>1654</v>
      </c>
    </row>
    <row r="39" spans="1:10">
      <c r="A39" s="6" t="s">
        <v>61</v>
      </c>
      <c r="B39" s="206">
        <v>208</v>
      </c>
      <c r="C39" s="206">
        <v>624</v>
      </c>
      <c r="D39" s="206">
        <v>260</v>
      </c>
      <c r="E39" s="206">
        <v>416</v>
      </c>
      <c r="F39" s="206">
        <v>156</v>
      </c>
      <c r="G39" s="206">
        <v>156</v>
      </c>
      <c r="H39" s="206">
        <v>520</v>
      </c>
      <c r="I39" s="206">
        <v>169</v>
      </c>
      <c r="J39" s="206">
        <v>160</v>
      </c>
    </row>
    <row r="40" spans="1:10">
      <c r="A40" s="6" t="s">
        <v>63</v>
      </c>
      <c r="B40" s="208">
        <v>4631</v>
      </c>
      <c r="C40" s="208">
        <v>1783</v>
      </c>
      <c r="D40" s="208">
        <v>6251</v>
      </c>
      <c r="E40" s="208">
        <v>3145</v>
      </c>
      <c r="F40" s="208">
        <v>4993</v>
      </c>
      <c r="G40" s="208">
        <v>3339</v>
      </c>
      <c r="H40" s="206">
        <v>841</v>
      </c>
      <c r="I40" s="206">
        <v>159</v>
      </c>
      <c r="J40" s="208">
        <v>1053</v>
      </c>
    </row>
    <row r="41" spans="1:10">
      <c r="A41" s="6" t="s">
        <v>65</v>
      </c>
      <c r="B41" s="208">
        <v>1158</v>
      </c>
      <c r="C41" s="206">
        <v>305</v>
      </c>
      <c r="D41" s="208">
        <v>1026</v>
      </c>
      <c r="E41" s="208">
        <v>1064</v>
      </c>
      <c r="F41" s="206">
        <v>934</v>
      </c>
      <c r="G41" s="208">
        <v>1605</v>
      </c>
      <c r="H41" s="206">
        <v>369</v>
      </c>
      <c r="I41" s="206">
        <v>285</v>
      </c>
      <c r="J41" s="206">
        <v>703</v>
      </c>
    </row>
    <row r="42" spans="1:10">
      <c r="A42" s="6" t="s">
        <v>66</v>
      </c>
      <c r="B42" s="206">
        <v>654</v>
      </c>
      <c r="C42" s="206">
        <v>55</v>
      </c>
      <c r="D42" s="206">
        <v>447</v>
      </c>
      <c r="E42" s="206">
        <v>897</v>
      </c>
      <c r="F42" s="208">
        <v>1125</v>
      </c>
      <c r="G42" s="206">
        <v>688</v>
      </c>
      <c r="H42" s="206">
        <v>254</v>
      </c>
      <c r="I42" s="206">
        <v>152</v>
      </c>
      <c r="J42" s="206">
        <v>814</v>
      </c>
    </row>
    <row r="43" spans="1:10">
      <c r="A43" s="6"/>
      <c r="B43" s="208"/>
      <c r="C43" s="206"/>
      <c r="D43" s="206"/>
      <c r="E43" s="208"/>
      <c r="F43" s="208"/>
      <c r="G43" s="206"/>
      <c r="H43" s="206"/>
      <c r="I43" s="206"/>
      <c r="J43" s="206"/>
    </row>
    <row r="44" spans="1:10">
      <c r="A44" s="18" t="s">
        <v>67</v>
      </c>
      <c r="B44" s="208"/>
      <c r="C44" s="206"/>
      <c r="D44" s="206"/>
      <c r="E44" s="208"/>
      <c r="F44" s="208"/>
      <c r="G44" s="206"/>
      <c r="H44" s="206"/>
      <c r="I44" s="206"/>
      <c r="J44" s="206"/>
    </row>
    <row r="45" spans="1:10">
      <c r="A45" s="6" t="s">
        <v>27</v>
      </c>
      <c r="B45" s="206">
        <v>416</v>
      </c>
      <c r="C45" s="206">
        <v>351</v>
      </c>
      <c r="D45" s="206">
        <v>234</v>
      </c>
      <c r="E45" s="206">
        <v>520</v>
      </c>
      <c r="F45" s="206">
        <v>533</v>
      </c>
      <c r="G45" s="206">
        <v>273</v>
      </c>
      <c r="H45" s="206">
        <v>208</v>
      </c>
      <c r="I45" s="206">
        <v>234</v>
      </c>
      <c r="J45" s="206">
        <v>273</v>
      </c>
    </row>
    <row r="46" spans="1:10">
      <c r="A46" s="6" t="s">
        <v>43</v>
      </c>
      <c r="B46" s="224"/>
      <c r="C46" s="224"/>
      <c r="D46" s="224"/>
      <c r="E46" s="224"/>
      <c r="F46" s="224"/>
      <c r="G46" s="224"/>
      <c r="H46" s="224"/>
      <c r="I46" s="224"/>
      <c r="J46" s="224"/>
    </row>
    <row r="47" spans="1:10">
      <c r="A47" s="6" t="s">
        <v>45</v>
      </c>
      <c r="B47" s="206">
        <v>832</v>
      </c>
      <c r="C47" s="206">
        <v>416</v>
      </c>
      <c r="D47" s="206">
        <v>416</v>
      </c>
      <c r="E47" s="208">
        <v>1872</v>
      </c>
      <c r="F47" s="206">
        <v>988</v>
      </c>
      <c r="G47" s="206">
        <v>520</v>
      </c>
      <c r="H47" s="206">
        <v>260</v>
      </c>
      <c r="I47" s="206">
        <v>260</v>
      </c>
      <c r="J47" s="206">
        <v>728</v>
      </c>
    </row>
    <row r="48" spans="1:10">
      <c r="A48" s="6" t="s">
        <v>56</v>
      </c>
      <c r="B48" s="206">
        <v>163</v>
      </c>
      <c r="C48" s="208">
        <v>1701</v>
      </c>
      <c r="D48" s="208">
        <v>1822</v>
      </c>
      <c r="E48" s="206">
        <v>633</v>
      </c>
      <c r="F48" s="206">
        <v>68</v>
      </c>
      <c r="G48" s="206">
        <v>99</v>
      </c>
      <c r="H48" s="206">
        <v>21</v>
      </c>
      <c r="I48" s="206">
        <v>49</v>
      </c>
      <c r="J48" s="206">
        <v>231</v>
      </c>
    </row>
    <row r="49" spans="1:10">
      <c r="A49" s="6" t="s">
        <v>62</v>
      </c>
      <c r="B49" s="208">
        <v>15808</v>
      </c>
      <c r="C49" s="208">
        <v>15392</v>
      </c>
      <c r="D49" s="208">
        <v>8216</v>
      </c>
      <c r="E49" s="208">
        <v>22880</v>
      </c>
      <c r="F49" s="208">
        <v>17056</v>
      </c>
      <c r="G49" s="208">
        <v>9256</v>
      </c>
      <c r="H49" s="208">
        <v>5928</v>
      </c>
      <c r="I49" s="208">
        <v>4680</v>
      </c>
      <c r="J49" s="208">
        <v>8112</v>
      </c>
    </row>
    <row r="50" spans="1:10">
      <c r="A50" s="6" t="s">
        <v>68</v>
      </c>
      <c r="B50" s="208">
        <v>5265</v>
      </c>
      <c r="C50" s="208">
        <v>8417</v>
      </c>
      <c r="D50" s="208">
        <v>12900</v>
      </c>
      <c r="E50" s="208">
        <v>9130</v>
      </c>
      <c r="F50" s="208">
        <v>2002</v>
      </c>
      <c r="G50" s="208">
        <v>1704</v>
      </c>
      <c r="H50" s="208">
        <v>1916</v>
      </c>
      <c r="I50" s="206">
        <v>178</v>
      </c>
      <c r="J50" s="208">
        <v>7832</v>
      </c>
    </row>
    <row r="51" spans="1:10">
      <c r="A51" s="6" t="s">
        <v>69</v>
      </c>
      <c r="B51" s="208">
        <v>7286</v>
      </c>
      <c r="C51" s="208">
        <v>5167</v>
      </c>
      <c r="D51" s="208">
        <v>9009</v>
      </c>
      <c r="E51" s="208">
        <v>9065</v>
      </c>
      <c r="F51" s="208">
        <v>7021</v>
      </c>
      <c r="G51" s="208">
        <v>8031</v>
      </c>
      <c r="H51" s="208">
        <v>9619</v>
      </c>
      <c r="I51" s="208">
        <v>2782</v>
      </c>
      <c r="J51" s="208">
        <v>4107</v>
      </c>
    </row>
    <row r="52" spans="1:10">
      <c r="A52" s="6"/>
      <c r="B52" s="207"/>
      <c r="C52" s="207"/>
      <c r="D52" s="207"/>
      <c r="E52" s="207"/>
      <c r="F52" s="207"/>
      <c r="G52" s="207"/>
      <c r="H52" s="207"/>
      <c r="I52" s="207"/>
      <c r="J52" s="207"/>
    </row>
    <row r="53" spans="1:10">
      <c r="A53" s="18" t="s">
        <v>70</v>
      </c>
      <c r="B53" s="207"/>
      <c r="C53" s="207"/>
      <c r="D53" s="207"/>
      <c r="E53" s="207"/>
      <c r="F53" s="207"/>
      <c r="G53" s="207"/>
      <c r="H53" s="207"/>
      <c r="I53" s="207"/>
      <c r="J53" s="207"/>
    </row>
    <row r="54" spans="1:10">
      <c r="A54" s="6" t="s">
        <v>47</v>
      </c>
      <c r="B54" s="206">
        <v>204</v>
      </c>
      <c r="C54" s="206">
        <v>96</v>
      </c>
      <c r="D54" s="206">
        <v>56</v>
      </c>
      <c r="E54" s="206">
        <v>356</v>
      </c>
      <c r="F54" s="206">
        <v>146</v>
      </c>
      <c r="G54" s="206">
        <v>64</v>
      </c>
      <c r="H54" s="206">
        <v>60</v>
      </c>
      <c r="I54" s="206">
        <v>34</v>
      </c>
      <c r="J54" s="206">
        <v>128</v>
      </c>
    </row>
    <row r="55" spans="1:10">
      <c r="A55" s="6" t="s">
        <v>53</v>
      </c>
      <c r="B55" s="208">
        <v>5460</v>
      </c>
      <c r="C55" s="208">
        <v>1768</v>
      </c>
      <c r="D55" s="208">
        <v>2704</v>
      </c>
      <c r="E55" s="208">
        <v>9880</v>
      </c>
      <c r="F55" s="208">
        <v>5148</v>
      </c>
      <c r="G55" s="208">
        <v>2756</v>
      </c>
      <c r="H55" s="208">
        <v>2756</v>
      </c>
      <c r="I55" s="208">
        <v>2028</v>
      </c>
      <c r="J55" s="208">
        <v>3068</v>
      </c>
    </row>
    <row r="56" spans="1:10">
      <c r="A56" s="6" t="s">
        <v>58</v>
      </c>
      <c r="B56" s="208">
        <v>2031</v>
      </c>
      <c r="C56" s="208">
        <v>2718</v>
      </c>
      <c r="D56" s="208">
        <v>1184</v>
      </c>
      <c r="E56" s="208">
        <v>3245</v>
      </c>
      <c r="F56" s="208">
        <v>2034</v>
      </c>
      <c r="G56" s="208">
        <v>1705</v>
      </c>
      <c r="H56" s="208">
        <v>1364</v>
      </c>
      <c r="I56" s="206">
        <v>927</v>
      </c>
      <c r="J56" s="208">
        <v>1798</v>
      </c>
    </row>
    <row r="57" spans="1:10">
      <c r="A57" s="6" t="s">
        <v>59</v>
      </c>
      <c r="B57" s="208">
        <v>2392</v>
      </c>
      <c r="C57" s="208">
        <v>1820</v>
      </c>
      <c r="D57" s="208">
        <v>2080</v>
      </c>
      <c r="E57" s="208">
        <v>5096</v>
      </c>
      <c r="F57" s="208">
        <v>1456</v>
      </c>
      <c r="G57" s="208">
        <v>2340</v>
      </c>
      <c r="H57" s="206">
        <v>572</v>
      </c>
      <c r="I57" s="208">
        <v>1872</v>
      </c>
      <c r="J57" s="208">
        <v>1976</v>
      </c>
    </row>
    <row r="58" spans="1:10">
      <c r="A58" s="6"/>
      <c r="B58" s="208"/>
      <c r="C58" s="208"/>
      <c r="D58" s="208"/>
      <c r="E58" s="208"/>
      <c r="F58" s="208"/>
      <c r="G58" s="208"/>
      <c r="H58" s="206"/>
      <c r="I58" s="208"/>
      <c r="J58" s="208"/>
    </row>
    <row r="59" spans="1:10">
      <c r="A59" s="18" t="s">
        <v>72</v>
      </c>
      <c r="B59" s="207"/>
      <c r="C59" s="207"/>
      <c r="D59" s="207"/>
      <c r="E59" s="207"/>
      <c r="F59" s="207"/>
      <c r="G59" s="207"/>
      <c r="H59" s="207"/>
      <c r="I59" s="207"/>
      <c r="J59" s="207"/>
    </row>
    <row r="60" spans="1:10">
      <c r="A60" s="6" t="s">
        <v>17</v>
      </c>
      <c r="B60" s="206">
        <v>850</v>
      </c>
      <c r="C60" s="208">
        <v>1160</v>
      </c>
      <c r="D60" s="208">
        <v>1300</v>
      </c>
      <c r="E60" s="208">
        <v>1052</v>
      </c>
      <c r="F60" s="206">
        <v>903</v>
      </c>
      <c r="G60" s="206">
        <v>759</v>
      </c>
      <c r="H60" s="206">
        <v>867</v>
      </c>
      <c r="I60" s="206">
        <v>642</v>
      </c>
      <c r="J60" s="206">
        <v>645</v>
      </c>
    </row>
    <row r="61" spans="1:10">
      <c r="A61" s="6" t="s">
        <v>33</v>
      </c>
      <c r="B61" s="208">
        <v>11232</v>
      </c>
      <c r="C61" s="208">
        <v>8476</v>
      </c>
      <c r="D61" s="208">
        <v>7332</v>
      </c>
      <c r="E61" s="208">
        <v>16796</v>
      </c>
      <c r="F61" s="208">
        <v>10920</v>
      </c>
      <c r="G61" s="208">
        <v>8268</v>
      </c>
      <c r="H61" s="208">
        <v>4368</v>
      </c>
      <c r="I61" s="208">
        <v>3900</v>
      </c>
      <c r="J61" s="208">
        <v>6084</v>
      </c>
    </row>
    <row r="62" spans="1:10">
      <c r="A62" s="6" t="s">
        <v>38</v>
      </c>
      <c r="B62" s="208">
        <v>4200</v>
      </c>
      <c r="C62" s="208">
        <v>3150</v>
      </c>
      <c r="D62" s="208">
        <v>2300</v>
      </c>
      <c r="E62" s="208">
        <v>9300</v>
      </c>
      <c r="F62" s="208">
        <v>5500</v>
      </c>
      <c r="G62" s="208">
        <v>2700</v>
      </c>
      <c r="H62" s="208">
        <v>2350</v>
      </c>
      <c r="I62" s="208">
        <v>1750</v>
      </c>
      <c r="J62" s="208">
        <v>3100</v>
      </c>
    </row>
    <row r="63" spans="1:10">
      <c r="A63" s="6" t="s">
        <v>39</v>
      </c>
      <c r="B63" s="208">
        <v>2572</v>
      </c>
      <c r="C63" s="208">
        <v>1886</v>
      </c>
      <c r="D63" s="208">
        <v>3257</v>
      </c>
      <c r="E63" s="208">
        <v>7715</v>
      </c>
      <c r="F63" s="208">
        <v>3429</v>
      </c>
      <c r="G63" s="208">
        <v>2915</v>
      </c>
      <c r="H63" s="208">
        <v>1474</v>
      </c>
      <c r="I63" s="206">
        <v>669</v>
      </c>
      <c r="J63" s="208">
        <v>2743</v>
      </c>
    </row>
    <row r="64" spans="1:10">
      <c r="A64" s="6" t="s">
        <v>40</v>
      </c>
      <c r="B64" s="208">
        <v>3440</v>
      </c>
      <c r="C64" s="208">
        <v>3080</v>
      </c>
      <c r="D64" s="208">
        <v>2360</v>
      </c>
      <c r="E64" s="208">
        <v>3960</v>
      </c>
      <c r="F64" s="208">
        <v>4440</v>
      </c>
      <c r="G64" s="208">
        <v>2520</v>
      </c>
      <c r="H64" s="208">
        <v>2000</v>
      </c>
      <c r="I64" s="208">
        <v>1440</v>
      </c>
      <c r="J64" s="208">
        <v>2640</v>
      </c>
    </row>
    <row r="65" spans="1:10">
      <c r="A65" s="6"/>
      <c r="B65" s="207"/>
      <c r="C65" s="207"/>
      <c r="D65" s="207"/>
      <c r="E65" s="207"/>
      <c r="F65" s="207"/>
      <c r="G65" s="207"/>
      <c r="H65" s="207"/>
      <c r="I65" s="207"/>
      <c r="J65" s="207"/>
    </row>
    <row r="66" spans="1:10">
      <c r="A66" s="18" t="s">
        <v>73</v>
      </c>
      <c r="B66" s="207"/>
      <c r="C66" s="207"/>
      <c r="D66" s="207"/>
      <c r="E66" s="207"/>
      <c r="F66" s="207"/>
      <c r="G66" s="207"/>
      <c r="H66" s="207"/>
      <c r="I66" s="207"/>
      <c r="J66" s="207"/>
    </row>
    <row r="67" spans="1:10">
      <c r="A67" s="6" t="s">
        <v>10</v>
      </c>
      <c r="B67" s="222"/>
      <c r="C67" s="222"/>
      <c r="D67" s="222"/>
      <c r="E67" s="222"/>
      <c r="F67" s="222"/>
      <c r="G67" s="222"/>
      <c r="H67" s="222"/>
      <c r="I67" s="222"/>
      <c r="J67" s="222"/>
    </row>
    <row r="68" spans="1:10">
      <c r="A68" s="6" t="s">
        <v>51</v>
      </c>
      <c r="B68" s="208">
        <v>1326</v>
      </c>
      <c r="C68" s="206">
        <v>884</v>
      </c>
      <c r="D68" s="206">
        <v>858</v>
      </c>
      <c r="E68" s="208">
        <v>1300</v>
      </c>
      <c r="F68" s="206">
        <v>832</v>
      </c>
      <c r="G68" s="208">
        <v>1300</v>
      </c>
      <c r="H68" s="206">
        <v>832</v>
      </c>
      <c r="I68" s="206">
        <v>806</v>
      </c>
      <c r="J68" s="206">
        <v>858</v>
      </c>
    </row>
    <row r="69" spans="1:10">
      <c r="A69" s="6"/>
      <c r="B69" s="223"/>
      <c r="C69" s="223"/>
      <c r="D69" s="223"/>
      <c r="E69" s="223"/>
      <c r="F69" s="223"/>
      <c r="G69" s="223"/>
      <c r="H69" s="223"/>
      <c r="I69" s="223"/>
      <c r="J69" s="223"/>
    </row>
    <row r="70" spans="1:10">
      <c r="A70" s="19" t="s">
        <v>74</v>
      </c>
      <c r="B70" s="209">
        <f t="shared" ref="B70:J70" si="0">SUM(B4:B69)</f>
        <v>102145</v>
      </c>
      <c r="C70" s="209">
        <f t="shared" si="0"/>
        <v>95203</v>
      </c>
      <c r="D70" s="209">
        <f t="shared" si="0"/>
        <v>105362</v>
      </c>
      <c r="E70" s="209">
        <f t="shared" si="0"/>
        <v>154332</v>
      </c>
      <c r="F70" s="209">
        <f t="shared" si="0"/>
        <v>97771</v>
      </c>
      <c r="G70" s="209">
        <f t="shared" si="0"/>
        <v>84391</v>
      </c>
      <c r="H70" s="209">
        <f t="shared" si="0"/>
        <v>54925</v>
      </c>
      <c r="I70" s="209">
        <f t="shared" si="0"/>
        <v>29694</v>
      </c>
      <c r="J70" s="209">
        <f t="shared" si="0"/>
        <v>65898</v>
      </c>
    </row>
  </sheetData>
  <mergeCells count="1">
    <mergeCell ref="B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BC14-70CD-4966-97AA-32D384D87F8F}">
  <dimension ref="A1:K69"/>
  <sheetViews>
    <sheetView workbookViewId="0">
      <selection activeCell="C1" sqref="C1"/>
    </sheetView>
  </sheetViews>
  <sheetFormatPr defaultRowHeight="14.4"/>
  <cols>
    <col min="1" max="1" width="44.109375" customWidth="1"/>
    <col min="2" max="2" width="22.77734375" customWidth="1"/>
    <col min="3" max="3" width="21.6640625" customWidth="1"/>
    <col min="4" max="4" width="17.77734375" customWidth="1"/>
    <col min="5" max="5" width="17.6640625" customWidth="1"/>
    <col min="6" max="6" width="15.21875" customWidth="1"/>
    <col min="7" max="7" width="15.109375" customWidth="1"/>
    <col min="8" max="8" width="15" customWidth="1"/>
    <col min="9" max="9" width="13.6640625" customWidth="1"/>
    <col min="10" max="10" width="10.21875" customWidth="1"/>
    <col min="11" max="11" width="18.21875" customWidth="1"/>
  </cols>
  <sheetData>
    <row r="1" spans="1:11" ht="100.8">
      <c r="A1" s="228"/>
      <c r="B1" s="156" t="s">
        <v>408</v>
      </c>
      <c r="C1" s="156" t="s">
        <v>409</v>
      </c>
      <c r="D1" s="156" t="s">
        <v>410</v>
      </c>
      <c r="E1" s="156" t="s">
        <v>411</v>
      </c>
      <c r="F1" s="156" t="s">
        <v>412</v>
      </c>
      <c r="G1" s="156" t="s">
        <v>413</v>
      </c>
      <c r="H1" s="156" t="s">
        <v>414</v>
      </c>
      <c r="I1" s="156" t="s">
        <v>415</v>
      </c>
      <c r="J1" s="156" t="s">
        <v>416</v>
      </c>
      <c r="K1" s="156" t="s">
        <v>417</v>
      </c>
    </row>
    <row r="2" spans="1:11">
      <c r="A2" s="18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>
      <c r="A3" s="6" t="s">
        <v>8</v>
      </c>
      <c r="B3" s="113" t="s">
        <v>419</v>
      </c>
      <c r="C3" s="113" t="s">
        <v>419</v>
      </c>
      <c r="D3" s="113" t="s">
        <v>418</v>
      </c>
      <c r="E3" s="113" t="s">
        <v>419</v>
      </c>
      <c r="F3" s="113" t="s">
        <v>419</v>
      </c>
      <c r="G3" s="113" t="s">
        <v>418</v>
      </c>
      <c r="H3" s="113" t="s">
        <v>418</v>
      </c>
      <c r="I3" s="113" t="s">
        <v>418</v>
      </c>
      <c r="J3" s="17" t="s">
        <v>418</v>
      </c>
      <c r="K3" s="17" t="s">
        <v>418</v>
      </c>
    </row>
    <row r="4" spans="1:11">
      <c r="A4" s="6" t="s">
        <v>13</v>
      </c>
      <c r="B4" s="113"/>
      <c r="C4" s="113"/>
      <c r="D4" s="113"/>
      <c r="E4" s="113"/>
      <c r="F4" s="113"/>
      <c r="G4" s="113"/>
      <c r="H4" s="113"/>
      <c r="I4" s="113"/>
      <c r="J4" s="17"/>
      <c r="K4" s="17"/>
    </row>
    <row r="5" spans="1:11">
      <c r="A5" s="6" t="s">
        <v>15</v>
      </c>
      <c r="B5" s="113" t="s">
        <v>419</v>
      </c>
      <c r="C5" s="113" t="s">
        <v>419</v>
      </c>
      <c r="D5" s="113" t="s">
        <v>419</v>
      </c>
      <c r="E5" s="113" t="s">
        <v>419</v>
      </c>
      <c r="F5" s="113" t="s">
        <v>419</v>
      </c>
      <c r="G5" s="113" t="s">
        <v>419</v>
      </c>
      <c r="H5" s="113" t="s">
        <v>419</v>
      </c>
      <c r="I5" s="113" t="s">
        <v>418</v>
      </c>
      <c r="J5" s="17" t="s">
        <v>418</v>
      </c>
      <c r="K5" s="17" t="s">
        <v>418</v>
      </c>
    </row>
    <row r="6" spans="1:11">
      <c r="A6" s="6" t="s">
        <v>16</v>
      </c>
      <c r="B6" s="113" t="s">
        <v>418</v>
      </c>
      <c r="C6" s="113" t="s">
        <v>419</v>
      </c>
      <c r="D6" s="113" t="s">
        <v>418</v>
      </c>
      <c r="E6" s="113" t="s">
        <v>419</v>
      </c>
      <c r="F6" s="113" t="s">
        <v>419</v>
      </c>
      <c r="G6" s="113" t="s">
        <v>419</v>
      </c>
      <c r="H6" s="113" t="s">
        <v>418</v>
      </c>
      <c r="I6" s="113" t="s">
        <v>418</v>
      </c>
      <c r="J6" s="17" t="s">
        <v>418</v>
      </c>
      <c r="K6" s="17" t="s">
        <v>418</v>
      </c>
    </row>
    <row r="7" spans="1:11">
      <c r="A7" s="6" t="s">
        <v>18</v>
      </c>
      <c r="B7" s="113" t="s">
        <v>419</v>
      </c>
      <c r="C7" s="113" t="s">
        <v>419</v>
      </c>
      <c r="D7" s="113" t="s">
        <v>418</v>
      </c>
      <c r="E7" s="113" t="s">
        <v>419</v>
      </c>
      <c r="F7" s="113" t="s">
        <v>419</v>
      </c>
      <c r="G7" s="113" t="s">
        <v>419</v>
      </c>
      <c r="H7" s="113" t="s">
        <v>419</v>
      </c>
      <c r="I7" s="113" t="s">
        <v>418</v>
      </c>
      <c r="J7" s="17" t="s">
        <v>418</v>
      </c>
      <c r="K7" s="17" t="s">
        <v>418</v>
      </c>
    </row>
    <row r="8" spans="1:11">
      <c r="A8" s="6" t="s">
        <v>20</v>
      </c>
      <c r="B8" s="113" t="s">
        <v>419</v>
      </c>
      <c r="C8" s="113" t="s">
        <v>419</v>
      </c>
      <c r="D8" s="113" t="s">
        <v>418</v>
      </c>
      <c r="E8" s="113" t="s">
        <v>419</v>
      </c>
      <c r="F8" s="113" t="s">
        <v>419</v>
      </c>
      <c r="G8" s="113" t="s">
        <v>419</v>
      </c>
      <c r="H8" s="113" t="s">
        <v>419</v>
      </c>
      <c r="I8" s="113" t="s">
        <v>418</v>
      </c>
      <c r="J8" s="17" t="s">
        <v>419</v>
      </c>
      <c r="K8" s="17" t="s">
        <v>418</v>
      </c>
    </row>
    <row r="9" spans="1:11">
      <c r="A9" s="6" t="s">
        <v>22</v>
      </c>
      <c r="B9" s="113" t="s">
        <v>418</v>
      </c>
      <c r="C9" s="113" t="s">
        <v>419</v>
      </c>
      <c r="D9" s="113" t="s">
        <v>419</v>
      </c>
      <c r="E9" s="113" t="s">
        <v>419</v>
      </c>
      <c r="F9" s="113" t="s">
        <v>419</v>
      </c>
      <c r="G9" s="113" t="s">
        <v>418</v>
      </c>
      <c r="H9" s="113" t="s">
        <v>419</v>
      </c>
      <c r="I9" s="113" t="s">
        <v>418</v>
      </c>
      <c r="J9" s="17" t="s">
        <v>418</v>
      </c>
      <c r="K9" s="17" t="s">
        <v>418</v>
      </c>
    </row>
    <row r="10" spans="1:11">
      <c r="A10" s="6" t="s">
        <v>24</v>
      </c>
      <c r="B10" s="113" t="s">
        <v>419</v>
      </c>
      <c r="C10" s="113" t="s">
        <v>419</v>
      </c>
      <c r="D10" s="113" t="s">
        <v>418</v>
      </c>
      <c r="E10" s="113" t="s">
        <v>418</v>
      </c>
      <c r="F10" s="113" t="s">
        <v>419</v>
      </c>
      <c r="G10" s="113" t="s">
        <v>419</v>
      </c>
      <c r="H10" s="113" t="s">
        <v>419</v>
      </c>
      <c r="I10" s="113" t="s">
        <v>418</v>
      </c>
      <c r="J10" s="17" t="s">
        <v>418</v>
      </c>
      <c r="K10" s="17" t="s">
        <v>418</v>
      </c>
    </row>
    <row r="11" spans="1:11">
      <c r="A11" s="6" t="s">
        <v>25</v>
      </c>
      <c r="B11" s="113" t="s">
        <v>418</v>
      </c>
      <c r="C11" s="113" t="s">
        <v>419</v>
      </c>
      <c r="D11" s="113" t="s">
        <v>418</v>
      </c>
      <c r="E11" s="113" t="s">
        <v>419</v>
      </c>
      <c r="F11" s="113" t="s">
        <v>419</v>
      </c>
      <c r="G11" s="113" t="s">
        <v>419</v>
      </c>
      <c r="H11" s="113" t="s">
        <v>418</v>
      </c>
      <c r="I11" s="113" t="s">
        <v>418</v>
      </c>
      <c r="J11" s="17" t="s">
        <v>418</v>
      </c>
      <c r="K11" s="17" t="s">
        <v>418</v>
      </c>
    </row>
    <row r="12" spans="1:11">
      <c r="A12" s="6" t="s">
        <v>28</v>
      </c>
      <c r="B12" s="113" t="s">
        <v>419</v>
      </c>
      <c r="C12" s="113" t="s">
        <v>419</v>
      </c>
      <c r="D12" s="113" t="s">
        <v>418</v>
      </c>
      <c r="E12" s="113" t="s">
        <v>419</v>
      </c>
      <c r="F12" s="113" t="s">
        <v>418</v>
      </c>
      <c r="G12" s="113" t="s">
        <v>419</v>
      </c>
      <c r="H12" s="113" t="s">
        <v>419</v>
      </c>
      <c r="I12" s="113" t="s">
        <v>418</v>
      </c>
      <c r="J12" s="17" t="s">
        <v>419</v>
      </c>
      <c r="K12" s="17" t="s">
        <v>418</v>
      </c>
    </row>
    <row r="13" spans="1:11">
      <c r="A13" s="6" t="s">
        <v>30</v>
      </c>
      <c r="B13" s="113" t="s">
        <v>418</v>
      </c>
      <c r="C13" s="113" t="s">
        <v>419</v>
      </c>
      <c r="D13" s="113" t="s">
        <v>418</v>
      </c>
      <c r="E13" s="113" t="s">
        <v>419</v>
      </c>
      <c r="F13" s="113" t="s">
        <v>419</v>
      </c>
      <c r="G13" s="113" t="s">
        <v>419</v>
      </c>
      <c r="H13" s="113" t="s">
        <v>419</v>
      </c>
      <c r="I13" s="113" t="s">
        <v>418</v>
      </c>
      <c r="J13" s="17" t="s">
        <v>419</v>
      </c>
      <c r="K13" s="17" t="s">
        <v>418</v>
      </c>
    </row>
    <row r="14" spans="1:11">
      <c r="A14" s="6" t="s">
        <v>32</v>
      </c>
      <c r="B14" s="113" t="s">
        <v>418</v>
      </c>
      <c r="C14" s="113" t="s">
        <v>419</v>
      </c>
      <c r="D14" s="113" t="s">
        <v>418</v>
      </c>
      <c r="E14" s="113" t="s">
        <v>419</v>
      </c>
      <c r="F14" s="113" t="s">
        <v>419</v>
      </c>
      <c r="G14" s="113" t="s">
        <v>419</v>
      </c>
      <c r="H14" s="113" t="s">
        <v>419</v>
      </c>
      <c r="I14" s="113" t="s">
        <v>419</v>
      </c>
      <c r="J14" s="17" t="s">
        <v>419</v>
      </c>
      <c r="K14" s="17" t="s">
        <v>418</v>
      </c>
    </row>
    <row r="15" spans="1:11">
      <c r="B15" s="113"/>
      <c r="C15" s="113"/>
      <c r="D15" s="113"/>
      <c r="E15" s="113"/>
      <c r="F15" s="113"/>
      <c r="G15" s="113"/>
      <c r="H15" s="113"/>
      <c r="I15" s="113"/>
      <c r="J15" s="17"/>
      <c r="K15" s="17"/>
    </row>
    <row r="16" spans="1:11">
      <c r="A16" s="18" t="s">
        <v>35</v>
      </c>
      <c r="B16" s="113"/>
      <c r="C16" s="113"/>
      <c r="D16" s="113"/>
      <c r="E16" s="113"/>
      <c r="F16" s="113"/>
      <c r="G16" s="113"/>
      <c r="H16" s="113"/>
      <c r="I16" s="113"/>
      <c r="J16" s="17"/>
      <c r="K16" s="17"/>
    </row>
    <row r="17" spans="1:11">
      <c r="A17" s="6" t="s">
        <v>12</v>
      </c>
      <c r="B17" s="113" t="s">
        <v>418</v>
      </c>
      <c r="C17" s="113" t="s">
        <v>419</v>
      </c>
      <c r="D17" s="113" t="s">
        <v>418</v>
      </c>
      <c r="E17" s="113" t="s">
        <v>419</v>
      </c>
      <c r="F17" s="113" t="s">
        <v>419</v>
      </c>
      <c r="G17" s="113" t="s">
        <v>418</v>
      </c>
      <c r="H17" s="113" t="s">
        <v>418</v>
      </c>
      <c r="I17" s="113" t="s">
        <v>418</v>
      </c>
      <c r="J17" s="17" t="s">
        <v>418</v>
      </c>
      <c r="K17" s="17" t="s">
        <v>418</v>
      </c>
    </row>
    <row r="18" spans="1:11">
      <c r="A18" s="6" t="s">
        <v>14</v>
      </c>
      <c r="B18" s="113" t="s">
        <v>419</v>
      </c>
      <c r="C18" s="113" t="s">
        <v>419</v>
      </c>
      <c r="D18" s="113" t="s">
        <v>419</v>
      </c>
      <c r="E18" s="113" t="s">
        <v>419</v>
      </c>
      <c r="F18" s="113" t="s">
        <v>419</v>
      </c>
      <c r="G18" s="113" t="s">
        <v>419</v>
      </c>
      <c r="H18" s="113" t="s">
        <v>419</v>
      </c>
      <c r="I18" s="113" t="s">
        <v>419</v>
      </c>
      <c r="J18" s="17" t="s">
        <v>418</v>
      </c>
      <c r="K18" s="17" t="s">
        <v>418</v>
      </c>
    </row>
    <row r="19" spans="1:11">
      <c r="A19" s="6" t="s">
        <v>23</v>
      </c>
      <c r="B19" s="113" t="s">
        <v>418</v>
      </c>
      <c r="C19" s="113" t="s">
        <v>419</v>
      </c>
      <c r="D19" s="113" t="s">
        <v>418</v>
      </c>
      <c r="E19" s="113" t="s">
        <v>419</v>
      </c>
      <c r="F19" s="113" t="s">
        <v>419</v>
      </c>
      <c r="G19" s="113" t="s">
        <v>419</v>
      </c>
      <c r="H19" s="113" t="s">
        <v>419</v>
      </c>
      <c r="I19" s="113" t="s">
        <v>419</v>
      </c>
      <c r="J19" s="17" t="s">
        <v>419</v>
      </c>
      <c r="K19" s="17" t="s">
        <v>418</v>
      </c>
    </row>
    <row r="20" spans="1:11">
      <c r="A20" s="6" t="s">
        <v>29</v>
      </c>
      <c r="B20" s="113" t="s">
        <v>418</v>
      </c>
      <c r="C20" s="113" t="s">
        <v>419</v>
      </c>
      <c r="D20" s="113" t="s">
        <v>418</v>
      </c>
      <c r="E20" s="113" t="s">
        <v>419</v>
      </c>
      <c r="F20" s="113" t="s">
        <v>419</v>
      </c>
      <c r="G20" s="113" t="s">
        <v>419</v>
      </c>
      <c r="H20" s="113" t="s">
        <v>419</v>
      </c>
      <c r="I20" s="113" t="s">
        <v>418</v>
      </c>
      <c r="J20" s="17" t="s">
        <v>419</v>
      </c>
      <c r="K20" s="17" t="s">
        <v>418</v>
      </c>
    </row>
    <row r="21" spans="1:11">
      <c r="A21" s="6" t="s">
        <v>31</v>
      </c>
      <c r="B21" s="113" t="s">
        <v>418</v>
      </c>
      <c r="C21" s="113" t="s">
        <v>419</v>
      </c>
      <c r="D21" s="113" t="s">
        <v>418</v>
      </c>
      <c r="E21" s="113" t="s">
        <v>419</v>
      </c>
      <c r="F21" s="113" t="s">
        <v>419</v>
      </c>
      <c r="G21" s="113" t="s">
        <v>419</v>
      </c>
      <c r="H21" s="113" t="s">
        <v>419</v>
      </c>
      <c r="I21" s="113" t="s">
        <v>418</v>
      </c>
      <c r="J21" s="17" t="s">
        <v>419</v>
      </c>
      <c r="K21" s="17" t="s">
        <v>418</v>
      </c>
    </row>
    <row r="22" spans="1:11">
      <c r="A22" s="6" t="s">
        <v>34</v>
      </c>
      <c r="B22" s="113" t="s">
        <v>419</v>
      </c>
      <c r="C22" s="113" t="s">
        <v>419</v>
      </c>
      <c r="D22" s="113" t="s">
        <v>418</v>
      </c>
      <c r="E22" s="113" t="s">
        <v>419</v>
      </c>
      <c r="F22" s="113" t="s">
        <v>419</v>
      </c>
      <c r="G22" s="113" t="s">
        <v>418</v>
      </c>
      <c r="H22" s="113" t="s">
        <v>418</v>
      </c>
      <c r="I22" s="113" t="s">
        <v>418</v>
      </c>
      <c r="J22" s="17" t="s">
        <v>418</v>
      </c>
      <c r="K22" s="17" t="s">
        <v>418</v>
      </c>
    </row>
    <row r="23" spans="1:11">
      <c r="A23" s="6" t="s">
        <v>41</v>
      </c>
      <c r="B23" s="113" t="s">
        <v>418</v>
      </c>
      <c r="C23" s="113" t="s">
        <v>419</v>
      </c>
      <c r="D23" s="113" t="s">
        <v>419</v>
      </c>
      <c r="E23" s="113" t="s">
        <v>419</v>
      </c>
      <c r="F23" s="113" t="s">
        <v>418</v>
      </c>
      <c r="G23" s="113" t="s">
        <v>418</v>
      </c>
      <c r="H23" s="113" t="s">
        <v>419</v>
      </c>
      <c r="I23" s="113" t="s">
        <v>418</v>
      </c>
      <c r="J23" s="17" t="s">
        <v>419</v>
      </c>
      <c r="K23" s="17" t="s">
        <v>418</v>
      </c>
    </row>
    <row r="24" spans="1:11">
      <c r="A24" s="6" t="s">
        <v>42</v>
      </c>
      <c r="B24" s="113" t="s">
        <v>418</v>
      </c>
      <c r="C24" s="113" t="s">
        <v>419</v>
      </c>
      <c r="D24" s="113" t="s">
        <v>418</v>
      </c>
      <c r="E24" s="113" t="s">
        <v>419</v>
      </c>
      <c r="F24" s="113" t="s">
        <v>419</v>
      </c>
      <c r="G24" s="113" t="s">
        <v>419</v>
      </c>
      <c r="H24" s="113" t="s">
        <v>419</v>
      </c>
      <c r="I24" s="113" t="s">
        <v>418</v>
      </c>
      <c r="J24" s="17" t="s">
        <v>419</v>
      </c>
      <c r="K24" s="17" t="s">
        <v>418</v>
      </c>
    </row>
    <row r="25" spans="1:11">
      <c r="A25" s="6" t="s">
        <v>44</v>
      </c>
      <c r="B25" s="113" t="s">
        <v>418</v>
      </c>
      <c r="C25" s="113" t="s">
        <v>419</v>
      </c>
      <c r="D25" s="113" t="s">
        <v>418</v>
      </c>
      <c r="E25" s="113" t="s">
        <v>419</v>
      </c>
      <c r="F25" s="113" t="s">
        <v>418</v>
      </c>
      <c r="G25" s="113" t="s">
        <v>419</v>
      </c>
      <c r="H25" s="113" t="s">
        <v>419</v>
      </c>
      <c r="I25" s="113" t="s">
        <v>418</v>
      </c>
      <c r="J25" s="17" t="s">
        <v>419</v>
      </c>
      <c r="K25" s="17" t="s">
        <v>418</v>
      </c>
    </row>
    <row r="26" spans="1:11">
      <c r="A26" s="6" t="s">
        <v>46</v>
      </c>
      <c r="B26" s="113" t="s">
        <v>419</v>
      </c>
      <c r="C26" s="113" t="s">
        <v>419</v>
      </c>
      <c r="D26" s="113" t="s">
        <v>419</v>
      </c>
      <c r="E26" s="113" t="s">
        <v>419</v>
      </c>
      <c r="F26" s="113" t="s">
        <v>419</v>
      </c>
      <c r="G26" s="113" t="s">
        <v>418</v>
      </c>
      <c r="H26" s="113" t="s">
        <v>419</v>
      </c>
      <c r="I26" s="113" t="s">
        <v>418</v>
      </c>
      <c r="J26" s="17" t="s">
        <v>419</v>
      </c>
      <c r="K26" s="17" t="s">
        <v>418</v>
      </c>
    </row>
    <row r="27" spans="1:11">
      <c r="A27" s="6" t="s">
        <v>48</v>
      </c>
      <c r="B27" s="113" t="s">
        <v>419</v>
      </c>
      <c r="C27" s="113" t="s">
        <v>419</v>
      </c>
      <c r="D27" s="113" t="s">
        <v>418</v>
      </c>
      <c r="E27" s="113" t="s">
        <v>419</v>
      </c>
      <c r="F27" s="113" t="s">
        <v>419</v>
      </c>
      <c r="G27" s="113" t="s">
        <v>419</v>
      </c>
      <c r="H27" s="113" t="s">
        <v>418</v>
      </c>
      <c r="I27" s="113" t="s">
        <v>418</v>
      </c>
      <c r="J27" s="17" t="s">
        <v>418</v>
      </c>
      <c r="K27" s="17" t="s">
        <v>418</v>
      </c>
    </row>
    <row r="28" spans="1:11">
      <c r="A28" s="6" t="s">
        <v>50</v>
      </c>
      <c r="B28" s="113" t="s">
        <v>419</v>
      </c>
      <c r="C28" s="113" t="s">
        <v>419</v>
      </c>
      <c r="D28" s="113" t="s">
        <v>418</v>
      </c>
      <c r="E28" s="113" t="s">
        <v>419</v>
      </c>
      <c r="F28" s="113" t="s">
        <v>419</v>
      </c>
      <c r="G28" s="113" t="s">
        <v>419</v>
      </c>
      <c r="H28" s="113" t="s">
        <v>419</v>
      </c>
      <c r="I28" s="113" t="s">
        <v>418</v>
      </c>
      <c r="J28" s="17" t="s">
        <v>419</v>
      </c>
      <c r="K28" s="17" t="s">
        <v>418</v>
      </c>
    </row>
    <row r="29" spans="1:11">
      <c r="A29" s="6" t="s">
        <v>52</v>
      </c>
      <c r="B29" s="113" t="s">
        <v>418</v>
      </c>
      <c r="C29" s="113" t="s">
        <v>419</v>
      </c>
      <c r="D29" s="113" t="s">
        <v>419</v>
      </c>
      <c r="E29" s="113" t="s">
        <v>419</v>
      </c>
      <c r="F29" s="113" t="s">
        <v>419</v>
      </c>
      <c r="G29" s="113" t="s">
        <v>419</v>
      </c>
      <c r="H29" s="113" t="s">
        <v>419</v>
      </c>
      <c r="I29" s="113" t="s">
        <v>418</v>
      </c>
      <c r="J29" s="17" t="s">
        <v>419</v>
      </c>
      <c r="K29" s="17" t="s">
        <v>418</v>
      </c>
    </row>
    <row r="30" spans="1:11">
      <c r="A30" s="6" t="s">
        <v>54</v>
      </c>
      <c r="B30" s="113" t="s">
        <v>419</v>
      </c>
      <c r="C30" s="113" t="s">
        <v>419</v>
      </c>
      <c r="D30" s="113" t="s">
        <v>418</v>
      </c>
      <c r="E30" s="113" t="s">
        <v>419</v>
      </c>
      <c r="F30" s="113" t="s">
        <v>419</v>
      </c>
      <c r="G30" s="113" t="s">
        <v>419</v>
      </c>
      <c r="H30" s="113" t="s">
        <v>419</v>
      </c>
      <c r="I30" s="113" t="s">
        <v>418</v>
      </c>
      <c r="J30" s="17" t="s">
        <v>419</v>
      </c>
      <c r="K30" s="17" t="s">
        <v>418</v>
      </c>
    </row>
    <row r="31" spans="1:11">
      <c r="A31" s="6" t="s">
        <v>55</v>
      </c>
      <c r="B31" s="113" t="s">
        <v>419</v>
      </c>
      <c r="C31" s="113" t="s">
        <v>419</v>
      </c>
      <c r="D31" s="113" t="s">
        <v>419</v>
      </c>
      <c r="E31" s="113" t="s">
        <v>419</v>
      </c>
      <c r="F31" s="113" t="s">
        <v>419</v>
      </c>
      <c r="G31" s="113" t="s">
        <v>419</v>
      </c>
      <c r="H31" s="113" t="s">
        <v>418</v>
      </c>
      <c r="I31" s="113" t="s">
        <v>418</v>
      </c>
      <c r="J31" s="17" t="s">
        <v>418</v>
      </c>
      <c r="K31" s="17" t="s">
        <v>418</v>
      </c>
    </row>
    <row r="32" spans="1:11">
      <c r="A32" s="85"/>
      <c r="B32" s="113"/>
      <c r="C32" s="113"/>
      <c r="D32" s="113"/>
      <c r="E32" s="113"/>
      <c r="F32" s="113"/>
      <c r="G32" s="113"/>
      <c r="H32" s="113"/>
      <c r="I32" s="113"/>
      <c r="J32" s="17"/>
      <c r="K32" s="17"/>
    </row>
    <row r="33" spans="1:11">
      <c r="A33" s="18" t="s">
        <v>57</v>
      </c>
      <c r="B33" s="113"/>
      <c r="C33" s="113"/>
      <c r="D33" s="113"/>
      <c r="E33" s="113"/>
      <c r="F33" s="113"/>
      <c r="G33" s="113"/>
      <c r="H33" s="113"/>
      <c r="I33" s="113"/>
      <c r="J33" s="17"/>
      <c r="K33" s="17"/>
    </row>
    <row r="34" spans="1:11">
      <c r="A34" s="6" t="s">
        <v>21</v>
      </c>
      <c r="B34" s="113" t="s">
        <v>418</v>
      </c>
      <c r="C34" s="113" t="s">
        <v>419</v>
      </c>
      <c r="D34" s="113" t="s">
        <v>419</v>
      </c>
      <c r="E34" s="113" t="s">
        <v>419</v>
      </c>
      <c r="F34" s="113" t="s">
        <v>419</v>
      </c>
      <c r="G34" s="113" t="s">
        <v>419</v>
      </c>
      <c r="H34" s="113" t="s">
        <v>419</v>
      </c>
      <c r="I34" s="113" t="s">
        <v>418</v>
      </c>
      <c r="J34" s="17" t="s">
        <v>419</v>
      </c>
      <c r="K34" s="17" t="s">
        <v>418</v>
      </c>
    </row>
    <row r="35" spans="1:11">
      <c r="A35" s="6" t="s">
        <v>36</v>
      </c>
      <c r="B35" s="113" t="s">
        <v>419</v>
      </c>
      <c r="C35" s="113" t="s">
        <v>419</v>
      </c>
      <c r="D35" s="113" t="s">
        <v>418</v>
      </c>
      <c r="E35" s="113" t="s">
        <v>419</v>
      </c>
      <c r="F35" s="113" t="s">
        <v>419</v>
      </c>
      <c r="G35" s="113" t="s">
        <v>418</v>
      </c>
      <c r="H35" s="113" t="s">
        <v>418</v>
      </c>
      <c r="I35" s="113" t="s">
        <v>419</v>
      </c>
      <c r="J35" s="17" t="s">
        <v>419</v>
      </c>
      <c r="K35" s="17" t="s">
        <v>418</v>
      </c>
    </row>
    <row r="36" spans="1:11">
      <c r="A36" s="6" t="s">
        <v>49</v>
      </c>
      <c r="B36" s="113" t="s">
        <v>418</v>
      </c>
      <c r="C36" s="113" t="s">
        <v>419</v>
      </c>
      <c r="D36" s="113" t="s">
        <v>419</v>
      </c>
      <c r="E36" s="113" t="s">
        <v>419</v>
      </c>
      <c r="F36" s="113" t="s">
        <v>419</v>
      </c>
      <c r="G36" s="113" t="s">
        <v>418</v>
      </c>
      <c r="H36" s="113" t="s">
        <v>418</v>
      </c>
      <c r="I36" s="113" t="s">
        <v>418</v>
      </c>
      <c r="J36" s="17" t="s">
        <v>418</v>
      </c>
      <c r="K36" s="17" t="s">
        <v>418</v>
      </c>
    </row>
    <row r="37" spans="1:11">
      <c r="A37" s="6" t="s">
        <v>60</v>
      </c>
      <c r="B37" s="113" t="s">
        <v>418</v>
      </c>
      <c r="C37" s="113" t="s">
        <v>419</v>
      </c>
      <c r="D37" s="113" t="s">
        <v>419</v>
      </c>
      <c r="E37" s="113" t="s">
        <v>419</v>
      </c>
      <c r="F37" s="113" t="s">
        <v>419</v>
      </c>
      <c r="G37" s="113" t="s">
        <v>419</v>
      </c>
      <c r="H37" s="113" t="s">
        <v>418</v>
      </c>
      <c r="I37" s="113" t="s">
        <v>418</v>
      </c>
      <c r="J37" s="17" t="s">
        <v>418</v>
      </c>
      <c r="K37" s="17" t="s">
        <v>418</v>
      </c>
    </row>
    <row r="38" spans="1:11">
      <c r="A38" s="6" t="s">
        <v>61</v>
      </c>
      <c r="B38" s="113" t="s">
        <v>419</v>
      </c>
      <c r="C38" s="113" t="s">
        <v>419</v>
      </c>
      <c r="D38" s="113" t="s">
        <v>419</v>
      </c>
      <c r="E38" s="113" t="s">
        <v>419</v>
      </c>
      <c r="F38" s="113" t="s">
        <v>419</v>
      </c>
      <c r="G38" s="113" t="s">
        <v>418</v>
      </c>
      <c r="H38" s="113" t="s">
        <v>418</v>
      </c>
      <c r="I38" s="113" t="s">
        <v>418</v>
      </c>
      <c r="J38" s="17" t="s">
        <v>419</v>
      </c>
      <c r="K38" s="17" t="s">
        <v>418</v>
      </c>
    </row>
    <row r="39" spans="1:11">
      <c r="A39" s="6" t="s">
        <v>63</v>
      </c>
      <c r="B39" s="113" t="s">
        <v>419</v>
      </c>
      <c r="C39" s="113" t="s">
        <v>419</v>
      </c>
      <c r="D39" s="113" t="s">
        <v>419</v>
      </c>
      <c r="E39" s="113" t="s">
        <v>419</v>
      </c>
      <c r="F39" s="113" t="s">
        <v>419</v>
      </c>
      <c r="G39" s="113" t="s">
        <v>419</v>
      </c>
      <c r="H39" s="113" t="s">
        <v>418</v>
      </c>
      <c r="I39" s="113" t="s">
        <v>418</v>
      </c>
      <c r="J39" s="17" t="s">
        <v>418</v>
      </c>
      <c r="K39" s="17" t="s">
        <v>418</v>
      </c>
    </row>
    <row r="40" spans="1:11">
      <c r="A40" s="6" t="s">
        <v>65</v>
      </c>
      <c r="B40" s="113" t="s">
        <v>419</v>
      </c>
      <c r="C40" s="113" t="s">
        <v>419</v>
      </c>
      <c r="D40" s="113" t="s">
        <v>418</v>
      </c>
      <c r="E40" s="113" t="s">
        <v>419</v>
      </c>
      <c r="F40" s="113" t="s">
        <v>419</v>
      </c>
      <c r="G40" s="113" t="s">
        <v>418</v>
      </c>
      <c r="H40" s="113" t="s">
        <v>418</v>
      </c>
      <c r="I40" s="113" t="s">
        <v>418</v>
      </c>
      <c r="J40" s="17" t="s">
        <v>418</v>
      </c>
      <c r="K40" s="17" t="s">
        <v>418</v>
      </c>
    </row>
    <row r="41" spans="1:11">
      <c r="A41" s="6" t="s">
        <v>66</v>
      </c>
      <c r="B41" s="113" t="s">
        <v>418</v>
      </c>
      <c r="C41" s="113" t="s">
        <v>419</v>
      </c>
      <c r="D41" s="113" t="s">
        <v>418</v>
      </c>
      <c r="E41" s="113" t="s">
        <v>419</v>
      </c>
      <c r="F41" s="113" t="s">
        <v>419</v>
      </c>
      <c r="G41" s="113" t="s">
        <v>419</v>
      </c>
      <c r="H41" s="113" t="s">
        <v>418</v>
      </c>
      <c r="I41" s="113" t="s">
        <v>418</v>
      </c>
      <c r="J41" s="17" t="s">
        <v>418</v>
      </c>
      <c r="K41" s="17" t="s">
        <v>418</v>
      </c>
    </row>
    <row r="42" spans="1:11">
      <c r="A42" s="6"/>
      <c r="B42" s="113"/>
      <c r="C42" s="113"/>
      <c r="D42" s="113"/>
      <c r="E42" s="113"/>
      <c r="F42" s="113"/>
      <c r="G42" s="113"/>
      <c r="H42" s="113"/>
      <c r="I42" s="113"/>
      <c r="J42" s="17"/>
      <c r="K42" s="17"/>
    </row>
    <row r="43" spans="1:11">
      <c r="A43" s="18" t="s">
        <v>67</v>
      </c>
      <c r="B43" s="113"/>
      <c r="C43" s="113"/>
      <c r="D43" s="113"/>
      <c r="E43" s="113"/>
      <c r="F43" s="113"/>
      <c r="G43" s="113"/>
      <c r="H43" s="113"/>
      <c r="I43" s="113"/>
      <c r="J43" s="17"/>
      <c r="K43" s="17"/>
    </row>
    <row r="44" spans="1:11">
      <c r="A44" s="6" t="s">
        <v>27</v>
      </c>
      <c r="B44" s="113" t="s">
        <v>419</v>
      </c>
      <c r="C44" s="113" t="s">
        <v>419</v>
      </c>
      <c r="D44" s="113" t="s">
        <v>419</v>
      </c>
      <c r="E44" s="113" t="s">
        <v>419</v>
      </c>
      <c r="F44" s="113" t="s">
        <v>419</v>
      </c>
      <c r="G44" s="113" t="s">
        <v>419</v>
      </c>
      <c r="H44" s="113" t="s">
        <v>418</v>
      </c>
      <c r="I44" s="113" t="s">
        <v>418</v>
      </c>
      <c r="J44" s="17" t="s">
        <v>418</v>
      </c>
      <c r="K44" s="17" t="s">
        <v>418</v>
      </c>
    </row>
    <row r="45" spans="1:11">
      <c r="A45" s="6" t="s">
        <v>43</v>
      </c>
      <c r="B45" s="113" t="s">
        <v>418</v>
      </c>
      <c r="C45" s="113" t="s">
        <v>419</v>
      </c>
      <c r="D45" s="113" t="s">
        <v>419</v>
      </c>
      <c r="E45" s="113" t="s">
        <v>419</v>
      </c>
      <c r="F45" s="113" t="s">
        <v>419</v>
      </c>
      <c r="G45" s="113" t="s">
        <v>418</v>
      </c>
      <c r="H45" s="113" t="s">
        <v>419</v>
      </c>
      <c r="I45" s="113" t="s">
        <v>418</v>
      </c>
      <c r="J45" s="17" t="s">
        <v>419</v>
      </c>
      <c r="K45" s="17" t="s">
        <v>418</v>
      </c>
    </row>
    <row r="46" spans="1:11">
      <c r="A46" s="6" t="s">
        <v>45</v>
      </c>
      <c r="B46" s="113" t="s">
        <v>419</v>
      </c>
      <c r="C46" s="113" t="s">
        <v>419</v>
      </c>
      <c r="D46" s="113" t="s">
        <v>419</v>
      </c>
      <c r="E46" s="113" t="s">
        <v>419</v>
      </c>
      <c r="F46" s="113" t="s">
        <v>419</v>
      </c>
      <c r="G46" s="113" t="s">
        <v>419</v>
      </c>
      <c r="H46" s="113" t="s">
        <v>419</v>
      </c>
      <c r="I46" s="113" t="s">
        <v>418</v>
      </c>
      <c r="J46" s="17" t="s">
        <v>419</v>
      </c>
      <c r="K46" s="17" t="s">
        <v>418</v>
      </c>
    </row>
    <row r="47" spans="1:11">
      <c r="A47" s="6" t="s">
        <v>56</v>
      </c>
      <c r="B47" s="113" t="s">
        <v>418</v>
      </c>
      <c r="C47" s="113" t="s">
        <v>419</v>
      </c>
      <c r="D47" s="113" t="s">
        <v>418</v>
      </c>
      <c r="E47" s="113" t="s">
        <v>419</v>
      </c>
      <c r="F47" s="113" t="s">
        <v>419</v>
      </c>
      <c r="G47" s="113" t="s">
        <v>419</v>
      </c>
      <c r="H47" s="113" t="s">
        <v>419</v>
      </c>
      <c r="I47" s="113" t="s">
        <v>418</v>
      </c>
      <c r="J47" s="17" t="s">
        <v>418</v>
      </c>
      <c r="K47" s="17" t="s">
        <v>418</v>
      </c>
    </row>
    <row r="48" spans="1:11">
      <c r="A48" s="6" t="s">
        <v>62</v>
      </c>
      <c r="B48" s="113" t="s">
        <v>419</v>
      </c>
      <c r="C48" s="113" t="s">
        <v>419</v>
      </c>
      <c r="D48" s="113" t="s">
        <v>419</v>
      </c>
      <c r="E48" s="113" t="s">
        <v>419</v>
      </c>
      <c r="F48" s="113" t="s">
        <v>419</v>
      </c>
      <c r="G48" s="113" t="s">
        <v>419</v>
      </c>
      <c r="H48" s="113" t="s">
        <v>419</v>
      </c>
      <c r="I48" s="113" t="s">
        <v>418</v>
      </c>
      <c r="J48" s="17" t="s">
        <v>419</v>
      </c>
      <c r="K48" s="17" t="s">
        <v>418</v>
      </c>
    </row>
    <row r="49" spans="1:11">
      <c r="A49" s="6" t="s">
        <v>68</v>
      </c>
      <c r="B49" s="113" t="s">
        <v>419</v>
      </c>
      <c r="C49" s="113" t="s">
        <v>419</v>
      </c>
      <c r="D49" s="113" t="s">
        <v>419</v>
      </c>
      <c r="E49" s="113" t="s">
        <v>418</v>
      </c>
      <c r="F49" s="113" t="s">
        <v>419</v>
      </c>
      <c r="G49" s="113" t="s">
        <v>419</v>
      </c>
      <c r="H49" s="113" t="s">
        <v>419</v>
      </c>
      <c r="I49" s="113" t="s">
        <v>418</v>
      </c>
      <c r="J49" s="17" t="s">
        <v>419</v>
      </c>
      <c r="K49" s="17" t="s">
        <v>418</v>
      </c>
    </row>
    <row r="50" spans="1:11">
      <c r="A50" s="6" t="s">
        <v>79</v>
      </c>
      <c r="B50" s="113" t="s">
        <v>418</v>
      </c>
      <c r="C50" s="113" t="s">
        <v>419</v>
      </c>
      <c r="D50" s="113" t="s">
        <v>419</v>
      </c>
      <c r="E50" s="113" t="s">
        <v>419</v>
      </c>
      <c r="F50" s="113" t="s">
        <v>418</v>
      </c>
      <c r="G50" s="113" t="s">
        <v>419</v>
      </c>
      <c r="H50" s="113" t="s">
        <v>419</v>
      </c>
      <c r="I50" s="113" t="s">
        <v>418</v>
      </c>
      <c r="J50" s="17" t="s">
        <v>419</v>
      </c>
      <c r="K50" s="17" t="s">
        <v>418</v>
      </c>
    </row>
    <row r="51" spans="1:11">
      <c r="A51" s="6"/>
      <c r="B51" s="113"/>
      <c r="C51" s="113"/>
      <c r="D51" s="113"/>
      <c r="E51" s="113"/>
      <c r="F51" s="113"/>
      <c r="G51" s="113"/>
      <c r="H51" s="113"/>
      <c r="I51" s="113"/>
      <c r="J51" s="17"/>
      <c r="K51" s="17"/>
    </row>
    <row r="52" spans="1:11">
      <c r="A52" s="18" t="s">
        <v>70</v>
      </c>
      <c r="B52" s="113"/>
      <c r="C52" s="113"/>
      <c r="D52" s="113"/>
      <c r="E52" s="113"/>
      <c r="F52" s="113"/>
      <c r="G52" s="113"/>
      <c r="H52" s="113"/>
      <c r="I52" s="113"/>
      <c r="J52" s="17"/>
      <c r="K52" s="17"/>
    </row>
    <row r="53" spans="1:11">
      <c r="A53" s="6" t="s">
        <v>47</v>
      </c>
      <c r="B53" s="113" t="s">
        <v>418</v>
      </c>
      <c r="C53" s="113" t="s">
        <v>419</v>
      </c>
      <c r="D53" s="113" t="s">
        <v>419</v>
      </c>
      <c r="E53" s="113" t="s">
        <v>419</v>
      </c>
      <c r="F53" s="113" t="s">
        <v>418</v>
      </c>
      <c r="G53" s="113" t="s">
        <v>418</v>
      </c>
      <c r="H53" s="113" t="s">
        <v>418</v>
      </c>
      <c r="I53" s="113" t="s">
        <v>418</v>
      </c>
      <c r="J53" s="17" t="s">
        <v>418</v>
      </c>
      <c r="K53" s="17" t="s">
        <v>418</v>
      </c>
    </row>
    <row r="54" spans="1:11">
      <c r="A54" s="6" t="s">
        <v>53</v>
      </c>
      <c r="B54" s="113" t="s">
        <v>419</v>
      </c>
      <c r="C54" s="113" t="s">
        <v>419</v>
      </c>
      <c r="D54" s="113" t="s">
        <v>419</v>
      </c>
      <c r="E54" s="113" t="s">
        <v>419</v>
      </c>
      <c r="F54" s="113" t="s">
        <v>419</v>
      </c>
      <c r="G54" s="113" t="s">
        <v>419</v>
      </c>
      <c r="H54" s="113" t="s">
        <v>419</v>
      </c>
      <c r="I54" s="113" t="s">
        <v>419</v>
      </c>
      <c r="J54" s="17" t="s">
        <v>419</v>
      </c>
      <c r="K54" s="17" t="s">
        <v>418</v>
      </c>
    </row>
    <row r="55" spans="1:11">
      <c r="A55" s="6" t="s">
        <v>58</v>
      </c>
      <c r="B55" s="113" t="s">
        <v>418</v>
      </c>
      <c r="C55" s="113" t="s">
        <v>419</v>
      </c>
      <c r="D55" s="113" t="s">
        <v>419</v>
      </c>
      <c r="E55" s="113" t="s">
        <v>419</v>
      </c>
      <c r="F55" s="113" t="s">
        <v>419</v>
      </c>
      <c r="G55" s="113" t="s">
        <v>419</v>
      </c>
      <c r="H55" s="113" t="s">
        <v>418</v>
      </c>
      <c r="I55" s="113" t="s">
        <v>418</v>
      </c>
      <c r="J55" s="17" t="s">
        <v>418</v>
      </c>
      <c r="K55" s="17" t="s">
        <v>418</v>
      </c>
    </row>
    <row r="56" spans="1:11">
      <c r="A56" s="6" t="s">
        <v>59</v>
      </c>
      <c r="B56" s="113" t="s">
        <v>419</v>
      </c>
      <c r="C56" s="113" t="s">
        <v>419</v>
      </c>
      <c r="D56" s="113" t="s">
        <v>419</v>
      </c>
      <c r="E56" s="113" t="s">
        <v>419</v>
      </c>
      <c r="F56" s="113" t="s">
        <v>419</v>
      </c>
      <c r="G56" s="113" t="s">
        <v>419</v>
      </c>
      <c r="H56" s="113" t="s">
        <v>419</v>
      </c>
      <c r="I56" s="113" t="s">
        <v>419</v>
      </c>
      <c r="J56" s="17" t="s">
        <v>418</v>
      </c>
      <c r="K56" s="17" t="s">
        <v>418</v>
      </c>
    </row>
    <row r="57" spans="1:11">
      <c r="A57" s="6"/>
      <c r="B57" s="113"/>
      <c r="C57" s="113"/>
      <c r="D57" s="113"/>
      <c r="E57" s="113"/>
      <c r="F57" s="113"/>
      <c r="G57" s="113"/>
      <c r="H57" s="113"/>
      <c r="I57" s="113"/>
      <c r="J57" s="17"/>
      <c r="K57" s="17"/>
    </row>
    <row r="58" spans="1:11">
      <c r="A58" s="18" t="s">
        <v>72</v>
      </c>
      <c r="B58" s="113"/>
      <c r="C58" s="113"/>
      <c r="D58" s="113"/>
      <c r="E58" s="113"/>
      <c r="F58" s="113"/>
      <c r="G58" s="113"/>
      <c r="H58" s="113"/>
      <c r="I58" s="113"/>
      <c r="J58" s="17"/>
      <c r="K58" s="17"/>
    </row>
    <row r="59" spans="1:11">
      <c r="A59" s="6" t="s">
        <v>17</v>
      </c>
      <c r="B59" s="113" t="s">
        <v>418</v>
      </c>
      <c r="C59" s="113" t="s">
        <v>419</v>
      </c>
      <c r="D59" s="113" t="s">
        <v>419</v>
      </c>
      <c r="E59" s="113" t="s">
        <v>419</v>
      </c>
      <c r="F59" s="113" t="s">
        <v>419</v>
      </c>
      <c r="G59" s="113" t="s">
        <v>419</v>
      </c>
      <c r="H59" s="113" t="s">
        <v>419</v>
      </c>
      <c r="I59" s="113" t="s">
        <v>418</v>
      </c>
      <c r="J59" s="17" t="s">
        <v>418</v>
      </c>
      <c r="K59" s="17" t="s">
        <v>418</v>
      </c>
    </row>
    <row r="60" spans="1:11">
      <c r="A60" s="6" t="s">
        <v>33</v>
      </c>
      <c r="B60" s="113" t="s">
        <v>418</v>
      </c>
      <c r="C60" s="113" t="s">
        <v>419</v>
      </c>
      <c r="D60" s="113" t="s">
        <v>418</v>
      </c>
      <c r="E60" s="113" t="s">
        <v>419</v>
      </c>
      <c r="F60" s="113" t="s">
        <v>419</v>
      </c>
      <c r="G60" s="113" t="s">
        <v>418</v>
      </c>
      <c r="H60" s="113" t="s">
        <v>418</v>
      </c>
      <c r="I60" s="113" t="s">
        <v>418</v>
      </c>
      <c r="J60" s="17" t="s">
        <v>418</v>
      </c>
      <c r="K60" s="17" t="s">
        <v>418</v>
      </c>
    </row>
    <row r="61" spans="1:11">
      <c r="A61" s="6" t="s">
        <v>38</v>
      </c>
      <c r="B61" s="113" t="s">
        <v>419</v>
      </c>
      <c r="C61" s="113" t="s">
        <v>419</v>
      </c>
      <c r="D61" s="113" t="s">
        <v>419</v>
      </c>
      <c r="E61" s="113" t="s">
        <v>419</v>
      </c>
      <c r="F61" s="113" t="s">
        <v>419</v>
      </c>
      <c r="G61" s="113" t="s">
        <v>419</v>
      </c>
      <c r="H61" s="113" t="s">
        <v>418</v>
      </c>
      <c r="I61" s="113" t="s">
        <v>418</v>
      </c>
      <c r="J61" s="17" t="s">
        <v>418</v>
      </c>
      <c r="K61" s="17" t="s">
        <v>418</v>
      </c>
    </row>
    <row r="62" spans="1:11">
      <c r="A62" s="6" t="s">
        <v>39</v>
      </c>
      <c r="B62" s="113" t="s">
        <v>418</v>
      </c>
      <c r="C62" s="113" t="s">
        <v>418</v>
      </c>
      <c r="D62" s="113" t="s">
        <v>418</v>
      </c>
      <c r="E62" s="113" t="s">
        <v>418</v>
      </c>
      <c r="F62" s="113" t="s">
        <v>419</v>
      </c>
      <c r="G62" s="113" t="s">
        <v>418</v>
      </c>
      <c r="H62" s="113" t="s">
        <v>418</v>
      </c>
      <c r="I62" s="113" t="s">
        <v>418</v>
      </c>
      <c r="J62" s="17" t="s">
        <v>418</v>
      </c>
      <c r="K62" s="17" t="s">
        <v>418</v>
      </c>
    </row>
    <row r="63" spans="1:11">
      <c r="A63" s="6" t="s">
        <v>40</v>
      </c>
      <c r="B63" s="113" t="s">
        <v>419</v>
      </c>
      <c r="C63" s="113" t="s">
        <v>419</v>
      </c>
      <c r="D63" s="113" t="s">
        <v>419</v>
      </c>
      <c r="E63" s="113" t="s">
        <v>419</v>
      </c>
      <c r="F63" s="113" t="s">
        <v>419</v>
      </c>
      <c r="G63" s="113" t="s">
        <v>419</v>
      </c>
      <c r="H63" s="113" t="s">
        <v>419</v>
      </c>
      <c r="I63" s="113" t="s">
        <v>418</v>
      </c>
      <c r="J63" s="17" t="s">
        <v>419</v>
      </c>
      <c r="K63" s="17" t="s">
        <v>418</v>
      </c>
    </row>
    <row r="64" spans="1:11">
      <c r="A64" s="6"/>
      <c r="B64" s="113"/>
      <c r="C64" s="113"/>
      <c r="D64" s="113"/>
      <c r="E64" s="113"/>
      <c r="F64" s="113"/>
      <c r="G64" s="113"/>
      <c r="H64" s="113"/>
      <c r="I64" s="113"/>
      <c r="J64" s="17"/>
      <c r="K64" s="17"/>
    </row>
    <row r="65" spans="1:11">
      <c r="A65" s="18" t="s">
        <v>73</v>
      </c>
      <c r="B65" s="113"/>
      <c r="C65" s="113"/>
      <c r="D65" s="113"/>
      <c r="E65" s="113"/>
      <c r="F65" s="113"/>
      <c r="G65" s="113"/>
      <c r="H65" s="113"/>
      <c r="I65" s="113"/>
      <c r="J65" s="17"/>
      <c r="K65" s="17"/>
    </row>
    <row r="66" spans="1:11">
      <c r="A66" s="6" t="s">
        <v>10</v>
      </c>
      <c r="B66" s="113" t="s">
        <v>418</v>
      </c>
      <c r="C66" s="113" t="s">
        <v>419</v>
      </c>
      <c r="D66" s="113" t="s">
        <v>418</v>
      </c>
      <c r="E66" s="113" t="s">
        <v>419</v>
      </c>
      <c r="F66" s="113" t="s">
        <v>419</v>
      </c>
      <c r="G66" s="113" t="s">
        <v>418</v>
      </c>
      <c r="H66" s="113" t="s">
        <v>418</v>
      </c>
      <c r="I66" s="113" t="s">
        <v>418</v>
      </c>
      <c r="J66" s="17" t="s">
        <v>418</v>
      </c>
      <c r="K66" s="17" t="s">
        <v>418</v>
      </c>
    </row>
    <row r="67" spans="1:11">
      <c r="A67" s="6" t="s">
        <v>51</v>
      </c>
      <c r="B67" s="113" t="s">
        <v>418</v>
      </c>
      <c r="C67" s="113" t="s">
        <v>419</v>
      </c>
      <c r="D67" s="113" t="s">
        <v>418</v>
      </c>
      <c r="E67" s="113" t="s">
        <v>419</v>
      </c>
      <c r="F67" s="113" t="s">
        <v>419</v>
      </c>
      <c r="G67" s="113" t="s">
        <v>419</v>
      </c>
      <c r="H67" s="113" t="s">
        <v>418</v>
      </c>
      <c r="I67" s="113" t="s">
        <v>418</v>
      </c>
      <c r="J67" s="17" t="s">
        <v>418</v>
      </c>
      <c r="K67" s="17" t="s">
        <v>418</v>
      </c>
    </row>
    <row r="68" spans="1:11">
      <c r="A68" s="6"/>
    </row>
    <row r="69" spans="1:11">
      <c r="A69" s="87" t="s">
        <v>74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2E60-58D1-40A6-A750-01C935902A90}">
  <dimension ref="A1:N75"/>
  <sheetViews>
    <sheetView workbookViewId="0">
      <pane ySplit="1" topLeftCell="A18" activePane="bottomLeft" state="frozen"/>
      <selection pane="bottomLeft" activeCell="A72" sqref="A72:A75"/>
    </sheetView>
  </sheetViews>
  <sheetFormatPr defaultRowHeight="14.4"/>
  <cols>
    <col min="1" max="1" width="46" style="190" customWidth="1"/>
    <col min="2" max="2" width="11.33203125" customWidth="1"/>
    <col min="3" max="3" width="11.6640625" customWidth="1"/>
    <col min="4" max="4" width="11.44140625" customWidth="1"/>
    <col min="5" max="5" width="10.88671875" customWidth="1"/>
    <col min="6" max="6" width="13.5546875" customWidth="1"/>
    <col min="7" max="7" width="11" customWidth="1"/>
    <col min="8" max="9" width="11.5546875" customWidth="1"/>
    <col min="10" max="10" width="10.88671875" customWidth="1"/>
    <col min="11" max="11" width="11.88671875" customWidth="1"/>
    <col min="12" max="12" width="11" customWidth="1"/>
    <col min="13" max="13" width="9.109375" style="26"/>
    <col min="14" max="14" width="12.6640625" customWidth="1"/>
  </cols>
  <sheetData>
    <row r="1" spans="1:14" ht="43.2">
      <c r="A1" s="299" t="s">
        <v>0</v>
      </c>
      <c r="B1" s="317" t="s">
        <v>1</v>
      </c>
      <c r="C1" s="300" t="s">
        <v>665</v>
      </c>
      <c r="D1" s="300" t="s">
        <v>666</v>
      </c>
      <c r="E1" s="300" t="s">
        <v>76</v>
      </c>
      <c r="F1" s="302" t="s">
        <v>105</v>
      </c>
      <c r="G1" s="316" t="s">
        <v>667</v>
      </c>
      <c r="H1" s="302" t="s">
        <v>77</v>
      </c>
      <c r="I1" s="316" t="s">
        <v>668</v>
      </c>
      <c r="J1" s="301" t="s">
        <v>105</v>
      </c>
      <c r="K1" s="318" t="s">
        <v>669</v>
      </c>
      <c r="L1" s="301" t="s">
        <v>672</v>
      </c>
      <c r="M1" s="300" t="s">
        <v>670</v>
      </c>
      <c r="N1" s="301" t="s">
        <v>78</v>
      </c>
    </row>
    <row r="2" spans="1:14">
      <c r="A2" s="319" t="s">
        <v>9</v>
      </c>
      <c r="B2" s="311"/>
      <c r="C2" s="26"/>
      <c r="D2" s="26"/>
      <c r="E2" s="26"/>
      <c r="F2" s="303"/>
      <c r="G2" s="27"/>
      <c r="H2" s="303"/>
      <c r="I2" s="27"/>
      <c r="J2" s="305"/>
      <c r="K2" s="27"/>
      <c r="L2" s="305"/>
      <c r="M2" s="310"/>
    </row>
    <row r="3" spans="1:14">
      <c r="A3" s="83" t="s">
        <v>8</v>
      </c>
      <c r="B3" s="312">
        <v>7646</v>
      </c>
      <c r="C3" s="26">
        <v>0</v>
      </c>
      <c r="D3" s="26">
        <v>100202</v>
      </c>
      <c r="E3" s="26">
        <f>C3+D3</f>
        <v>100202</v>
      </c>
      <c r="F3" s="304">
        <f>E3/B3</f>
        <v>13.105153021187549</v>
      </c>
      <c r="G3" s="11">
        <v>2872</v>
      </c>
      <c r="H3" s="304">
        <f>G3/B3</f>
        <v>0.37562123986398116</v>
      </c>
      <c r="I3" s="11">
        <v>31545</v>
      </c>
      <c r="J3" s="304">
        <f>I3/B3</f>
        <v>4.1256866335338742</v>
      </c>
      <c r="K3" s="11">
        <v>16794</v>
      </c>
      <c r="L3" s="304">
        <f>K3/B3</f>
        <v>2.1964425843578343</v>
      </c>
      <c r="M3" s="306">
        <v>0</v>
      </c>
      <c r="N3" s="11">
        <v>154913</v>
      </c>
    </row>
    <row r="4" spans="1:14">
      <c r="A4" s="190" t="s">
        <v>13</v>
      </c>
      <c r="B4" s="312">
        <v>9879</v>
      </c>
      <c r="C4" s="26"/>
      <c r="D4" s="26"/>
      <c r="E4" s="26"/>
      <c r="F4" s="304"/>
      <c r="G4" s="11"/>
      <c r="H4" s="304"/>
      <c r="I4" s="11"/>
      <c r="J4" s="304"/>
      <c r="K4" s="11"/>
      <c r="L4" s="304"/>
      <c r="M4" s="306"/>
      <c r="N4" s="11"/>
    </row>
    <row r="5" spans="1:14">
      <c r="A5" s="190" t="s">
        <v>15</v>
      </c>
      <c r="B5" s="312">
        <v>8106</v>
      </c>
      <c r="C5" s="26">
        <v>0</v>
      </c>
      <c r="D5" s="26">
        <v>130000</v>
      </c>
      <c r="E5" s="26">
        <f t="shared" ref="E5:E14" si="0">C5+D5</f>
        <v>130000</v>
      </c>
      <c r="F5" s="304">
        <f t="shared" ref="F5:F14" si="1">E5/B5</f>
        <v>16.03750308413521</v>
      </c>
      <c r="G5" s="11">
        <v>2467</v>
      </c>
      <c r="H5" s="304">
        <f t="shared" ref="H5:H14" si="2">G5/B5</f>
        <v>0.30434246237355045</v>
      </c>
      <c r="I5" s="11">
        <v>29544</v>
      </c>
      <c r="J5" s="304">
        <f t="shared" ref="J5:J14" si="3">I5/B5</f>
        <v>3.6447076239822356</v>
      </c>
      <c r="K5" s="11">
        <v>8659</v>
      </c>
      <c r="L5" s="304">
        <f t="shared" ref="L5:L14" si="4">K5/B5</f>
        <v>1.0682210708117443</v>
      </c>
      <c r="M5" s="306">
        <v>0</v>
      </c>
      <c r="N5" s="11">
        <v>170670</v>
      </c>
    </row>
    <row r="6" spans="1:14">
      <c r="A6" s="190" t="s">
        <v>16</v>
      </c>
      <c r="B6" s="312">
        <v>18279</v>
      </c>
      <c r="C6" s="26">
        <v>13600</v>
      </c>
      <c r="D6" s="26">
        <v>176525</v>
      </c>
      <c r="E6" s="26">
        <f t="shared" si="0"/>
        <v>190125</v>
      </c>
      <c r="F6" s="304">
        <f t="shared" si="1"/>
        <v>10.401280157557853</v>
      </c>
      <c r="G6" s="11">
        <v>4031</v>
      </c>
      <c r="H6" s="304">
        <f t="shared" si="2"/>
        <v>0.22052628699600635</v>
      </c>
      <c r="I6" s="11">
        <v>52887</v>
      </c>
      <c r="J6" s="304">
        <f t="shared" si="3"/>
        <v>2.8933202035122272</v>
      </c>
      <c r="K6" s="11">
        <v>65410</v>
      </c>
      <c r="L6" s="304">
        <f t="shared" si="4"/>
        <v>3.5784233273154986</v>
      </c>
      <c r="M6" s="306">
        <v>0</v>
      </c>
      <c r="N6" s="11">
        <v>288991</v>
      </c>
    </row>
    <row r="7" spans="1:14">
      <c r="A7" s="190" t="s">
        <v>18</v>
      </c>
      <c r="B7" s="312">
        <v>8908</v>
      </c>
      <c r="C7" s="26">
        <v>28000</v>
      </c>
      <c r="D7" s="26">
        <v>50000</v>
      </c>
      <c r="E7" s="26">
        <f t="shared" si="0"/>
        <v>78000</v>
      </c>
      <c r="F7" s="304">
        <f t="shared" si="1"/>
        <v>8.7561742254153572</v>
      </c>
      <c r="G7" s="11">
        <v>2910</v>
      </c>
      <c r="H7" s="304">
        <f t="shared" si="2"/>
        <v>0.32667265379434218</v>
      </c>
      <c r="I7" s="11">
        <v>22993</v>
      </c>
      <c r="J7" s="304">
        <f t="shared" si="3"/>
        <v>2.5811629995509655</v>
      </c>
      <c r="K7" s="11">
        <v>3748</v>
      </c>
      <c r="L7" s="304">
        <f t="shared" si="4"/>
        <v>0.42074539739559946</v>
      </c>
      <c r="M7" s="306">
        <v>0</v>
      </c>
      <c r="N7" s="11">
        <v>109651</v>
      </c>
    </row>
    <row r="8" spans="1:14">
      <c r="A8" s="190" t="s">
        <v>20</v>
      </c>
      <c r="B8" s="312">
        <v>7551</v>
      </c>
      <c r="C8" s="26">
        <v>15500</v>
      </c>
      <c r="D8" s="26">
        <v>44800</v>
      </c>
      <c r="E8" s="26">
        <f t="shared" si="0"/>
        <v>60300</v>
      </c>
      <c r="F8" s="304">
        <f t="shared" si="1"/>
        <v>7.9856972586412391</v>
      </c>
      <c r="G8" s="11">
        <v>6531</v>
      </c>
      <c r="H8" s="304">
        <f t="shared" si="2"/>
        <v>0.86491855383392924</v>
      </c>
      <c r="I8" s="11">
        <v>24779</v>
      </c>
      <c r="J8" s="304">
        <f t="shared" si="3"/>
        <v>3.281552112303006</v>
      </c>
      <c r="K8" s="11">
        <v>33754</v>
      </c>
      <c r="L8" s="304">
        <f t="shared" si="4"/>
        <v>4.4701364057740696</v>
      </c>
      <c r="M8" s="306">
        <v>0</v>
      </c>
      <c r="N8" s="11">
        <v>125364</v>
      </c>
    </row>
    <row r="9" spans="1:14">
      <c r="A9" s="190" t="s">
        <v>22</v>
      </c>
      <c r="B9" s="312">
        <v>5935</v>
      </c>
      <c r="C9" s="26">
        <v>2000</v>
      </c>
      <c r="D9" s="26">
        <v>81000</v>
      </c>
      <c r="E9" s="26">
        <f t="shared" si="0"/>
        <v>83000</v>
      </c>
      <c r="F9" s="304">
        <f t="shared" si="1"/>
        <v>13.984835720303286</v>
      </c>
      <c r="G9" s="11">
        <v>6052</v>
      </c>
      <c r="H9" s="304">
        <f t="shared" si="2"/>
        <v>1.0197135636057286</v>
      </c>
      <c r="I9" s="11">
        <v>20857</v>
      </c>
      <c r="J9" s="304">
        <f t="shared" si="3"/>
        <v>3.5142375737152487</v>
      </c>
      <c r="K9" s="11">
        <v>45081</v>
      </c>
      <c r="L9" s="304">
        <f t="shared" si="4"/>
        <v>7.5957877000842462</v>
      </c>
      <c r="M9" s="306">
        <v>0</v>
      </c>
      <c r="N9" s="11">
        <v>155990</v>
      </c>
    </row>
    <row r="10" spans="1:14">
      <c r="A10" s="190" t="s">
        <v>24</v>
      </c>
      <c r="B10" s="312">
        <v>10123</v>
      </c>
      <c r="C10" s="26">
        <v>11567</v>
      </c>
      <c r="D10" s="26">
        <v>67000</v>
      </c>
      <c r="E10" s="26">
        <f t="shared" si="0"/>
        <v>78567</v>
      </c>
      <c r="F10" s="304">
        <f t="shared" si="1"/>
        <v>7.7612367875135826</v>
      </c>
      <c r="G10" s="11">
        <v>9530</v>
      </c>
      <c r="H10" s="304">
        <f t="shared" si="2"/>
        <v>0.94142052751160721</v>
      </c>
      <c r="I10" s="11">
        <v>24370</v>
      </c>
      <c r="J10" s="304">
        <f t="shared" si="3"/>
        <v>2.407389113899042</v>
      </c>
      <c r="K10" s="11">
        <v>22269</v>
      </c>
      <c r="L10" s="304">
        <f t="shared" si="4"/>
        <v>2.199841944087721</v>
      </c>
      <c r="M10" s="306">
        <v>0</v>
      </c>
      <c r="N10" s="11">
        <v>135196</v>
      </c>
    </row>
    <row r="11" spans="1:14">
      <c r="A11" s="190" t="s">
        <v>25</v>
      </c>
      <c r="B11" s="312">
        <v>4943</v>
      </c>
      <c r="C11" s="26">
        <v>25750</v>
      </c>
      <c r="D11" s="26">
        <v>90418</v>
      </c>
      <c r="E11" s="26">
        <f t="shared" si="0"/>
        <v>116168</v>
      </c>
      <c r="F11" s="304">
        <f t="shared" si="1"/>
        <v>23.501517297187942</v>
      </c>
      <c r="G11" s="11">
        <v>1752</v>
      </c>
      <c r="H11" s="304">
        <f t="shared" si="2"/>
        <v>0.35444062310337854</v>
      </c>
      <c r="I11" s="11">
        <v>29261</v>
      </c>
      <c r="J11" s="304">
        <f t="shared" si="3"/>
        <v>5.9196844021849078</v>
      </c>
      <c r="K11" s="11">
        <v>8344</v>
      </c>
      <c r="L11" s="304">
        <f t="shared" si="4"/>
        <v>1.6880436981590128</v>
      </c>
      <c r="M11" s="306">
        <v>0</v>
      </c>
      <c r="N11" s="11">
        <v>155298</v>
      </c>
    </row>
    <row r="12" spans="1:14">
      <c r="A12" s="190" t="s">
        <v>28</v>
      </c>
      <c r="B12" s="312">
        <v>12366</v>
      </c>
      <c r="C12" s="26">
        <v>16300</v>
      </c>
      <c r="D12" s="26">
        <v>108599</v>
      </c>
      <c r="E12" s="26">
        <f t="shared" si="0"/>
        <v>124899</v>
      </c>
      <c r="F12" s="304">
        <f t="shared" si="1"/>
        <v>10.100194080543426</v>
      </c>
      <c r="G12" s="11">
        <v>3235</v>
      </c>
      <c r="H12" s="304">
        <f t="shared" si="2"/>
        <v>0.26160439915898431</v>
      </c>
      <c r="I12" s="11">
        <v>37621</v>
      </c>
      <c r="J12" s="304">
        <f t="shared" si="3"/>
        <v>3.0422933850881448</v>
      </c>
      <c r="K12" s="11">
        <v>30931</v>
      </c>
      <c r="L12" s="304">
        <f t="shared" si="4"/>
        <v>2.5012938702895036</v>
      </c>
      <c r="M12" s="306">
        <v>0</v>
      </c>
      <c r="N12" s="11">
        <v>186337</v>
      </c>
    </row>
    <row r="13" spans="1:14">
      <c r="A13" s="190" t="s">
        <v>30</v>
      </c>
      <c r="B13" s="312">
        <v>8315</v>
      </c>
      <c r="C13" s="26">
        <v>1100</v>
      </c>
      <c r="D13" s="26">
        <v>110667</v>
      </c>
      <c r="E13" s="26">
        <f t="shared" si="0"/>
        <v>111767</v>
      </c>
      <c r="F13" s="304">
        <f t="shared" si="1"/>
        <v>13.44161154539988</v>
      </c>
      <c r="G13" s="11">
        <v>407</v>
      </c>
      <c r="H13" s="304">
        <f t="shared" si="2"/>
        <v>4.894768490679495E-2</v>
      </c>
      <c r="I13" s="11">
        <v>15540</v>
      </c>
      <c r="J13" s="304">
        <f t="shared" si="3"/>
        <v>1.8689116055321708</v>
      </c>
      <c r="K13" s="11">
        <v>2869</v>
      </c>
      <c r="L13" s="304">
        <f t="shared" si="4"/>
        <v>0.34503908598917621</v>
      </c>
      <c r="M13" s="306">
        <v>0</v>
      </c>
      <c r="N13" s="11">
        <v>123516</v>
      </c>
    </row>
    <row r="14" spans="1:14">
      <c r="A14" s="190" t="s">
        <v>32</v>
      </c>
      <c r="B14" s="312">
        <v>12415</v>
      </c>
      <c r="C14" s="26">
        <v>10200</v>
      </c>
      <c r="D14" s="26">
        <v>77427</v>
      </c>
      <c r="E14" s="26">
        <f t="shared" si="0"/>
        <v>87627</v>
      </c>
      <c r="F14" s="304">
        <f t="shared" si="1"/>
        <v>7.0581554571083363</v>
      </c>
      <c r="G14" s="11">
        <v>2598</v>
      </c>
      <c r="H14" s="304">
        <f t="shared" si="2"/>
        <v>0.20926298832057993</v>
      </c>
      <c r="I14" s="11">
        <v>25610</v>
      </c>
      <c r="J14" s="304">
        <f t="shared" si="3"/>
        <v>2.0628272251308899</v>
      </c>
      <c r="K14" s="11">
        <v>4310</v>
      </c>
      <c r="L14" s="304">
        <f t="shared" si="4"/>
        <v>0.34716069271043093</v>
      </c>
      <c r="M14" s="306">
        <v>0</v>
      </c>
      <c r="N14" s="11">
        <v>120145</v>
      </c>
    </row>
    <row r="15" spans="1:14">
      <c r="B15" s="312"/>
      <c r="C15" s="26"/>
      <c r="D15" s="26"/>
      <c r="E15" s="26"/>
      <c r="F15" s="304"/>
      <c r="G15" s="11"/>
      <c r="H15" s="304"/>
      <c r="I15" s="11"/>
      <c r="J15" s="304"/>
      <c r="K15" s="11"/>
      <c r="L15" s="304"/>
      <c r="M15" s="306"/>
      <c r="N15" s="11"/>
    </row>
    <row r="16" spans="1:14">
      <c r="A16" s="319" t="s">
        <v>35</v>
      </c>
      <c r="B16" s="312"/>
      <c r="C16" s="26"/>
      <c r="D16" s="26"/>
      <c r="E16" s="26"/>
      <c r="F16" s="304"/>
      <c r="G16" s="11"/>
      <c r="H16" s="304"/>
      <c r="I16" s="11"/>
      <c r="J16" s="304"/>
      <c r="K16" s="11"/>
      <c r="L16" s="304"/>
      <c r="M16" s="306"/>
      <c r="N16" s="11"/>
    </row>
    <row r="17" spans="1:14">
      <c r="A17" s="190" t="s">
        <v>12</v>
      </c>
      <c r="B17" s="313">
        <v>30308</v>
      </c>
      <c r="C17" s="26">
        <v>233705</v>
      </c>
      <c r="D17" s="26">
        <v>301001</v>
      </c>
      <c r="E17" s="26">
        <f t="shared" ref="E17:E31" si="5">C17+D17</f>
        <v>534706</v>
      </c>
      <c r="F17" s="304">
        <f t="shared" ref="F17:F31" si="6">E17/B17</f>
        <v>17.642404645638116</v>
      </c>
      <c r="G17" s="169">
        <v>5449</v>
      </c>
      <c r="H17" s="304">
        <f t="shared" ref="H17:H31" si="7">G17/B17</f>
        <v>0.179787514847565</v>
      </c>
      <c r="I17" s="169">
        <v>80941</v>
      </c>
      <c r="J17" s="304">
        <f t="shared" ref="J17:J31" si="8">I17/B17</f>
        <v>2.6706150191368616</v>
      </c>
      <c r="K17" s="169">
        <v>68008</v>
      </c>
      <c r="L17" s="304">
        <f t="shared" ref="L17:L31" si="9">K17/B17</f>
        <v>2.2438960010558269</v>
      </c>
      <c r="M17" s="307">
        <v>0</v>
      </c>
      <c r="N17" s="169">
        <v>710105</v>
      </c>
    </row>
    <row r="18" spans="1:14">
      <c r="A18" s="190" t="s">
        <v>14</v>
      </c>
      <c r="B18" s="312">
        <v>20810</v>
      </c>
      <c r="C18" s="26">
        <v>229523</v>
      </c>
      <c r="D18" s="26">
        <v>146296</v>
      </c>
      <c r="E18" s="26">
        <f t="shared" si="5"/>
        <v>375819</v>
      </c>
      <c r="F18" s="304">
        <f t="shared" si="6"/>
        <v>18.059538683325325</v>
      </c>
      <c r="G18" s="11">
        <v>5827</v>
      </c>
      <c r="H18" s="304">
        <f t="shared" si="7"/>
        <v>0.28000961076405573</v>
      </c>
      <c r="I18" s="11">
        <v>49124</v>
      </c>
      <c r="J18" s="304">
        <f t="shared" si="8"/>
        <v>2.360595867371456</v>
      </c>
      <c r="K18" s="11">
        <v>24267</v>
      </c>
      <c r="L18" s="304">
        <f t="shared" si="9"/>
        <v>1.166122056703508</v>
      </c>
      <c r="M18" s="306">
        <v>0</v>
      </c>
      <c r="N18" s="11">
        <v>566453</v>
      </c>
    </row>
    <row r="19" spans="1:14">
      <c r="A19" s="190" t="s">
        <v>23</v>
      </c>
      <c r="B19" s="312">
        <v>35200</v>
      </c>
      <c r="C19" s="26">
        <v>103392</v>
      </c>
      <c r="D19" s="26">
        <v>151775</v>
      </c>
      <c r="E19" s="26">
        <f t="shared" si="5"/>
        <v>255167</v>
      </c>
      <c r="F19" s="304">
        <f t="shared" si="6"/>
        <v>7.2490625</v>
      </c>
      <c r="G19" s="11">
        <v>4733</v>
      </c>
      <c r="H19" s="304">
        <f t="shared" si="7"/>
        <v>0.13446022727272727</v>
      </c>
      <c r="I19" s="11">
        <v>64523</v>
      </c>
      <c r="J19" s="304">
        <f t="shared" si="8"/>
        <v>1.8330397727272727</v>
      </c>
      <c r="K19" s="11">
        <v>88548</v>
      </c>
      <c r="L19" s="304">
        <f t="shared" si="9"/>
        <v>2.5155681818181819</v>
      </c>
      <c r="M19" s="306">
        <v>0</v>
      </c>
      <c r="N19" s="11">
        <v>412971</v>
      </c>
    </row>
    <row r="20" spans="1:14">
      <c r="A20" s="190" t="s">
        <v>29</v>
      </c>
      <c r="B20" s="312">
        <v>31712</v>
      </c>
      <c r="C20" s="26">
        <v>116221</v>
      </c>
      <c r="D20" s="26">
        <v>234500</v>
      </c>
      <c r="E20" s="26">
        <f t="shared" si="5"/>
        <v>350721</v>
      </c>
      <c r="F20" s="304">
        <f t="shared" si="6"/>
        <v>11.059567356205852</v>
      </c>
      <c r="G20" s="11">
        <v>3697</v>
      </c>
      <c r="H20" s="304">
        <f t="shared" si="7"/>
        <v>0.11658047426841574</v>
      </c>
      <c r="I20" s="11">
        <v>84548</v>
      </c>
      <c r="J20" s="304">
        <f t="shared" si="8"/>
        <v>2.6661200807265391</v>
      </c>
      <c r="K20" s="11">
        <v>15351</v>
      </c>
      <c r="L20" s="304">
        <f t="shared" si="9"/>
        <v>0.48407542885973764</v>
      </c>
      <c r="M20" s="306">
        <v>0</v>
      </c>
      <c r="N20" s="11">
        <v>464345</v>
      </c>
    </row>
    <row r="21" spans="1:14">
      <c r="A21" s="190" t="s">
        <v>31</v>
      </c>
      <c r="B21" s="312">
        <v>21365</v>
      </c>
      <c r="C21" s="26">
        <v>152147</v>
      </c>
      <c r="D21" s="26">
        <v>100000</v>
      </c>
      <c r="E21" s="26">
        <f t="shared" si="5"/>
        <v>252147</v>
      </c>
      <c r="F21" s="304">
        <f t="shared" si="6"/>
        <v>11.801872220922069</v>
      </c>
      <c r="G21" s="11">
        <v>20575</v>
      </c>
      <c r="H21" s="304">
        <f t="shared" si="7"/>
        <v>0.96302363678914116</v>
      </c>
      <c r="I21" s="11">
        <v>43815</v>
      </c>
      <c r="J21" s="304">
        <f t="shared" si="8"/>
        <v>2.0507839925111164</v>
      </c>
      <c r="K21" s="11">
        <v>88059</v>
      </c>
      <c r="L21" s="304">
        <f t="shared" si="9"/>
        <v>4.1216475544114202</v>
      </c>
      <c r="M21" s="306">
        <v>0</v>
      </c>
      <c r="N21" s="11">
        <v>412479</v>
      </c>
    </row>
    <row r="22" spans="1:14">
      <c r="A22" s="190" t="s">
        <v>34</v>
      </c>
      <c r="B22" s="312">
        <v>27557</v>
      </c>
      <c r="C22" s="26">
        <v>192737</v>
      </c>
      <c r="D22" s="26">
        <v>171935</v>
      </c>
      <c r="E22" s="26">
        <f t="shared" si="5"/>
        <v>364672</v>
      </c>
      <c r="F22" s="304">
        <f t="shared" si="6"/>
        <v>13.233370831367711</v>
      </c>
      <c r="G22" s="11">
        <v>5441</v>
      </c>
      <c r="H22" s="304">
        <f t="shared" si="7"/>
        <v>0.19744529520629966</v>
      </c>
      <c r="I22" s="11">
        <v>69775</v>
      </c>
      <c r="J22" s="304">
        <f t="shared" si="8"/>
        <v>2.532024530972167</v>
      </c>
      <c r="K22" s="11">
        <v>36575</v>
      </c>
      <c r="L22" s="304">
        <f t="shared" si="9"/>
        <v>1.3272489748521248</v>
      </c>
      <c r="M22" s="306">
        <v>0</v>
      </c>
      <c r="N22" s="11">
        <v>476463</v>
      </c>
    </row>
    <row r="23" spans="1:14">
      <c r="A23" s="190" t="s">
        <v>41</v>
      </c>
      <c r="B23" s="312">
        <v>28742</v>
      </c>
      <c r="C23" s="26">
        <v>265097</v>
      </c>
      <c r="D23" s="26">
        <v>0</v>
      </c>
      <c r="E23" s="26">
        <f t="shared" si="5"/>
        <v>265097</v>
      </c>
      <c r="F23" s="304">
        <f t="shared" si="6"/>
        <v>9.2233317096931327</v>
      </c>
      <c r="G23" s="11">
        <v>3632</v>
      </c>
      <c r="H23" s="304">
        <f t="shared" si="7"/>
        <v>0.1263655973836198</v>
      </c>
      <c r="I23" s="11">
        <v>67624</v>
      </c>
      <c r="J23" s="304">
        <f t="shared" si="8"/>
        <v>2.3527938208892909</v>
      </c>
      <c r="K23" s="11">
        <v>43513</v>
      </c>
      <c r="L23" s="304">
        <f t="shared" si="9"/>
        <v>1.5139169160114119</v>
      </c>
      <c r="M23" s="306">
        <v>0</v>
      </c>
      <c r="N23" s="11">
        <v>458847</v>
      </c>
    </row>
    <row r="24" spans="1:14">
      <c r="A24" s="190" t="s">
        <v>42</v>
      </c>
      <c r="B24" s="312">
        <v>29885</v>
      </c>
      <c r="C24" s="26">
        <v>38500</v>
      </c>
      <c r="D24" s="26">
        <v>155000</v>
      </c>
      <c r="E24" s="26">
        <f t="shared" si="5"/>
        <v>193500</v>
      </c>
      <c r="F24" s="304">
        <f t="shared" si="6"/>
        <v>6.4748201438848918</v>
      </c>
      <c r="G24" s="11">
        <v>4230</v>
      </c>
      <c r="H24" s="304">
        <f t="shared" si="7"/>
        <v>0.14154257988957672</v>
      </c>
      <c r="I24" s="11">
        <v>76423</v>
      </c>
      <c r="J24" s="304">
        <f t="shared" si="8"/>
        <v>2.55723607160783</v>
      </c>
      <c r="K24" s="11">
        <v>26907</v>
      </c>
      <c r="L24" s="304">
        <f t="shared" si="9"/>
        <v>0.90035134682951312</v>
      </c>
      <c r="M24" s="306">
        <v>0</v>
      </c>
      <c r="N24" s="11">
        <v>298360</v>
      </c>
    </row>
    <row r="25" spans="1:14">
      <c r="A25" s="190" t="s">
        <v>44</v>
      </c>
      <c r="B25" s="313">
        <v>33725</v>
      </c>
      <c r="C25" s="26">
        <v>17000</v>
      </c>
      <c r="D25" s="26">
        <v>157852</v>
      </c>
      <c r="E25" s="26">
        <f t="shared" si="5"/>
        <v>174852</v>
      </c>
      <c r="F25" s="304">
        <f t="shared" si="6"/>
        <v>5.1846404744255006</v>
      </c>
      <c r="G25" s="169">
        <v>1913</v>
      </c>
      <c r="H25" s="304">
        <f t="shared" si="7"/>
        <v>5.6723498888065237E-2</v>
      </c>
      <c r="I25" s="169">
        <v>67321</v>
      </c>
      <c r="J25" s="304">
        <f t="shared" si="8"/>
        <v>1.9961749444032617</v>
      </c>
      <c r="K25" s="169">
        <v>8177</v>
      </c>
      <c r="L25" s="304">
        <f t="shared" si="9"/>
        <v>0.24246108228317273</v>
      </c>
      <c r="M25" s="307">
        <v>0</v>
      </c>
      <c r="N25" s="169">
        <v>252263</v>
      </c>
    </row>
    <row r="26" spans="1:14">
      <c r="A26" s="190" t="s">
        <v>46</v>
      </c>
      <c r="B26" s="312">
        <v>28993</v>
      </c>
      <c r="C26" s="26">
        <v>50000</v>
      </c>
      <c r="D26" s="26">
        <v>241000</v>
      </c>
      <c r="E26" s="26">
        <f t="shared" si="5"/>
        <v>291000</v>
      </c>
      <c r="F26" s="304">
        <f t="shared" si="6"/>
        <v>10.036905459938605</v>
      </c>
      <c r="G26" s="11">
        <v>3907</v>
      </c>
      <c r="H26" s="304">
        <f t="shared" si="7"/>
        <v>0.13475666540199358</v>
      </c>
      <c r="I26" s="11">
        <v>47487</v>
      </c>
      <c r="J26" s="304">
        <f t="shared" si="8"/>
        <v>1.6378781085089504</v>
      </c>
      <c r="K26" s="11">
        <v>64000</v>
      </c>
      <c r="L26" s="304">
        <f t="shared" si="9"/>
        <v>2.2074293795053976</v>
      </c>
      <c r="M26" s="306">
        <v>0</v>
      </c>
      <c r="N26" s="11">
        <v>406394</v>
      </c>
    </row>
    <row r="27" spans="1:14">
      <c r="A27" s="190" t="s">
        <v>48</v>
      </c>
      <c r="B27" s="312">
        <v>35512</v>
      </c>
      <c r="C27" s="26">
        <v>72637</v>
      </c>
      <c r="D27" s="26">
        <v>277000</v>
      </c>
      <c r="E27" s="26">
        <f t="shared" si="5"/>
        <v>349637</v>
      </c>
      <c r="F27" s="304">
        <f t="shared" si="6"/>
        <v>9.8456014868213568</v>
      </c>
      <c r="G27" s="11">
        <v>3694</v>
      </c>
      <c r="H27" s="304">
        <f t="shared" si="7"/>
        <v>0.10402117594052715</v>
      </c>
      <c r="I27" s="11">
        <v>89864</v>
      </c>
      <c r="J27" s="304">
        <f t="shared" si="8"/>
        <v>2.5305248929939177</v>
      </c>
      <c r="K27" s="11">
        <v>105853</v>
      </c>
      <c r="L27" s="304">
        <f t="shared" si="9"/>
        <v>2.9807670646542013</v>
      </c>
      <c r="M27" s="306">
        <v>0</v>
      </c>
      <c r="N27" s="11">
        <v>546461</v>
      </c>
    </row>
    <row r="28" spans="1:14">
      <c r="A28" s="190" t="s">
        <v>50</v>
      </c>
      <c r="B28" s="312">
        <v>25402</v>
      </c>
      <c r="C28" s="26">
        <v>189210</v>
      </c>
      <c r="D28" s="26">
        <v>366000</v>
      </c>
      <c r="E28" s="26">
        <f t="shared" si="5"/>
        <v>555210</v>
      </c>
      <c r="F28" s="304">
        <f t="shared" si="6"/>
        <v>21.856940398393828</v>
      </c>
      <c r="G28" s="11">
        <v>6075</v>
      </c>
      <c r="H28" s="304">
        <f t="shared" si="7"/>
        <v>0.23915439729155186</v>
      </c>
      <c r="I28" s="11">
        <v>76135</v>
      </c>
      <c r="J28" s="304">
        <f t="shared" si="8"/>
        <v>2.9972049444925597</v>
      </c>
      <c r="K28" s="11">
        <v>60586</v>
      </c>
      <c r="L28" s="304">
        <f t="shared" si="9"/>
        <v>2.385087788363121</v>
      </c>
      <c r="M28" s="306">
        <v>0</v>
      </c>
      <c r="N28" s="11">
        <v>697966</v>
      </c>
    </row>
    <row r="29" spans="1:14">
      <c r="A29" s="190" t="s">
        <v>52</v>
      </c>
      <c r="B29" s="312">
        <v>27953</v>
      </c>
      <c r="C29" s="26">
        <v>89838</v>
      </c>
      <c r="D29" s="26">
        <v>179043</v>
      </c>
      <c r="E29" s="26">
        <f t="shared" si="5"/>
        <v>268881</v>
      </c>
      <c r="F29" s="304">
        <f t="shared" si="6"/>
        <v>9.619039101348692</v>
      </c>
      <c r="G29" s="11">
        <v>1455</v>
      </c>
      <c r="H29" s="304">
        <f t="shared" si="7"/>
        <v>5.2051658140450041E-2</v>
      </c>
      <c r="I29" s="11">
        <v>55147</v>
      </c>
      <c r="J29" s="304">
        <f t="shared" si="8"/>
        <v>1.9728472793617859</v>
      </c>
      <c r="K29" s="11">
        <v>46000</v>
      </c>
      <c r="L29" s="304">
        <f t="shared" si="9"/>
        <v>1.6456194326190392</v>
      </c>
      <c r="M29" s="306">
        <v>0</v>
      </c>
      <c r="N29" s="11">
        <v>385105</v>
      </c>
    </row>
    <row r="30" spans="1:14">
      <c r="A30" s="190" t="s">
        <v>54</v>
      </c>
      <c r="B30" s="313">
        <v>19709</v>
      </c>
      <c r="C30" s="26">
        <v>112114</v>
      </c>
      <c r="D30" s="26">
        <v>150483</v>
      </c>
      <c r="E30" s="26">
        <f t="shared" si="5"/>
        <v>262597</v>
      </c>
      <c r="F30" s="304">
        <f t="shared" si="6"/>
        <v>13.323709980212087</v>
      </c>
      <c r="G30" s="169">
        <v>3628</v>
      </c>
      <c r="H30" s="304">
        <f t="shared" si="7"/>
        <v>0.18407833984474098</v>
      </c>
      <c r="I30" s="169">
        <v>67226</v>
      </c>
      <c r="J30" s="304">
        <f t="shared" si="8"/>
        <v>3.4109290172002638</v>
      </c>
      <c r="K30" s="169">
        <v>57013</v>
      </c>
      <c r="L30" s="304">
        <f t="shared" si="9"/>
        <v>2.8927393576538636</v>
      </c>
      <c r="M30" s="307">
        <v>0</v>
      </c>
      <c r="N30" s="169">
        <v>397295</v>
      </c>
    </row>
    <row r="31" spans="1:14">
      <c r="A31" s="190" t="s">
        <v>55</v>
      </c>
      <c r="B31" s="312">
        <v>26373</v>
      </c>
      <c r="C31" s="26">
        <v>50772</v>
      </c>
      <c r="D31" s="26">
        <v>165000</v>
      </c>
      <c r="E31" s="26">
        <f t="shared" si="5"/>
        <v>215772</v>
      </c>
      <c r="F31" s="304">
        <f t="shared" si="6"/>
        <v>8.1815493117961555</v>
      </c>
      <c r="G31" s="11">
        <v>4534</v>
      </c>
      <c r="H31" s="304">
        <f t="shared" si="7"/>
        <v>0.17191824972509764</v>
      </c>
      <c r="I31" s="11">
        <v>47760</v>
      </c>
      <c r="J31" s="304">
        <f t="shared" si="8"/>
        <v>1.8109430098964849</v>
      </c>
      <c r="K31" s="11">
        <v>15754</v>
      </c>
      <c r="L31" s="304">
        <f t="shared" si="9"/>
        <v>0.5973533538088196</v>
      </c>
      <c r="M31" s="306">
        <v>28096</v>
      </c>
      <c r="N31" s="11">
        <v>284198</v>
      </c>
    </row>
    <row r="32" spans="1:14">
      <c r="B32" s="312"/>
      <c r="C32" s="26"/>
      <c r="D32" s="26"/>
      <c r="E32" s="26"/>
      <c r="F32" s="304"/>
      <c r="G32" s="11"/>
      <c r="H32" s="304"/>
      <c r="I32" s="11"/>
      <c r="J32" s="304"/>
      <c r="K32" s="11"/>
      <c r="L32" s="304"/>
      <c r="M32" s="306"/>
      <c r="N32" s="11"/>
    </row>
    <row r="33" spans="1:14">
      <c r="A33" s="319" t="s">
        <v>57</v>
      </c>
      <c r="B33" s="314"/>
      <c r="C33" s="26"/>
      <c r="D33" s="26"/>
      <c r="E33" s="26"/>
      <c r="F33" s="304"/>
      <c r="G33" s="26"/>
      <c r="H33" s="304"/>
      <c r="I33" s="26"/>
      <c r="J33" s="304"/>
      <c r="K33" s="26"/>
      <c r="L33" s="304"/>
      <c r="M33" s="308"/>
      <c r="N33" s="26"/>
    </row>
    <row r="34" spans="1:14">
      <c r="A34" s="190" t="s">
        <v>21</v>
      </c>
      <c r="B34" s="313">
        <v>58150</v>
      </c>
      <c r="C34" s="26">
        <v>284000</v>
      </c>
      <c r="D34" s="26">
        <v>366800</v>
      </c>
      <c r="E34" s="26">
        <f t="shared" ref="E34:E41" si="10">C34+D34</f>
        <v>650800</v>
      </c>
      <c r="F34" s="304">
        <f t="shared" ref="F34:F41" si="11">E34/B34</f>
        <v>11.191745485812554</v>
      </c>
      <c r="G34" s="169">
        <v>5167</v>
      </c>
      <c r="H34" s="304">
        <f t="shared" ref="H34:H41" si="12">G34/B34</f>
        <v>8.8856405846947553E-2</v>
      </c>
      <c r="I34" s="169">
        <v>113439</v>
      </c>
      <c r="J34" s="304">
        <f t="shared" ref="J34:J41" si="13">I34/B34</f>
        <v>1.9507996560619087</v>
      </c>
      <c r="K34" s="169">
        <v>244639</v>
      </c>
      <c r="L34" s="304">
        <f t="shared" ref="L34:L41" si="14">K34/B34</f>
        <v>4.2070335339638865</v>
      </c>
      <c r="M34" s="307">
        <v>0</v>
      </c>
      <c r="N34" s="169">
        <v>1014045</v>
      </c>
    </row>
    <row r="35" spans="1:14">
      <c r="A35" s="190" t="s">
        <v>36</v>
      </c>
      <c r="B35" s="312">
        <v>46055</v>
      </c>
      <c r="C35" s="26">
        <v>320355</v>
      </c>
      <c r="D35" s="26">
        <v>1290675</v>
      </c>
      <c r="E35" s="26">
        <f t="shared" si="10"/>
        <v>1611030</v>
      </c>
      <c r="F35" s="304">
        <f t="shared" si="11"/>
        <v>34.980566713711866</v>
      </c>
      <c r="G35" s="11">
        <v>2750</v>
      </c>
      <c r="H35" s="304">
        <f t="shared" si="12"/>
        <v>5.9711214851807623E-2</v>
      </c>
      <c r="I35" s="11">
        <v>146586</v>
      </c>
      <c r="J35" s="304">
        <f t="shared" si="13"/>
        <v>3.1828465964607533</v>
      </c>
      <c r="K35" s="11">
        <v>229422</v>
      </c>
      <c r="L35" s="304">
        <f t="shared" si="14"/>
        <v>4.9814786668114213</v>
      </c>
      <c r="M35" s="306">
        <v>0</v>
      </c>
      <c r="N35" s="11">
        <v>1826275</v>
      </c>
    </row>
    <row r="36" spans="1:14">
      <c r="A36" s="190" t="s">
        <v>49</v>
      </c>
      <c r="B36" s="312">
        <v>54431</v>
      </c>
      <c r="C36" s="26">
        <v>136330</v>
      </c>
      <c r="D36" s="26">
        <v>485909</v>
      </c>
      <c r="E36" s="26">
        <f t="shared" si="10"/>
        <v>622239</v>
      </c>
      <c r="F36" s="304">
        <f t="shared" si="11"/>
        <v>11.431702522459627</v>
      </c>
      <c r="G36" s="11">
        <v>6190</v>
      </c>
      <c r="H36" s="304">
        <f t="shared" si="12"/>
        <v>0.11372195991254984</v>
      </c>
      <c r="I36" s="11">
        <v>135828</v>
      </c>
      <c r="J36" s="304">
        <f t="shared" si="13"/>
        <v>2.4954162150245263</v>
      </c>
      <c r="K36" s="11">
        <v>98542</v>
      </c>
      <c r="L36" s="304">
        <f t="shared" si="14"/>
        <v>1.8104021605335194</v>
      </c>
      <c r="M36" s="306">
        <v>0</v>
      </c>
      <c r="N36" s="11">
        <v>814738</v>
      </c>
    </row>
    <row r="37" spans="1:14">
      <c r="A37" s="190" t="s">
        <v>60</v>
      </c>
      <c r="B37" s="312">
        <v>56503</v>
      </c>
      <c r="C37" s="26">
        <v>231922</v>
      </c>
      <c r="D37" s="26">
        <v>287000</v>
      </c>
      <c r="E37" s="26">
        <f t="shared" si="10"/>
        <v>518922</v>
      </c>
      <c r="F37" s="304">
        <f t="shared" si="11"/>
        <v>9.1839725324319055</v>
      </c>
      <c r="G37" s="11">
        <v>5476</v>
      </c>
      <c r="H37" s="304">
        <f t="shared" si="12"/>
        <v>9.6915208042050865E-2</v>
      </c>
      <c r="I37" s="11">
        <v>104067</v>
      </c>
      <c r="J37" s="304">
        <f t="shared" si="13"/>
        <v>1.8417960108312832</v>
      </c>
      <c r="K37" s="11">
        <v>37395</v>
      </c>
      <c r="L37" s="304">
        <f t="shared" si="14"/>
        <v>0.66182326602127317</v>
      </c>
      <c r="M37" s="306">
        <v>0</v>
      </c>
      <c r="N37" s="11">
        <v>650938</v>
      </c>
    </row>
    <row r="38" spans="1:14">
      <c r="A38" s="190" t="s">
        <v>61</v>
      </c>
      <c r="B38" s="313">
        <v>43845</v>
      </c>
      <c r="C38" s="26">
        <v>28320</v>
      </c>
      <c r="D38" s="26">
        <v>130000</v>
      </c>
      <c r="E38" s="26">
        <f t="shared" si="10"/>
        <v>158320</v>
      </c>
      <c r="F38" s="304">
        <f t="shared" si="11"/>
        <v>3.610902041281788</v>
      </c>
      <c r="G38" s="169">
        <v>5980</v>
      </c>
      <c r="H38" s="304">
        <f t="shared" si="12"/>
        <v>0.13638955411107309</v>
      </c>
      <c r="I38" s="169">
        <v>94614</v>
      </c>
      <c r="J38" s="304">
        <f t="shared" si="13"/>
        <v>2.1579199452617175</v>
      </c>
      <c r="K38" s="169">
        <v>56974</v>
      </c>
      <c r="L38" s="304">
        <f t="shared" si="14"/>
        <v>1.299441213365264</v>
      </c>
      <c r="M38" s="307">
        <v>0</v>
      </c>
      <c r="N38" s="169">
        <v>311412</v>
      </c>
    </row>
    <row r="39" spans="1:14">
      <c r="A39" s="190" t="s">
        <v>63</v>
      </c>
      <c r="B39" s="312">
        <v>51842</v>
      </c>
      <c r="C39" s="26">
        <v>226750</v>
      </c>
      <c r="D39" s="26">
        <v>194000</v>
      </c>
      <c r="E39" s="26">
        <f t="shared" si="10"/>
        <v>420750</v>
      </c>
      <c r="F39" s="304">
        <f t="shared" si="11"/>
        <v>8.1160063269164002</v>
      </c>
      <c r="G39" s="11">
        <v>6038</v>
      </c>
      <c r="H39" s="304">
        <f t="shared" si="12"/>
        <v>0.11646927201882644</v>
      </c>
      <c r="I39" s="11">
        <v>87450</v>
      </c>
      <c r="J39" s="304">
        <f t="shared" si="13"/>
        <v>1.6868562169669381</v>
      </c>
      <c r="K39" s="11">
        <v>43511</v>
      </c>
      <c r="L39" s="304">
        <f t="shared" si="14"/>
        <v>0.83930018132016515</v>
      </c>
      <c r="M39" s="306">
        <v>0</v>
      </c>
      <c r="N39" s="11">
        <v>561988</v>
      </c>
    </row>
    <row r="40" spans="1:14">
      <c r="A40" s="190" t="s">
        <v>65</v>
      </c>
      <c r="B40" s="313">
        <v>43579</v>
      </c>
      <c r="C40" s="26">
        <v>0</v>
      </c>
      <c r="D40" s="26">
        <v>714360</v>
      </c>
      <c r="E40" s="26">
        <f t="shared" si="10"/>
        <v>714360</v>
      </c>
      <c r="F40" s="304">
        <f t="shared" si="11"/>
        <v>16.392299043117099</v>
      </c>
      <c r="G40" s="169">
        <v>6520</v>
      </c>
      <c r="H40" s="304">
        <f t="shared" si="12"/>
        <v>0.14961334587760158</v>
      </c>
      <c r="I40" s="169">
        <v>93525</v>
      </c>
      <c r="J40" s="304">
        <f t="shared" si="13"/>
        <v>2.1461024805525599</v>
      </c>
      <c r="K40" s="169">
        <v>17044</v>
      </c>
      <c r="L40" s="304">
        <f t="shared" si="14"/>
        <v>0.39110580784322724</v>
      </c>
      <c r="M40" s="307">
        <v>0</v>
      </c>
      <c r="N40" s="169">
        <v>867722</v>
      </c>
    </row>
    <row r="41" spans="1:14">
      <c r="A41" s="190" t="s">
        <v>66</v>
      </c>
      <c r="B41" s="312">
        <v>43687</v>
      </c>
      <c r="C41" s="26">
        <v>320537</v>
      </c>
      <c r="D41" s="26">
        <v>295000</v>
      </c>
      <c r="E41" s="26">
        <f t="shared" si="10"/>
        <v>615537</v>
      </c>
      <c r="F41" s="304">
        <f t="shared" si="11"/>
        <v>14.089706319957882</v>
      </c>
      <c r="G41" s="11">
        <v>10780</v>
      </c>
      <c r="H41" s="304">
        <f t="shared" si="12"/>
        <v>0.24675532767184746</v>
      </c>
      <c r="I41" s="11">
        <v>98588</v>
      </c>
      <c r="J41" s="304">
        <f t="shared" si="13"/>
        <v>2.2566896330716233</v>
      </c>
      <c r="K41" s="11">
        <v>79299</v>
      </c>
      <c r="L41" s="304">
        <f t="shared" si="14"/>
        <v>1.8151624052921922</v>
      </c>
      <c r="M41" s="306">
        <v>0</v>
      </c>
      <c r="N41" s="11">
        <v>917435</v>
      </c>
    </row>
    <row r="42" spans="1:14">
      <c r="B42" s="312"/>
      <c r="C42" s="26"/>
      <c r="D42" s="26"/>
      <c r="E42" s="26"/>
      <c r="F42" s="304"/>
      <c r="G42" s="11"/>
      <c r="H42" s="304"/>
      <c r="I42" s="11"/>
      <c r="J42" s="304"/>
      <c r="K42" s="11"/>
      <c r="L42" s="304"/>
      <c r="M42" s="306"/>
      <c r="N42" s="11"/>
    </row>
    <row r="43" spans="1:14">
      <c r="A43" s="319" t="s">
        <v>67</v>
      </c>
      <c r="B43" s="312"/>
      <c r="C43" s="26"/>
      <c r="D43" s="26"/>
      <c r="E43" s="26"/>
      <c r="F43" s="304"/>
      <c r="G43" s="11"/>
      <c r="H43" s="304"/>
      <c r="I43" s="11"/>
      <c r="J43" s="304"/>
      <c r="K43" s="11"/>
      <c r="L43" s="304"/>
      <c r="M43" s="306"/>
      <c r="N43" s="11"/>
    </row>
    <row r="44" spans="1:14">
      <c r="A44" s="190" t="s">
        <v>27</v>
      </c>
      <c r="B44" s="312">
        <v>61474</v>
      </c>
      <c r="C44" s="26">
        <v>143663</v>
      </c>
      <c r="D44" s="26">
        <v>381273</v>
      </c>
      <c r="E44" s="26">
        <f t="shared" ref="E44:E50" si="15">C44+D44</f>
        <v>524936</v>
      </c>
      <c r="F44" s="304">
        <f t="shared" ref="F44:F50" si="16">E44/B44</f>
        <v>8.5391547646159349</v>
      </c>
      <c r="G44" s="11">
        <v>2925</v>
      </c>
      <c r="H44" s="304">
        <f t="shared" ref="H44:H50" si="17">G44/B44</f>
        <v>4.7581091193024692E-2</v>
      </c>
      <c r="I44" s="11">
        <v>141286</v>
      </c>
      <c r="J44" s="304">
        <f t="shared" ref="J44:J50" si="18">I44/B44</f>
        <v>2.2983049744607476</v>
      </c>
      <c r="K44" s="11">
        <v>30031</v>
      </c>
      <c r="L44" s="304">
        <f t="shared" ref="L44:L50" si="19">K44/B44</f>
        <v>0.48851546995477763</v>
      </c>
      <c r="M44" s="306">
        <v>0</v>
      </c>
      <c r="N44" s="11">
        <v>723923</v>
      </c>
    </row>
    <row r="45" spans="1:14">
      <c r="A45" s="190" t="s">
        <v>43</v>
      </c>
      <c r="B45" s="313">
        <v>65353</v>
      </c>
      <c r="C45" s="26">
        <v>0</v>
      </c>
      <c r="D45" s="26">
        <v>804478</v>
      </c>
      <c r="E45" s="26">
        <f t="shared" si="15"/>
        <v>804478</v>
      </c>
      <c r="F45" s="304">
        <f t="shared" si="16"/>
        <v>12.309733294569492</v>
      </c>
      <c r="G45" s="169">
        <v>6897</v>
      </c>
      <c r="H45" s="304">
        <f t="shared" si="17"/>
        <v>0.10553455847474484</v>
      </c>
      <c r="I45" s="169">
        <v>206960</v>
      </c>
      <c r="J45" s="304">
        <f t="shared" si="18"/>
        <v>3.1668018300613592</v>
      </c>
      <c r="K45" s="169">
        <v>19242</v>
      </c>
      <c r="L45" s="304">
        <f t="shared" si="19"/>
        <v>0.29443177818921856</v>
      </c>
      <c r="M45" s="307">
        <v>0</v>
      </c>
      <c r="N45" s="169">
        <v>1037577</v>
      </c>
    </row>
    <row r="46" spans="1:14">
      <c r="A46" s="190" t="s">
        <v>45</v>
      </c>
      <c r="B46" s="312">
        <v>66744</v>
      </c>
      <c r="C46" s="26">
        <v>185800</v>
      </c>
      <c r="D46" s="26">
        <v>490000</v>
      </c>
      <c r="E46" s="26">
        <f t="shared" si="15"/>
        <v>675800</v>
      </c>
      <c r="F46" s="304">
        <f t="shared" si="16"/>
        <v>10.12525470454273</v>
      </c>
      <c r="G46" s="11">
        <v>7086</v>
      </c>
      <c r="H46" s="304">
        <f t="shared" si="17"/>
        <v>0.10616684645810859</v>
      </c>
      <c r="I46" s="11">
        <v>134430</v>
      </c>
      <c r="J46" s="304">
        <f t="shared" si="18"/>
        <v>2.0141136281912981</v>
      </c>
      <c r="K46" s="11">
        <v>58356</v>
      </c>
      <c r="L46" s="304">
        <f t="shared" si="19"/>
        <v>0.87432578209277234</v>
      </c>
      <c r="M46" s="306">
        <v>20682</v>
      </c>
      <c r="N46" s="11">
        <v>885672</v>
      </c>
    </row>
    <row r="47" spans="1:14">
      <c r="A47" s="190" t="s">
        <v>56</v>
      </c>
      <c r="B47" s="312">
        <v>72088</v>
      </c>
      <c r="C47" s="26">
        <v>0</v>
      </c>
      <c r="D47" s="26">
        <v>917000</v>
      </c>
      <c r="E47" s="26">
        <f t="shared" si="15"/>
        <v>917000</v>
      </c>
      <c r="F47" s="304">
        <f t="shared" si="16"/>
        <v>12.720563755410055</v>
      </c>
      <c r="G47" s="11">
        <v>2788</v>
      </c>
      <c r="H47" s="304">
        <f t="shared" si="17"/>
        <v>3.8674952835423375E-2</v>
      </c>
      <c r="I47" s="11">
        <v>140839</v>
      </c>
      <c r="J47" s="304">
        <f t="shared" si="18"/>
        <v>1.9537093552324936</v>
      </c>
      <c r="K47" s="11">
        <v>18000</v>
      </c>
      <c r="L47" s="304">
        <f t="shared" si="19"/>
        <v>0.24969481744534458</v>
      </c>
      <c r="M47" s="306">
        <v>0</v>
      </c>
      <c r="N47" s="11">
        <v>1078627</v>
      </c>
    </row>
    <row r="48" spans="1:14">
      <c r="A48" s="190" t="s">
        <v>62</v>
      </c>
      <c r="B48" s="312">
        <v>66446</v>
      </c>
      <c r="C48" s="26">
        <v>87093</v>
      </c>
      <c r="D48" s="26">
        <v>554140</v>
      </c>
      <c r="E48" s="26">
        <f t="shared" si="15"/>
        <v>641233</v>
      </c>
      <c r="F48" s="304">
        <f t="shared" si="16"/>
        <v>9.6504379496132202</v>
      </c>
      <c r="G48" s="11">
        <v>8770</v>
      </c>
      <c r="H48" s="304">
        <f t="shared" si="17"/>
        <v>0.1319868765614183</v>
      </c>
      <c r="I48" s="11">
        <v>146383</v>
      </c>
      <c r="J48" s="304">
        <f t="shared" si="18"/>
        <v>2.2030370526442526</v>
      </c>
      <c r="K48" s="11">
        <v>132165</v>
      </c>
      <c r="L48" s="304">
        <f t="shared" si="19"/>
        <v>1.9890587845769496</v>
      </c>
      <c r="M48" s="306">
        <v>0</v>
      </c>
      <c r="N48" s="11">
        <v>931330</v>
      </c>
    </row>
    <row r="49" spans="1:14">
      <c r="A49" s="190" t="s">
        <v>68</v>
      </c>
      <c r="B49" s="312">
        <v>77875</v>
      </c>
      <c r="C49" s="26">
        <v>978500</v>
      </c>
      <c r="D49" s="26">
        <v>811880</v>
      </c>
      <c r="E49" s="26">
        <f t="shared" si="15"/>
        <v>1790380</v>
      </c>
      <c r="F49" s="304">
        <f t="shared" si="16"/>
        <v>22.990433386837882</v>
      </c>
      <c r="G49" s="11">
        <v>7015</v>
      </c>
      <c r="H49" s="304">
        <f t="shared" si="17"/>
        <v>9.0080256821829852E-2</v>
      </c>
      <c r="I49" s="11">
        <v>153982</v>
      </c>
      <c r="J49" s="304">
        <f t="shared" si="18"/>
        <v>1.9772969502407705</v>
      </c>
      <c r="K49" s="11">
        <v>104366</v>
      </c>
      <c r="L49" s="304">
        <f t="shared" si="19"/>
        <v>1.3401733547351524</v>
      </c>
      <c r="M49" s="306">
        <v>0</v>
      </c>
      <c r="N49" s="11">
        <v>2153227</v>
      </c>
    </row>
    <row r="50" spans="1:14">
      <c r="A50" s="190" t="s">
        <v>79</v>
      </c>
      <c r="B50" s="312">
        <v>62401</v>
      </c>
      <c r="C50" s="26">
        <v>75800</v>
      </c>
      <c r="D50" s="26">
        <v>236644</v>
      </c>
      <c r="E50" s="26">
        <f t="shared" si="15"/>
        <v>312444</v>
      </c>
      <c r="F50" s="304">
        <f t="shared" si="16"/>
        <v>5.0070351436675695</v>
      </c>
      <c r="G50" s="11">
        <v>5283</v>
      </c>
      <c r="H50" s="304">
        <f t="shared" si="17"/>
        <v>8.4662104773961952E-2</v>
      </c>
      <c r="I50" s="11">
        <v>134489</v>
      </c>
      <c r="J50" s="304">
        <f t="shared" si="18"/>
        <v>2.1552378968285764</v>
      </c>
      <c r="K50" s="11">
        <v>24995</v>
      </c>
      <c r="L50" s="304">
        <f t="shared" si="19"/>
        <v>0.40055447829361707</v>
      </c>
      <c r="M50" s="306">
        <v>0</v>
      </c>
      <c r="N50" s="11">
        <v>475815</v>
      </c>
    </row>
    <row r="51" spans="1:14">
      <c r="B51" s="314"/>
      <c r="C51" s="26"/>
      <c r="D51" s="26"/>
      <c r="E51" s="26"/>
      <c r="F51" s="304"/>
      <c r="G51" s="26"/>
      <c r="H51" s="304"/>
      <c r="I51" s="26"/>
      <c r="J51" s="304"/>
      <c r="K51" s="26"/>
      <c r="L51" s="304"/>
      <c r="M51" s="308"/>
      <c r="N51" s="26"/>
    </row>
    <row r="52" spans="1:14">
      <c r="A52" s="319" t="s">
        <v>70</v>
      </c>
      <c r="B52" s="312"/>
      <c r="C52" s="26"/>
      <c r="D52" s="26"/>
      <c r="E52" s="26"/>
      <c r="F52" s="304"/>
      <c r="G52" s="11"/>
      <c r="H52" s="304"/>
      <c r="I52" s="11"/>
      <c r="J52" s="304"/>
      <c r="K52" s="11"/>
      <c r="L52" s="304"/>
      <c r="M52" s="306"/>
      <c r="N52" s="11"/>
    </row>
    <row r="53" spans="1:14">
      <c r="A53" s="190" t="s">
        <v>47</v>
      </c>
      <c r="B53" s="312">
        <v>106721</v>
      </c>
      <c r="C53" s="26">
        <v>562845</v>
      </c>
      <c r="D53" s="26">
        <v>603335</v>
      </c>
      <c r="E53" s="26">
        <f>C53+D53</f>
        <v>1166180</v>
      </c>
      <c r="F53" s="304">
        <f>E53/B53</f>
        <v>10.9273713702083</v>
      </c>
      <c r="G53" s="11">
        <v>6017</v>
      </c>
      <c r="H53" s="304">
        <f>G53/B53</f>
        <v>5.6380656103297386E-2</v>
      </c>
      <c r="I53" s="11">
        <v>215871</v>
      </c>
      <c r="J53" s="304">
        <f>I53/B53</f>
        <v>2.0227602814816201</v>
      </c>
      <c r="K53" s="11">
        <v>118959</v>
      </c>
      <c r="L53" s="304">
        <f>K53/B53</f>
        <v>1.1146728385228775</v>
      </c>
      <c r="M53" s="306">
        <v>100000</v>
      </c>
      <c r="N53" s="11">
        <v>1506727</v>
      </c>
    </row>
    <row r="54" spans="1:14">
      <c r="A54" s="190" t="s">
        <v>53</v>
      </c>
      <c r="B54" s="312">
        <v>109813</v>
      </c>
      <c r="C54" s="26">
        <v>310544</v>
      </c>
      <c r="D54" s="26">
        <v>1729049</v>
      </c>
      <c r="E54" s="26">
        <f>C54+D54</f>
        <v>2039593</v>
      </c>
      <c r="F54" s="304">
        <f>E54/B54</f>
        <v>18.573329205103221</v>
      </c>
      <c r="G54" s="11">
        <v>0</v>
      </c>
      <c r="H54" s="304">
        <f>G54/B54</f>
        <v>0</v>
      </c>
      <c r="I54" s="11">
        <v>212623</v>
      </c>
      <c r="J54" s="304">
        <f>I54/B54</f>
        <v>1.9362279511533242</v>
      </c>
      <c r="K54" s="11">
        <v>190623</v>
      </c>
      <c r="L54" s="304">
        <f>K54/B54</f>
        <v>1.7358873721690511</v>
      </c>
      <c r="M54" s="306">
        <v>0</v>
      </c>
      <c r="N54" s="11">
        <v>2445769</v>
      </c>
    </row>
    <row r="55" spans="1:14">
      <c r="A55" s="190" t="s">
        <v>58</v>
      </c>
      <c r="B55" s="312">
        <v>82759</v>
      </c>
      <c r="C55" s="26">
        <v>651607</v>
      </c>
      <c r="D55" s="26">
        <v>1123808</v>
      </c>
      <c r="E55" s="26">
        <f>C55+D55</f>
        <v>1775415</v>
      </c>
      <c r="F55" s="304">
        <f>E55/B55</f>
        <v>21.452832924515764</v>
      </c>
      <c r="G55" s="11">
        <v>930</v>
      </c>
      <c r="H55" s="304">
        <f>G55/B55</f>
        <v>1.1237448495027731E-2</v>
      </c>
      <c r="I55" s="11">
        <v>248912</v>
      </c>
      <c r="J55" s="304">
        <f>I55/B55</f>
        <v>3.007672881499293</v>
      </c>
      <c r="K55" s="11">
        <v>156948</v>
      </c>
      <c r="L55" s="304">
        <f>K55/B55</f>
        <v>1.8964463079544218</v>
      </c>
      <c r="M55" s="306">
        <v>0</v>
      </c>
      <c r="N55" s="11">
        <v>2051464</v>
      </c>
    </row>
    <row r="56" spans="1:14">
      <c r="A56" s="190" t="s">
        <v>59</v>
      </c>
      <c r="B56" s="313">
        <v>99730</v>
      </c>
      <c r="C56" s="26">
        <v>17553</v>
      </c>
      <c r="D56" s="26">
        <v>521225</v>
      </c>
      <c r="E56" s="26">
        <f>C56+D56</f>
        <v>538778</v>
      </c>
      <c r="F56" s="304">
        <f>E56/B56</f>
        <v>5.4023663892509779</v>
      </c>
      <c r="G56" s="169">
        <v>11197</v>
      </c>
      <c r="H56" s="304">
        <f>G56/B56</f>
        <v>0.11227313747117217</v>
      </c>
      <c r="I56" s="169">
        <v>189377</v>
      </c>
      <c r="J56" s="304">
        <f>I56/B56</f>
        <v>1.89889702195929</v>
      </c>
      <c r="K56" s="169">
        <v>89969</v>
      </c>
      <c r="L56" s="304">
        <f>K56/B56</f>
        <v>0.90212573949664088</v>
      </c>
      <c r="M56" s="307">
        <v>0</v>
      </c>
      <c r="N56" s="169">
        <v>835106</v>
      </c>
    </row>
    <row r="57" spans="1:14">
      <c r="B57" s="313"/>
      <c r="C57" s="26"/>
      <c r="D57" s="26"/>
      <c r="E57" s="26"/>
      <c r="F57" s="304"/>
      <c r="G57" s="169"/>
      <c r="H57" s="304"/>
      <c r="I57" s="169"/>
      <c r="J57" s="304"/>
      <c r="K57" s="169"/>
      <c r="L57" s="304"/>
      <c r="M57" s="307"/>
      <c r="N57" s="169"/>
    </row>
    <row r="58" spans="1:14">
      <c r="A58" s="319" t="s">
        <v>72</v>
      </c>
      <c r="B58" s="315"/>
      <c r="C58" s="26"/>
      <c r="D58" s="26"/>
      <c r="E58" s="26"/>
      <c r="F58" s="304"/>
      <c r="G58" s="170"/>
      <c r="H58" s="304"/>
      <c r="I58" s="170"/>
      <c r="J58" s="304"/>
      <c r="K58" s="170"/>
      <c r="L58" s="304"/>
      <c r="M58" s="309"/>
      <c r="N58" s="170"/>
    </row>
    <row r="59" spans="1:14">
      <c r="A59" s="190" t="s">
        <v>17</v>
      </c>
      <c r="B59" s="312">
        <v>225635</v>
      </c>
      <c r="C59" s="26">
        <v>83975</v>
      </c>
      <c r="D59" s="26">
        <v>2665356</v>
      </c>
      <c r="E59" s="26">
        <f>C59+D59</f>
        <v>2749331</v>
      </c>
      <c r="F59" s="304">
        <f>E59/B59</f>
        <v>12.184860504797571</v>
      </c>
      <c r="G59" s="11">
        <v>10379</v>
      </c>
      <c r="H59" s="304">
        <f>G59/B59</f>
        <v>4.599906929332772E-2</v>
      </c>
      <c r="I59" s="11">
        <v>513675</v>
      </c>
      <c r="J59" s="304">
        <f>I59/B59</f>
        <v>2.2765749994460078</v>
      </c>
      <c r="K59" s="11">
        <v>274744</v>
      </c>
      <c r="L59" s="304">
        <f>K59/B59</f>
        <v>1.2176479712810513</v>
      </c>
      <c r="M59" s="306">
        <v>0</v>
      </c>
      <c r="N59" s="11">
        <v>3473469</v>
      </c>
    </row>
    <row r="60" spans="1:14">
      <c r="A60" s="190" t="s">
        <v>33</v>
      </c>
      <c r="B60" s="312">
        <v>316298</v>
      </c>
      <c r="C60" s="26">
        <v>1689558</v>
      </c>
      <c r="D60" s="26">
        <v>2669629</v>
      </c>
      <c r="E60" s="26">
        <f>C60+D60</f>
        <v>4359187</v>
      </c>
      <c r="F60" s="304">
        <f>E60/B60</f>
        <v>13.781898715768042</v>
      </c>
      <c r="G60" s="11">
        <v>15951</v>
      </c>
      <c r="H60" s="304">
        <f>G60/B60</f>
        <v>5.0430290422323255E-2</v>
      </c>
      <c r="I60" s="11">
        <v>680043</v>
      </c>
      <c r="J60" s="304">
        <f>I60/B60</f>
        <v>2.1500072716235956</v>
      </c>
      <c r="K60" s="11">
        <v>423821</v>
      </c>
      <c r="L60" s="304">
        <f>K60/B60</f>
        <v>1.3399420799372743</v>
      </c>
      <c r="M60" s="306">
        <v>0</v>
      </c>
      <c r="N60" s="11">
        <v>5505607</v>
      </c>
    </row>
    <row r="61" spans="1:14">
      <c r="A61" s="190" t="s">
        <v>38</v>
      </c>
      <c r="B61" s="312">
        <v>209396</v>
      </c>
      <c r="C61" s="26">
        <v>1425924</v>
      </c>
      <c r="D61" s="26">
        <v>929130</v>
      </c>
      <c r="E61" s="26">
        <f>C61+D61</f>
        <v>2355054</v>
      </c>
      <c r="F61" s="304">
        <f>E61/B61</f>
        <v>11.24689105809089</v>
      </c>
      <c r="G61" s="11">
        <v>12372</v>
      </c>
      <c r="H61" s="304">
        <f>G61/B61</f>
        <v>5.9084223194330363E-2</v>
      </c>
      <c r="I61" s="11">
        <v>219334</v>
      </c>
      <c r="J61" s="304">
        <f>I61/B61</f>
        <v>1.0474603144281649</v>
      </c>
      <c r="K61" s="11">
        <v>56928</v>
      </c>
      <c r="L61" s="304">
        <f>K61/B61</f>
        <v>0.27186765745286445</v>
      </c>
      <c r="M61" s="306">
        <v>0</v>
      </c>
      <c r="N61" s="11">
        <v>2598934</v>
      </c>
    </row>
    <row r="62" spans="1:14">
      <c r="A62" s="190" t="s">
        <v>39</v>
      </c>
      <c r="B62" s="312">
        <v>222679</v>
      </c>
      <c r="C62" s="26">
        <v>1947008</v>
      </c>
      <c r="D62" s="26">
        <v>1668558</v>
      </c>
      <c r="E62" s="26">
        <f>C62+D62</f>
        <v>3615566</v>
      </c>
      <c r="F62" s="304">
        <f>E62/B62</f>
        <v>16.236672519635889</v>
      </c>
      <c r="G62" s="11">
        <v>13997</v>
      </c>
      <c r="H62" s="304">
        <f>G62/B62</f>
        <v>6.2857296826373393E-2</v>
      </c>
      <c r="I62" s="11">
        <v>498383</v>
      </c>
      <c r="J62" s="304">
        <f>I62/B62</f>
        <v>2.2381230380951953</v>
      </c>
      <c r="K62" s="11">
        <v>80695</v>
      </c>
      <c r="L62" s="304">
        <f>K62/B62</f>
        <v>0.36238262251941133</v>
      </c>
      <c r="M62" s="306">
        <v>0</v>
      </c>
      <c r="N62" s="11">
        <v>4015967</v>
      </c>
    </row>
    <row r="63" spans="1:14">
      <c r="A63" s="190" t="s">
        <v>40</v>
      </c>
      <c r="B63" s="312">
        <v>168749</v>
      </c>
      <c r="C63" s="26">
        <v>579091</v>
      </c>
      <c r="D63" s="26">
        <v>3181409</v>
      </c>
      <c r="E63" s="26">
        <f>C63+D63</f>
        <v>3760500</v>
      </c>
      <c r="F63" s="304">
        <f>E63/B63</f>
        <v>22.284576501194081</v>
      </c>
      <c r="G63" s="11">
        <v>18020</v>
      </c>
      <c r="H63" s="304">
        <f>G63/B63</f>
        <v>0.10678581799003253</v>
      </c>
      <c r="I63" s="11">
        <v>474791</v>
      </c>
      <c r="J63" s="304">
        <f>I63/B63</f>
        <v>2.813592969439819</v>
      </c>
      <c r="K63" s="11">
        <v>92877</v>
      </c>
      <c r="L63" s="304">
        <f>K63/B63</f>
        <v>0.55038548376582974</v>
      </c>
      <c r="M63" s="306">
        <v>0</v>
      </c>
      <c r="N63" s="11">
        <v>4285464</v>
      </c>
    </row>
    <row r="64" spans="1:14">
      <c r="B64" s="312"/>
      <c r="C64" s="26"/>
      <c r="D64" s="26"/>
      <c r="E64" s="26"/>
      <c r="F64" s="304"/>
      <c r="G64" s="11"/>
      <c r="H64" s="304"/>
      <c r="I64" s="11"/>
      <c r="J64" s="304"/>
      <c r="K64" s="11"/>
      <c r="L64" s="304"/>
      <c r="M64" s="306"/>
      <c r="N64" s="11"/>
    </row>
    <row r="65" spans="1:14">
      <c r="A65" s="319" t="s">
        <v>73</v>
      </c>
      <c r="B65" s="312"/>
      <c r="C65" s="26"/>
      <c r="D65" s="26"/>
      <c r="E65" s="26"/>
      <c r="F65" s="304"/>
      <c r="G65" s="11"/>
      <c r="H65" s="304"/>
      <c r="I65" s="11"/>
      <c r="J65" s="304"/>
      <c r="K65" s="11"/>
      <c r="L65" s="304"/>
      <c r="M65" s="306"/>
      <c r="N65" s="11"/>
    </row>
    <row r="66" spans="1:14">
      <c r="A66" s="190" t="s">
        <v>10</v>
      </c>
      <c r="B66" s="312">
        <v>16780</v>
      </c>
      <c r="C66" s="26">
        <v>75000</v>
      </c>
      <c r="D66" s="26">
        <v>15400</v>
      </c>
      <c r="E66" s="26">
        <f>C66+D66</f>
        <v>90400</v>
      </c>
      <c r="F66" s="304">
        <f>E66/B66</f>
        <v>5.3873659117997619</v>
      </c>
      <c r="G66" s="11">
        <v>0</v>
      </c>
      <c r="H66" s="304">
        <f>G66/B66</f>
        <v>0</v>
      </c>
      <c r="I66" s="11">
        <v>0</v>
      </c>
      <c r="J66" s="304">
        <f>I66/B66</f>
        <v>0</v>
      </c>
      <c r="K66" s="11">
        <v>2320</v>
      </c>
      <c r="L66" s="304">
        <f>K66/B66</f>
        <v>0.13825983313468415</v>
      </c>
      <c r="M66" s="306">
        <v>0</v>
      </c>
      <c r="N66" s="11">
        <v>97348</v>
      </c>
    </row>
    <row r="67" spans="1:14">
      <c r="A67" s="190" t="s">
        <v>51</v>
      </c>
      <c r="B67" s="312">
        <v>3380</v>
      </c>
      <c r="C67" s="26">
        <v>327161</v>
      </c>
      <c r="D67" s="26">
        <v>0</v>
      </c>
      <c r="E67" s="26">
        <f>C67+D67</f>
        <v>327161</v>
      </c>
      <c r="F67" s="304">
        <f>E67/B67</f>
        <v>96.793195266272193</v>
      </c>
      <c r="G67" s="11">
        <v>1706</v>
      </c>
      <c r="H67" s="304">
        <f>G67/B67</f>
        <v>0.50473372781065085</v>
      </c>
      <c r="I67" s="11">
        <v>23511</v>
      </c>
      <c r="J67" s="304">
        <f>I67/B67</f>
        <v>6.955917159763314</v>
      </c>
      <c r="K67" s="11">
        <v>6368</v>
      </c>
      <c r="L67" s="304">
        <f>K67/B67</f>
        <v>1.8840236686390532</v>
      </c>
      <c r="M67" s="306">
        <v>0</v>
      </c>
      <c r="N67" s="11">
        <v>357981</v>
      </c>
    </row>
    <row r="68" spans="1:14">
      <c r="C68" s="26"/>
      <c r="D68" s="26"/>
      <c r="E68" s="26"/>
      <c r="F68" s="28"/>
      <c r="G68" s="27"/>
      <c r="H68" s="28"/>
      <c r="I68" s="27"/>
      <c r="J68" s="28"/>
      <c r="K68" s="27"/>
      <c r="L68" s="28"/>
      <c r="N68" s="26"/>
    </row>
    <row r="69" spans="1:14" s="190" customFormat="1">
      <c r="A69" s="188" t="s">
        <v>74</v>
      </c>
      <c r="B69" s="188"/>
      <c r="C69" s="191">
        <f>SUM(C3:C67)</f>
        <v>12726246</v>
      </c>
      <c r="D69" s="191">
        <f>SUM(D3:D67)</f>
        <v>26899581</v>
      </c>
      <c r="E69" s="191">
        <f>SUM(E3:E67)</f>
        <v>39625827</v>
      </c>
      <c r="F69" s="189">
        <f>E69/2949965</f>
        <v>13.432643099155413</v>
      </c>
      <c r="G69" s="192">
        <f>SUM(G3:G68)</f>
        <v>301409</v>
      </c>
      <c r="H69" s="189">
        <f>G69/2949965</f>
        <v>0.10217375460386818</v>
      </c>
      <c r="I69" s="192">
        <f>SUM(I3:I68)</f>
        <v>6511706</v>
      </c>
      <c r="J69" s="189">
        <f>I69/2949965</f>
        <v>2.2073841554052338</v>
      </c>
      <c r="K69" s="192">
        <f>SUM(K3:K68)</f>
        <v>3679013</v>
      </c>
      <c r="L69" s="189">
        <f>K69/2949965</f>
        <v>1.2471378473981896</v>
      </c>
      <c r="M69" s="191">
        <f>SUM(M3:M68)</f>
        <v>148778</v>
      </c>
      <c r="N69" s="191">
        <f>SUM(N3:N68)</f>
        <v>49920336</v>
      </c>
    </row>
    <row r="72" spans="1:14">
      <c r="A72" t="s">
        <v>404</v>
      </c>
    </row>
    <row r="73" spans="1:14">
      <c r="A73" t="s">
        <v>405</v>
      </c>
    </row>
    <row r="74" spans="1:14">
      <c r="A74" t="s">
        <v>406</v>
      </c>
    </row>
    <row r="75" spans="1:14">
      <c r="A75" t="s">
        <v>407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A157-A711-4BC0-8107-F2556EC62724}">
  <dimension ref="A1:I270"/>
  <sheetViews>
    <sheetView workbookViewId="0">
      <pane ySplit="1" topLeftCell="A245" activePane="bottomLeft" state="frozen"/>
      <selection pane="bottomLeft" activeCell="A267" sqref="A267:A270"/>
    </sheetView>
  </sheetViews>
  <sheetFormatPr defaultRowHeight="14.4"/>
  <cols>
    <col min="1" max="1" width="45.109375" customWidth="1"/>
    <col min="2" max="2" width="12.21875" customWidth="1"/>
    <col min="4" max="4" width="12.77734375" customWidth="1"/>
    <col min="7" max="7" width="11.44140625" customWidth="1"/>
    <col min="8" max="8" width="11.109375" customWidth="1"/>
    <col min="9" max="9" width="11.33203125" customWidth="1"/>
  </cols>
  <sheetData>
    <row r="1" spans="1:9">
      <c r="A1" s="24" t="s">
        <v>164</v>
      </c>
      <c r="B1" s="24" t="s">
        <v>165</v>
      </c>
      <c r="C1" s="24" t="s">
        <v>166</v>
      </c>
      <c r="D1" s="24" t="s">
        <v>167</v>
      </c>
      <c r="E1" s="24" t="s">
        <v>168</v>
      </c>
      <c r="F1" s="24" t="s">
        <v>166</v>
      </c>
      <c r="G1" s="96" t="s">
        <v>167</v>
      </c>
      <c r="H1" s="96" t="s">
        <v>169</v>
      </c>
      <c r="I1" s="96" t="s">
        <v>170</v>
      </c>
    </row>
    <row r="2" spans="1:9" ht="15" thickBot="1">
      <c r="A2" s="24" t="s">
        <v>9</v>
      </c>
      <c r="G2" s="97"/>
      <c r="H2" s="97"/>
      <c r="I2" s="97"/>
    </row>
    <row r="3" spans="1:9">
      <c r="A3" s="98" t="s">
        <v>8</v>
      </c>
      <c r="B3" s="99" t="s">
        <v>171</v>
      </c>
      <c r="C3" s="100">
        <v>0</v>
      </c>
      <c r="D3" s="101">
        <v>0</v>
      </c>
      <c r="E3" s="99" t="s">
        <v>172</v>
      </c>
      <c r="F3" s="100">
        <v>0</v>
      </c>
      <c r="G3" s="268">
        <v>103702</v>
      </c>
      <c r="H3" s="268"/>
      <c r="I3" s="269"/>
    </row>
    <row r="4" spans="1:9">
      <c r="A4" s="102"/>
      <c r="B4" s="22" t="s">
        <v>173</v>
      </c>
      <c r="C4" s="103">
        <v>0</v>
      </c>
      <c r="D4" s="104">
        <v>0</v>
      </c>
      <c r="E4" s="22"/>
      <c r="F4" s="103"/>
      <c r="G4" s="270"/>
      <c r="H4" s="270"/>
      <c r="I4" s="271"/>
    </row>
    <row r="5" spans="1:9" ht="15" thickBot="1">
      <c r="A5" s="105"/>
      <c r="B5" s="106" t="s">
        <v>174</v>
      </c>
      <c r="C5" s="107"/>
      <c r="D5" s="108">
        <f>SUM(D3:D4)</f>
        <v>0</v>
      </c>
      <c r="E5" s="106" t="s">
        <v>175</v>
      </c>
      <c r="F5" s="107"/>
      <c r="G5" s="272">
        <f>SUM(G3:G4)</f>
        <v>103702</v>
      </c>
      <c r="H5" s="272">
        <f>SUM(D5:G5)</f>
        <v>103702</v>
      </c>
      <c r="I5" s="273">
        <f>SUM(H3:H5)</f>
        <v>103702</v>
      </c>
    </row>
    <row r="6" spans="1:9">
      <c r="A6" s="109" t="s">
        <v>13</v>
      </c>
      <c r="B6" s="110" t="s">
        <v>176</v>
      </c>
      <c r="C6" s="111">
        <v>0</v>
      </c>
      <c r="D6" s="112"/>
      <c r="E6" s="17" t="s">
        <v>177</v>
      </c>
      <c r="F6" s="9">
        <v>0</v>
      </c>
      <c r="G6" s="274"/>
      <c r="H6" s="115"/>
      <c r="I6" s="116"/>
    </row>
    <row r="7" spans="1:9">
      <c r="A7" s="117"/>
      <c r="B7" t="s">
        <v>178</v>
      </c>
      <c r="C7" s="62">
        <v>0</v>
      </c>
      <c r="D7" s="26"/>
      <c r="E7" s="17"/>
      <c r="F7" s="9"/>
      <c r="G7" s="274"/>
      <c r="H7" s="118"/>
      <c r="I7" s="119"/>
    </row>
    <row r="8" spans="1:9">
      <c r="A8" s="117"/>
      <c r="B8" t="s">
        <v>179</v>
      </c>
      <c r="C8" s="62">
        <v>0</v>
      </c>
      <c r="D8" s="26"/>
      <c r="E8" s="17"/>
      <c r="F8" s="9"/>
      <c r="G8" s="274"/>
      <c r="H8" s="118"/>
      <c r="I8" s="119"/>
    </row>
    <row r="9" spans="1:9" ht="15" thickBot="1">
      <c r="A9" s="117"/>
      <c r="B9" s="120" t="s">
        <v>174</v>
      </c>
      <c r="C9" s="62"/>
      <c r="D9" s="26"/>
      <c r="E9" s="17" t="s">
        <v>175</v>
      </c>
      <c r="F9" s="9"/>
      <c r="G9" s="274"/>
      <c r="H9" s="118">
        <v>0</v>
      </c>
      <c r="I9" s="119">
        <f>SUM(H6:H9)</f>
        <v>0</v>
      </c>
    </row>
    <row r="10" spans="1:9">
      <c r="A10" s="121" t="s">
        <v>15</v>
      </c>
      <c r="B10" s="275" t="s">
        <v>180</v>
      </c>
      <c r="C10" s="276">
        <v>0</v>
      </c>
      <c r="D10" s="277"/>
      <c r="E10" s="275" t="s">
        <v>181</v>
      </c>
      <c r="F10" s="276">
        <v>0</v>
      </c>
      <c r="G10" s="277">
        <v>130000</v>
      </c>
      <c r="H10" s="268"/>
      <c r="I10" s="269"/>
    </row>
    <row r="11" spans="1:9">
      <c r="A11" s="122"/>
      <c r="B11" s="278" t="s">
        <v>182</v>
      </c>
      <c r="C11" s="279">
        <v>0</v>
      </c>
      <c r="D11" s="280"/>
      <c r="E11" s="278"/>
      <c r="F11" s="279"/>
      <c r="G11" s="280"/>
      <c r="H11" s="270"/>
      <c r="I11" s="271"/>
    </row>
    <row r="12" spans="1:9" ht="15" thickBot="1">
      <c r="A12" s="123"/>
      <c r="B12" s="106" t="s">
        <v>174</v>
      </c>
      <c r="C12" s="281">
        <f>SUM(C10:C11)</f>
        <v>0</v>
      </c>
      <c r="D12" s="282"/>
      <c r="E12" s="283" t="s">
        <v>175</v>
      </c>
      <c r="F12" s="281"/>
      <c r="G12" s="282">
        <f>SUM(G10:G11)</f>
        <v>130000</v>
      </c>
      <c r="H12" s="272">
        <f>SUM(C12:G12)</f>
        <v>130000</v>
      </c>
      <c r="I12" s="273">
        <f>SUM(H10:H12)</f>
        <v>130000</v>
      </c>
    </row>
    <row r="13" spans="1:9">
      <c r="A13" s="117" t="s">
        <v>16</v>
      </c>
      <c r="B13" t="s">
        <v>183</v>
      </c>
      <c r="C13" s="62">
        <v>0</v>
      </c>
      <c r="D13" s="26">
        <v>3700</v>
      </c>
      <c r="E13" s="17" t="s">
        <v>184</v>
      </c>
      <c r="F13" s="9">
        <v>0.69</v>
      </c>
      <c r="G13" s="274">
        <v>153888</v>
      </c>
      <c r="H13" s="118"/>
      <c r="I13" s="119"/>
    </row>
    <row r="14" spans="1:9">
      <c r="A14" s="117"/>
      <c r="B14" t="s">
        <v>185</v>
      </c>
      <c r="C14" s="62" t="s">
        <v>287</v>
      </c>
      <c r="D14" s="26">
        <v>9075</v>
      </c>
      <c r="E14" s="17"/>
      <c r="F14" s="9"/>
      <c r="G14" s="274"/>
      <c r="H14" s="118"/>
      <c r="I14" s="119"/>
    </row>
    <row r="15" spans="1:9">
      <c r="A15" s="117"/>
      <c r="B15" t="s">
        <v>186</v>
      </c>
      <c r="C15" s="62">
        <v>0</v>
      </c>
      <c r="D15" s="29"/>
      <c r="E15" s="17"/>
      <c r="F15" s="9"/>
      <c r="G15" s="274"/>
      <c r="H15" s="118"/>
      <c r="I15" s="119"/>
    </row>
    <row r="16" spans="1:9" ht="15" thickBot="1">
      <c r="A16" s="117"/>
      <c r="B16" s="120" t="s">
        <v>174</v>
      </c>
      <c r="C16" s="62"/>
      <c r="D16" s="124">
        <f>SUM(D13:D15)</f>
        <v>12775</v>
      </c>
      <c r="E16" s="17" t="s">
        <v>175</v>
      </c>
      <c r="F16" s="9"/>
      <c r="G16" s="274">
        <f>SUM(G13:G15)</f>
        <v>153888</v>
      </c>
      <c r="H16" s="118">
        <f>SUM(D16:G16)</f>
        <v>166663</v>
      </c>
      <c r="I16" s="119">
        <f>SUM(H13:H16)</f>
        <v>166663</v>
      </c>
    </row>
    <row r="17" spans="1:9">
      <c r="A17" s="121" t="s">
        <v>18</v>
      </c>
      <c r="B17" s="278" t="s">
        <v>187</v>
      </c>
      <c r="C17" s="276">
        <v>0</v>
      </c>
      <c r="D17" s="277">
        <v>30000</v>
      </c>
      <c r="E17" s="275" t="s">
        <v>188</v>
      </c>
      <c r="F17" s="276">
        <v>0</v>
      </c>
      <c r="G17" s="277">
        <v>50000</v>
      </c>
      <c r="H17" s="268"/>
      <c r="I17" s="269"/>
    </row>
    <row r="18" spans="1:9" ht="15" thickBot="1">
      <c r="A18" s="123"/>
      <c r="B18" s="106" t="s">
        <v>174</v>
      </c>
      <c r="C18" s="281"/>
      <c r="D18" s="282">
        <f>SUM(D17)</f>
        <v>30000</v>
      </c>
      <c r="E18" s="283" t="s">
        <v>175</v>
      </c>
      <c r="F18" s="281"/>
      <c r="G18" s="282">
        <f>SUM(G17)</f>
        <v>50000</v>
      </c>
      <c r="H18" s="272">
        <f>SUM(D18:G18)</f>
        <v>80000</v>
      </c>
      <c r="I18" s="273">
        <f>SUM(H17:H18)</f>
        <v>80000</v>
      </c>
    </row>
    <row r="19" spans="1:9">
      <c r="A19" s="117" t="s">
        <v>20</v>
      </c>
      <c r="B19" s="17" t="s">
        <v>189</v>
      </c>
      <c r="C19" s="9">
        <v>0</v>
      </c>
      <c r="D19" s="274">
        <v>15500</v>
      </c>
      <c r="E19" s="17" t="s">
        <v>190</v>
      </c>
      <c r="F19" s="9">
        <v>0</v>
      </c>
      <c r="G19" s="274">
        <v>44800</v>
      </c>
      <c r="H19" s="118"/>
      <c r="I19" s="119"/>
    </row>
    <row r="20" spans="1:9" ht="15" thickBot="1">
      <c r="A20" s="117"/>
      <c r="B20" s="120" t="s">
        <v>174</v>
      </c>
      <c r="C20" s="9"/>
      <c r="D20" s="274">
        <f>SUM(D19)</f>
        <v>15500</v>
      </c>
      <c r="E20" s="17" t="s">
        <v>175</v>
      </c>
      <c r="F20" s="9"/>
      <c r="G20" s="274">
        <f>SUM(G19)</f>
        <v>44800</v>
      </c>
      <c r="H20" s="118">
        <f>SUM(D20:G20)</f>
        <v>60300</v>
      </c>
      <c r="I20" s="119">
        <f>SUM(H19:H20)</f>
        <v>60300</v>
      </c>
    </row>
    <row r="21" spans="1:9">
      <c r="A21" s="121" t="s">
        <v>22</v>
      </c>
      <c r="B21" s="275" t="s">
        <v>191</v>
      </c>
      <c r="C21" s="276">
        <v>0</v>
      </c>
      <c r="D21" s="277">
        <v>3000</v>
      </c>
      <c r="E21" s="275" t="s">
        <v>192</v>
      </c>
      <c r="F21" s="276">
        <v>0</v>
      </c>
      <c r="G21" s="277">
        <v>81000</v>
      </c>
      <c r="H21" s="268"/>
      <c r="I21" s="269"/>
    </row>
    <row r="22" spans="1:9" ht="15" thickBot="1">
      <c r="A22" s="123"/>
      <c r="B22" s="106" t="s">
        <v>174</v>
      </c>
      <c r="C22" s="281"/>
      <c r="D22" s="282">
        <f>SUM(D21)</f>
        <v>3000</v>
      </c>
      <c r="E22" s="283" t="s">
        <v>175</v>
      </c>
      <c r="F22" s="281"/>
      <c r="G22" s="282">
        <f>SUM(G21)</f>
        <v>81000</v>
      </c>
      <c r="H22" s="272">
        <f>SUM(D22:G22)</f>
        <v>84000</v>
      </c>
      <c r="I22" s="273">
        <f>SUM(H21:H22)</f>
        <v>84000</v>
      </c>
    </row>
    <row r="23" spans="1:9">
      <c r="A23" s="117" t="s">
        <v>24</v>
      </c>
      <c r="B23" s="17" t="s">
        <v>193</v>
      </c>
      <c r="C23" s="9">
        <v>1</v>
      </c>
      <c r="D23" s="274">
        <v>12027</v>
      </c>
      <c r="E23" s="17" t="s">
        <v>194</v>
      </c>
      <c r="F23" s="9">
        <v>1</v>
      </c>
      <c r="G23" s="274">
        <v>67000</v>
      </c>
      <c r="H23" s="118"/>
      <c r="I23" s="119"/>
    </row>
    <row r="24" spans="1:9" ht="15" thickBot="1">
      <c r="A24" s="117"/>
      <c r="B24" s="120" t="s">
        <v>174</v>
      </c>
      <c r="C24" s="9"/>
      <c r="D24" s="274">
        <f>SUM(D23)</f>
        <v>12027</v>
      </c>
      <c r="E24" s="17" t="s">
        <v>175</v>
      </c>
      <c r="F24" s="9"/>
      <c r="G24" s="274">
        <f>SUM(G23)</f>
        <v>67000</v>
      </c>
      <c r="H24" s="118">
        <f>SUM(D24:G24)</f>
        <v>79027</v>
      </c>
      <c r="I24" s="119">
        <f>SUM(H23:H24)</f>
        <v>79027</v>
      </c>
    </row>
    <row r="25" spans="1:9">
      <c r="A25" s="121" t="s">
        <v>25</v>
      </c>
      <c r="B25" s="275" t="s">
        <v>195</v>
      </c>
      <c r="C25" s="275" t="s">
        <v>287</v>
      </c>
      <c r="D25" s="277">
        <v>25523</v>
      </c>
      <c r="E25" s="275" t="s">
        <v>196</v>
      </c>
      <c r="F25" s="275" t="s">
        <v>287</v>
      </c>
      <c r="G25" s="277">
        <v>56418</v>
      </c>
      <c r="H25" s="268"/>
      <c r="I25" s="269"/>
    </row>
    <row r="26" spans="1:9">
      <c r="A26" s="122"/>
      <c r="B26" s="125" t="s">
        <v>174</v>
      </c>
      <c r="C26" s="126"/>
      <c r="D26" s="127">
        <f>SUM(D25)</f>
        <v>25523</v>
      </c>
      <c r="E26" s="125" t="s">
        <v>175</v>
      </c>
      <c r="F26" s="125"/>
      <c r="G26" s="284">
        <f>SUM(G25)</f>
        <v>56418</v>
      </c>
      <c r="H26" s="284">
        <f>SUM(D26:G26)</f>
        <v>81941</v>
      </c>
      <c r="I26" s="271"/>
    </row>
    <row r="27" spans="1:9">
      <c r="A27" s="122"/>
      <c r="B27" s="22"/>
      <c r="C27" s="103"/>
      <c r="D27" s="23">
        <v>0</v>
      </c>
      <c r="E27" s="278" t="s">
        <v>197</v>
      </c>
      <c r="F27" s="278" t="s">
        <v>287</v>
      </c>
      <c r="G27" s="280">
        <v>34000</v>
      </c>
      <c r="H27" s="270"/>
      <c r="I27" s="271"/>
    </row>
    <row r="28" spans="1:9" ht="15" thickBot="1">
      <c r="A28" s="123"/>
      <c r="B28" s="106" t="s">
        <v>174</v>
      </c>
      <c r="C28" s="107">
        <f>SUM(C25:C25)</f>
        <v>0</v>
      </c>
      <c r="D28" s="128">
        <f>SUM(D27)</f>
        <v>0</v>
      </c>
      <c r="E28" s="106" t="s">
        <v>175</v>
      </c>
      <c r="F28" s="106"/>
      <c r="G28" s="272">
        <f>SUM(G27)</f>
        <v>34000</v>
      </c>
      <c r="H28" s="272">
        <v>34000</v>
      </c>
      <c r="I28" s="273">
        <f>SUM(H25:H28)</f>
        <v>115941</v>
      </c>
    </row>
    <row r="29" spans="1:9">
      <c r="A29" s="109" t="s">
        <v>28</v>
      </c>
      <c r="B29" s="17" t="s">
        <v>198</v>
      </c>
      <c r="C29" s="9">
        <v>0</v>
      </c>
      <c r="D29" s="274">
        <v>12000</v>
      </c>
      <c r="E29" s="17" t="s">
        <v>199</v>
      </c>
      <c r="F29" s="9">
        <v>0</v>
      </c>
      <c r="G29" s="274">
        <v>98000</v>
      </c>
      <c r="H29" s="129"/>
      <c r="I29" s="116"/>
    </row>
    <row r="30" spans="1:9">
      <c r="A30" s="117"/>
      <c r="B30" s="17" t="s">
        <v>200</v>
      </c>
      <c r="C30" s="9">
        <v>0</v>
      </c>
      <c r="D30" s="274">
        <v>4550</v>
      </c>
      <c r="E30" s="17"/>
      <c r="F30" s="9"/>
      <c r="G30" s="274"/>
      <c r="H30" s="118"/>
      <c r="I30" s="119"/>
    </row>
    <row r="31" spans="1:9" ht="15" thickBot="1">
      <c r="A31" s="117"/>
      <c r="B31" s="9" t="s">
        <v>174</v>
      </c>
      <c r="C31" s="274"/>
      <c r="D31" s="274">
        <f>SUM(D29:D30)</f>
        <v>16550</v>
      </c>
      <c r="E31" s="9" t="s">
        <v>175</v>
      </c>
      <c r="F31" s="274"/>
      <c r="G31" s="274">
        <f>SUM(G29:G30)</f>
        <v>98000</v>
      </c>
      <c r="H31" s="118">
        <f>SUM(D31:G31)</f>
        <v>114550</v>
      </c>
      <c r="I31" s="119">
        <f>SUM(H29:H31)</f>
        <v>114550</v>
      </c>
    </row>
    <row r="32" spans="1:9">
      <c r="A32" s="98" t="s">
        <v>30</v>
      </c>
      <c r="B32" s="275" t="s">
        <v>201</v>
      </c>
      <c r="C32" s="276">
        <v>0</v>
      </c>
      <c r="D32" s="277">
        <v>1200</v>
      </c>
      <c r="E32" s="275" t="s">
        <v>202</v>
      </c>
      <c r="F32" s="276">
        <v>0</v>
      </c>
      <c r="G32" s="277">
        <v>103500</v>
      </c>
      <c r="H32" s="268"/>
      <c r="I32" s="269"/>
    </row>
    <row r="33" spans="1:9" ht="15" thickBot="1">
      <c r="A33" s="123"/>
      <c r="B33" s="281" t="s">
        <v>174</v>
      </c>
      <c r="C33" s="282"/>
      <c r="D33" s="282">
        <f>SUM(D32)</f>
        <v>1200</v>
      </c>
      <c r="E33" s="281" t="s">
        <v>175</v>
      </c>
      <c r="F33" s="282"/>
      <c r="G33" s="282">
        <f>SUM(G32)</f>
        <v>103500</v>
      </c>
      <c r="H33" s="272">
        <f>SUM(D33:G33)</f>
        <v>104700</v>
      </c>
      <c r="I33" s="273">
        <f>SUM(H32:H33)</f>
        <v>104700</v>
      </c>
    </row>
    <row r="34" spans="1:9">
      <c r="A34" s="109" t="s">
        <v>32</v>
      </c>
      <c r="B34" s="285" t="s">
        <v>203</v>
      </c>
      <c r="C34" s="286">
        <v>0</v>
      </c>
      <c r="D34" s="287">
        <v>7200</v>
      </c>
      <c r="E34" s="285" t="s">
        <v>204</v>
      </c>
      <c r="F34" s="286">
        <v>0</v>
      </c>
      <c r="G34" s="287">
        <v>77427</v>
      </c>
      <c r="H34" s="115"/>
      <c r="I34" s="116"/>
    </row>
    <row r="35" spans="1:9">
      <c r="A35" s="117"/>
      <c r="B35" s="17" t="s">
        <v>205</v>
      </c>
      <c r="C35" s="9">
        <v>0</v>
      </c>
      <c r="D35" s="274">
        <v>3000</v>
      </c>
      <c r="E35" s="17"/>
      <c r="F35" s="9"/>
      <c r="G35" s="274"/>
      <c r="H35" s="118"/>
      <c r="I35" s="119"/>
    </row>
    <row r="36" spans="1:9" ht="15" thickBot="1">
      <c r="A36" s="130"/>
      <c r="B36" s="288" t="s">
        <v>174</v>
      </c>
      <c r="C36" s="289"/>
      <c r="D36" s="289">
        <f>SUM(D34:D35)</f>
        <v>10200</v>
      </c>
      <c r="E36" s="288" t="s">
        <v>175</v>
      </c>
      <c r="F36" s="289"/>
      <c r="G36" s="289">
        <f>SUM(G34:G35)</f>
        <v>77427</v>
      </c>
      <c r="H36" s="131">
        <f>SUM(D36:G36)</f>
        <v>87627</v>
      </c>
      <c r="I36" s="132">
        <f>SUM(H34:H36)</f>
        <v>87627</v>
      </c>
    </row>
    <row r="37" spans="1:9" ht="15" thickBot="1">
      <c r="A37" s="24" t="s">
        <v>35</v>
      </c>
      <c r="C37" s="62"/>
      <c r="D37" s="26"/>
      <c r="F37" s="62"/>
      <c r="G37" s="97"/>
      <c r="H37" s="97"/>
      <c r="I37" s="97"/>
    </row>
    <row r="38" spans="1:9">
      <c r="A38" s="121" t="s">
        <v>12</v>
      </c>
      <c r="B38" s="275" t="s">
        <v>206</v>
      </c>
      <c r="C38" s="276">
        <v>2</v>
      </c>
      <c r="D38" s="277">
        <v>199000</v>
      </c>
      <c r="E38" s="275" t="s">
        <v>207</v>
      </c>
      <c r="F38" s="276">
        <v>0</v>
      </c>
      <c r="G38" s="277">
        <v>322002</v>
      </c>
      <c r="H38" s="268"/>
      <c r="I38" s="269"/>
    </row>
    <row r="39" spans="1:9">
      <c r="A39" s="122"/>
      <c r="B39" s="278" t="s">
        <v>208</v>
      </c>
      <c r="C39" s="279">
        <v>0</v>
      </c>
      <c r="D39" s="280">
        <v>2500</v>
      </c>
      <c r="E39" s="278"/>
      <c r="F39" s="278"/>
      <c r="G39" s="278"/>
      <c r="H39" s="270"/>
      <c r="I39" s="271"/>
    </row>
    <row r="40" spans="1:9">
      <c r="A40" s="122"/>
      <c r="B40" s="278" t="s">
        <v>209</v>
      </c>
      <c r="C40" s="279">
        <v>0</v>
      </c>
      <c r="D40" s="280">
        <v>13420</v>
      </c>
      <c r="E40" s="278"/>
      <c r="F40" s="279"/>
      <c r="G40" s="280"/>
      <c r="H40" s="270"/>
      <c r="I40" s="271"/>
    </row>
    <row r="41" spans="1:9">
      <c r="A41" s="122"/>
      <c r="B41" s="278" t="s">
        <v>210</v>
      </c>
      <c r="C41" s="279">
        <v>3</v>
      </c>
      <c r="D41" s="280">
        <v>18785</v>
      </c>
      <c r="E41" s="278"/>
      <c r="F41" s="279"/>
      <c r="G41" s="280"/>
      <c r="H41" s="270"/>
      <c r="I41" s="271"/>
    </row>
    <row r="42" spans="1:9">
      <c r="A42" s="122"/>
      <c r="B42" s="278" t="s">
        <v>211</v>
      </c>
      <c r="C42" s="279">
        <v>0</v>
      </c>
      <c r="D42" s="280"/>
      <c r="E42" s="278"/>
      <c r="F42" s="279"/>
      <c r="G42" s="280"/>
      <c r="H42" s="270"/>
      <c r="I42" s="271"/>
    </row>
    <row r="43" spans="1:9" ht="15" thickBot="1">
      <c r="A43" s="123"/>
      <c r="B43" s="283" t="s">
        <v>174</v>
      </c>
      <c r="C43" s="281"/>
      <c r="D43" s="282">
        <f>SUM(D38:D42)</f>
        <v>233705</v>
      </c>
      <c r="E43" s="283" t="s">
        <v>175</v>
      </c>
      <c r="F43" s="281"/>
      <c r="G43" s="282">
        <f>SUM(G38:G42)</f>
        <v>322002</v>
      </c>
      <c r="H43" s="272">
        <f>SUM(D43:G43)</f>
        <v>555707</v>
      </c>
      <c r="I43" s="273">
        <f>SUM(H38:H43)</f>
        <v>555707</v>
      </c>
    </row>
    <row r="44" spans="1:9">
      <c r="A44" s="117" t="s">
        <v>14</v>
      </c>
      <c r="B44" s="17" t="s">
        <v>212</v>
      </c>
      <c r="C44" s="9">
        <v>3</v>
      </c>
      <c r="D44" s="274">
        <v>245363</v>
      </c>
      <c r="E44" s="17" t="s">
        <v>213</v>
      </c>
      <c r="F44" s="9">
        <v>1.1000000000000001</v>
      </c>
      <c r="G44" s="274">
        <v>241872</v>
      </c>
      <c r="H44" s="118"/>
      <c r="I44" s="119"/>
    </row>
    <row r="45" spans="1:9" ht="15" thickBot="1">
      <c r="A45" s="117"/>
      <c r="B45" s="17" t="s">
        <v>174</v>
      </c>
      <c r="C45" s="9"/>
      <c r="D45" s="274">
        <f>SUM(D44)</f>
        <v>245363</v>
      </c>
      <c r="E45" s="17" t="s">
        <v>175</v>
      </c>
      <c r="F45" s="9"/>
      <c r="G45" s="274">
        <f>SUM(G44)</f>
        <v>241872</v>
      </c>
      <c r="H45" s="118">
        <f>SUM(D45:G45)</f>
        <v>487235</v>
      </c>
      <c r="I45" s="119">
        <f>SUM(H44:H45)</f>
        <v>487235</v>
      </c>
    </row>
    <row r="46" spans="1:9">
      <c r="A46" s="121" t="s">
        <v>23</v>
      </c>
      <c r="B46" s="275" t="s">
        <v>214</v>
      </c>
      <c r="C46" s="279">
        <v>0</v>
      </c>
      <c r="D46" s="276">
        <v>36000</v>
      </c>
      <c r="E46" s="275" t="s">
        <v>215</v>
      </c>
      <c r="F46" s="276">
        <v>0</v>
      </c>
      <c r="G46" s="277">
        <v>100000</v>
      </c>
      <c r="H46" s="268"/>
      <c r="I46" s="269"/>
    </row>
    <row r="47" spans="1:9">
      <c r="A47" s="122"/>
      <c r="B47" s="278" t="s">
        <v>216</v>
      </c>
      <c r="C47" s="279">
        <v>0</v>
      </c>
      <c r="D47" s="280">
        <v>4700</v>
      </c>
      <c r="E47" s="22"/>
      <c r="F47" s="103"/>
      <c r="G47" s="270"/>
      <c r="H47" s="270"/>
      <c r="I47" s="271"/>
    </row>
    <row r="48" spans="1:9">
      <c r="A48" s="122"/>
      <c r="B48" s="278" t="s">
        <v>217</v>
      </c>
      <c r="C48" s="279">
        <v>2.5</v>
      </c>
      <c r="D48" s="280">
        <v>51492</v>
      </c>
      <c r="E48" s="22"/>
      <c r="F48" s="103"/>
      <c r="G48" s="270"/>
      <c r="H48" s="270"/>
      <c r="I48" s="271"/>
    </row>
    <row r="49" spans="1:9" ht="15" thickBot="1">
      <c r="A49" s="122"/>
      <c r="B49" s="278" t="s">
        <v>218</v>
      </c>
      <c r="C49" s="106"/>
      <c r="D49" s="280">
        <v>8200</v>
      </c>
      <c r="E49" s="22"/>
      <c r="F49" s="103"/>
      <c r="G49" s="270"/>
      <c r="H49" s="270"/>
      <c r="I49" s="271"/>
    </row>
    <row r="50" spans="1:9">
      <c r="A50" s="122"/>
      <c r="B50" s="290" t="s">
        <v>174</v>
      </c>
      <c r="C50" s="126"/>
      <c r="D50" s="127">
        <f>SUM(D46:D49)</f>
        <v>100392</v>
      </c>
      <c r="E50" s="125" t="s">
        <v>175</v>
      </c>
      <c r="F50" s="126"/>
      <c r="G50" s="284">
        <f>SUM(G46:G49)</f>
        <v>100000</v>
      </c>
      <c r="H50" s="284">
        <f>SUM(D50:G50)</f>
        <v>200392</v>
      </c>
      <c r="I50" s="271"/>
    </row>
    <row r="51" spans="1:9">
      <c r="A51" s="122"/>
      <c r="B51" s="278" t="s">
        <v>219</v>
      </c>
      <c r="C51" s="279">
        <v>0</v>
      </c>
      <c r="D51" s="280">
        <v>3000</v>
      </c>
      <c r="E51" s="278" t="s">
        <v>220</v>
      </c>
      <c r="F51" s="279">
        <v>0</v>
      </c>
      <c r="G51" s="280">
        <v>51775</v>
      </c>
      <c r="H51" s="270"/>
      <c r="I51" s="271"/>
    </row>
    <row r="52" spans="1:9" ht="15" thickBot="1">
      <c r="A52" s="123"/>
      <c r="B52" s="283" t="s">
        <v>174</v>
      </c>
      <c r="C52" s="107"/>
      <c r="D52" s="128">
        <f>SUM(D51)</f>
        <v>3000</v>
      </c>
      <c r="E52" s="106" t="s">
        <v>175</v>
      </c>
      <c r="F52" s="107"/>
      <c r="G52" s="272">
        <f>SUM(G51)</f>
        <v>51775</v>
      </c>
      <c r="H52" s="272">
        <f>SUM(D52:G52)</f>
        <v>54775</v>
      </c>
      <c r="I52" s="273">
        <f>SUM(H46:H52)</f>
        <v>255167</v>
      </c>
    </row>
    <row r="53" spans="1:9">
      <c r="A53" s="117" t="s">
        <v>29</v>
      </c>
      <c r="B53" s="17" t="s">
        <v>221</v>
      </c>
      <c r="C53" s="17"/>
      <c r="D53" s="274">
        <v>12700</v>
      </c>
      <c r="E53" s="17" t="s">
        <v>222</v>
      </c>
      <c r="F53" s="9">
        <v>0</v>
      </c>
      <c r="G53" s="274">
        <v>104500</v>
      </c>
      <c r="H53" s="118"/>
      <c r="I53" s="119"/>
    </row>
    <row r="54" spans="1:9">
      <c r="A54" s="117"/>
      <c r="B54" s="17" t="s">
        <v>223</v>
      </c>
      <c r="C54" s="17"/>
      <c r="D54" s="274">
        <v>6130</v>
      </c>
      <c r="G54" s="118"/>
      <c r="H54" s="118"/>
      <c r="I54" s="119"/>
    </row>
    <row r="55" spans="1:9">
      <c r="A55" s="117"/>
      <c r="B55" s="17" t="s">
        <v>192</v>
      </c>
      <c r="C55" s="17"/>
      <c r="D55" s="274">
        <v>45791</v>
      </c>
      <c r="F55" s="62"/>
      <c r="G55" s="118"/>
      <c r="H55" s="118"/>
      <c r="I55" s="119"/>
    </row>
    <row r="56" spans="1:9">
      <c r="A56" s="117"/>
      <c r="B56" s="17" t="s">
        <v>224</v>
      </c>
      <c r="C56" s="17"/>
      <c r="D56" s="274">
        <v>9000</v>
      </c>
      <c r="F56" s="62"/>
      <c r="G56" s="118"/>
      <c r="H56" s="118"/>
      <c r="I56" s="119"/>
    </row>
    <row r="57" spans="1:9">
      <c r="A57" s="117"/>
      <c r="B57" s="133" t="s">
        <v>174</v>
      </c>
      <c r="C57" s="134"/>
      <c r="D57" s="135">
        <f>SUM(D53:D56)</f>
        <v>73621</v>
      </c>
      <c r="E57" s="133" t="s">
        <v>175</v>
      </c>
      <c r="F57" s="134"/>
      <c r="G57" s="136">
        <f>SUM(G53:G56)</f>
        <v>104500</v>
      </c>
      <c r="H57" s="136">
        <f>SUM(D57:G57)</f>
        <v>178121</v>
      </c>
      <c r="I57" s="119"/>
    </row>
    <row r="58" spans="1:9">
      <c r="A58" s="117"/>
      <c r="B58" s="17" t="s">
        <v>225</v>
      </c>
      <c r="C58" s="9"/>
      <c r="D58" s="274">
        <v>51628</v>
      </c>
      <c r="E58" s="17" t="s">
        <v>226</v>
      </c>
      <c r="F58" s="17"/>
      <c r="G58" s="274">
        <v>130000</v>
      </c>
      <c r="H58" s="118"/>
      <c r="I58" s="119"/>
    </row>
    <row r="59" spans="1:9">
      <c r="A59" s="117"/>
      <c r="B59" s="17" t="s">
        <v>227</v>
      </c>
      <c r="C59" s="17"/>
      <c r="D59" s="274">
        <v>1000</v>
      </c>
      <c r="F59" s="62"/>
      <c r="G59" s="118"/>
      <c r="H59" s="118"/>
      <c r="I59" s="119"/>
    </row>
    <row r="60" spans="1:9" ht="15" thickBot="1">
      <c r="A60" s="130"/>
      <c r="B60" s="120" t="s">
        <v>174</v>
      </c>
      <c r="C60" s="137"/>
      <c r="D60" s="138">
        <f>SUM(D58:D59)</f>
        <v>52628</v>
      </c>
      <c r="E60" s="120" t="s">
        <v>175</v>
      </c>
      <c r="F60" s="137"/>
      <c r="G60" s="131">
        <f>SUM(G58:G59)</f>
        <v>130000</v>
      </c>
      <c r="H60" s="131">
        <f>SUM(D60:G60)</f>
        <v>182628</v>
      </c>
      <c r="I60" s="132">
        <f>SUM(H53:H60)</f>
        <v>360749</v>
      </c>
    </row>
    <row r="61" spans="1:9">
      <c r="A61" s="121" t="s">
        <v>31</v>
      </c>
      <c r="B61" s="275" t="s">
        <v>228</v>
      </c>
      <c r="C61" s="276">
        <v>1.425</v>
      </c>
      <c r="D61" s="277">
        <v>160030</v>
      </c>
      <c r="E61" s="275" t="s">
        <v>228</v>
      </c>
      <c r="F61" s="275">
        <v>0</v>
      </c>
      <c r="G61" s="277">
        <v>100000</v>
      </c>
      <c r="H61" s="268"/>
      <c r="I61" s="269"/>
    </row>
    <row r="62" spans="1:9" ht="15" thickBot="1">
      <c r="A62" s="123"/>
      <c r="B62" s="283" t="s">
        <v>174</v>
      </c>
      <c r="C62" s="281"/>
      <c r="D62" s="282">
        <f>SUM(D61)</f>
        <v>160030</v>
      </c>
      <c r="E62" s="283" t="s">
        <v>175</v>
      </c>
      <c r="F62" s="283"/>
      <c r="G62" s="282">
        <f>SUM(G61)</f>
        <v>100000</v>
      </c>
      <c r="H62" s="272">
        <f>SUM(D62:G62)</f>
        <v>260030</v>
      </c>
      <c r="I62" s="273">
        <f>SUM(H61:H62)</f>
        <v>260030</v>
      </c>
    </row>
    <row r="63" spans="1:9">
      <c r="A63" s="117" t="s">
        <v>34</v>
      </c>
      <c r="B63" s="17" t="s">
        <v>229</v>
      </c>
      <c r="C63" s="9">
        <v>0</v>
      </c>
      <c r="D63" s="274">
        <v>192737</v>
      </c>
      <c r="E63" s="17" t="s">
        <v>230</v>
      </c>
      <c r="F63" s="9">
        <v>0</v>
      </c>
      <c r="G63" s="274">
        <v>171935</v>
      </c>
      <c r="H63" s="118"/>
      <c r="I63" s="119"/>
    </row>
    <row r="64" spans="1:9" ht="15" thickBot="1">
      <c r="A64" s="117"/>
      <c r="B64" s="17" t="s">
        <v>174</v>
      </c>
      <c r="C64" s="9"/>
      <c r="D64" s="274">
        <f>SUM(D63)</f>
        <v>192737</v>
      </c>
      <c r="E64" s="17" t="s">
        <v>175</v>
      </c>
      <c r="F64" s="9"/>
      <c r="G64" s="274">
        <f>SUM(G63)</f>
        <v>171935</v>
      </c>
      <c r="H64" s="118">
        <f>SUM(D64:G64)</f>
        <v>364672</v>
      </c>
      <c r="I64" s="119">
        <f>SUM(H63:H64)</f>
        <v>364672</v>
      </c>
    </row>
    <row r="65" spans="1:9">
      <c r="A65" s="121" t="s">
        <v>41</v>
      </c>
      <c r="B65" s="275" t="s">
        <v>231</v>
      </c>
      <c r="C65" s="276">
        <v>2.5750000000000002</v>
      </c>
      <c r="D65" s="277">
        <v>344078</v>
      </c>
      <c r="E65" s="275" t="s">
        <v>232</v>
      </c>
      <c r="F65" s="276">
        <v>0</v>
      </c>
      <c r="G65" s="277">
        <v>0</v>
      </c>
      <c r="H65" s="268"/>
      <c r="I65" s="269"/>
    </row>
    <row r="66" spans="1:9" ht="15" thickBot="1">
      <c r="A66" s="123"/>
      <c r="B66" s="283" t="s">
        <v>174</v>
      </c>
      <c r="C66" s="281"/>
      <c r="D66" s="282">
        <f>SUM(D65)</f>
        <v>344078</v>
      </c>
      <c r="E66" s="283" t="s">
        <v>175</v>
      </c>
      <c r="F66" s="281"/>
      <c r="G66" s="282">
        <f>SUM(G65)</f>
        <v>0</v>
      </c>
      <c r="H66" s="272">
        <f>SUM(D66:G66)</f>
        <v>344078</v>
      </c>
      <c r="I66" s="273">
        <f>SUM(H65:H66)</f>
        <v>344078</v>
      </c>
    </row>
    <row r="67" spans="1:9">
      <c r="A67" s="109" t="s">
        <v>42</v>
      </c>
      <c r="B67" s="285" t="s">
        <v>233</v>
      </c>
      <c r="C67" s="286">
        <v>0</v>
      </c>
      <c r="D67" s="287">
        <v>7200</v>
      </c>
      <c r="E67" s="285" t="s">
        <v>234</v>
      </c>
      <c r="F67" s="286">
        <v>0</v>
      </c>
      <c r="G67" s="287">
        <v>65000</v>
      </c>
      <c r="H67" s="115"/>
      <c r="I67" s="116"/>
    </row>
    <row r="68" spans="1:9">
      <c r="A68" s="117"/>
      <c r="B68" s="17" t="s">
        <v>235</v>
      </c>
      <c r="C68" s="9">
        <v>0</v>
      </c>
      <c r="D68" s="274">
        <v>0</v>
      </c>
      <c r="F68" s="62"/>
      <c r="G68" s="118"/>
      <c r="H68" s="118"/>
      <c r="I68" s="119"/>
    </row>
    <row r="69" spans="1:9">
      <c r="A69" s="117"/>
      <c r="B69" s="133" t="s">
        <v>174</v>
      </c>
      <c r="C69" s="133"/>
      <c r="D69" s="139">
        <f>SUM(D67:D68)</f>
        <v>7200</v>
      </c>
      <c r="E69" s="133" t="s">
        <v>175</v>
      </c>
      <c r="F69" s="134"/>
      <c r="G69" s="136">
        <f>SUM(G67:G68)</f>
        <v>65000</v>
      </c>
      <c r="H69" s="136">
        <f>SUM(D69:G69)</f>
        <v>72200</v>
      </c>
      <c r="I69" s="119"/>
    </row>
    <row r="70" spans="1:9">
      <c r="A70" s="117"/>
      <c r="B70" s="17" t="s">
        <v>236</v>
      </c>
      <c r="C70" s="9">
        <v>0</v>
      </c>
      <c r="D70" s="274">
        <v>3450</v>
      </c>
      <c r="E70" s="17" t="s">
        <v>237</v>
      </c>
      <c r="F70" s="9">
        <v>0</v>
      </c>
      <c r="G70" s="274">
        <v>90000</v>
      </c>
      <c r="H70" s="118"/>
      <c r="I70" s="119"/>
    </row>
    <row r="71" spans="1:9">
      <c r="A71" s="117"/>
      <c r="B71" s="17" t="s">
        <v>237</v>
      </c>
      <c r="C71" s="9">
        <v>0</v>
      </c>
      <c r="D71" s="274">
        <v>17650</v>
      </c>
      <c r="G71" s="118"/>
      <c r="H71" s="118"/>
      <c r="I71" s="119"/>
    </row>
    <row r="72" spans="1:9">
      <c r="A72" s="117"/>
      <c r="B72" s="17" t="s">
        <v>238</v>
      </c>
      <c r="C72" s="9">
        <v>0</v>
      </c>
      <c r="D72" s="274">
        <v>7500</v>
      </c>
      <c r="G72" s="118"/>
      <c r="H72" s="118"/>
      <c r="I72" s="119"/>
    </row>
    <row r="73" spans="1:9" ht="15" thickBot="1">
      <c r="A73" s="130"/>
      <c r="B73" s="291" t="s">
        <v>174</v>
      </c>
      <c r="C73" s="137"/>
      <c r="D73" s="138">
        <f>SUM(D70:D72)</f>
        <v>28600</v>
      </c>
      <c r="E73" s="120" t="s">
        <v>175</v>
      </c>
      <c r="F73" s="120"/>
      <c r="G73" s="131">
        <f>SUM(G70:G72)</f>
        <v>90000</v>
      </c>
      <c r="H73" s="131">
        <f>SUM(D73:G73)</f>
        <v>118600</v>
      </c>
      <c r="I73" s="132">
        <f>SUM(H67:H73)</f>
        <v>190800</v>
      </c>
    </row>
    <row r="74" spans="1:9">
      <c r="A74" s="121" t="s">
        <v>44</v>
      </c>
      <c r="B74" s="275" t="s">
        <v>239</v>
      </c>
      <c r="C74" s="276">
        <v>0</v>
      </c>
      <c r="D74" s="277">
        <v>17000</v>
      </c>
      <c r="E74" s="275" t="s">
        <v>240</v>
      </c>
      <c r="F74" s="276">
        <v>0</v>
      </c>
      <c r="G74" s="277">
        <v>157852</v>
      </c>
      <c r="H74" s="268"/>
      <c r="I74" s="269"/>
    </row>
    <row r="75" spans="1:9" ht="15" thickBot="1">
      <c r="A75" s="123"/>
      <c r="B75" s="283" t="s">
        <v>174</v>
      </c>
      <c r="C75" s="281"/>
      <c r="D75" s="282">
        <f>SUM(D74)</f>
        <v>17000</v>
      </c>
      <c r="E75" s="283" t="s">
        <v>175</v>
      </c>
      <c r="F75" s="281"/>
      <c r="G75" s="282">
        <f>SUM(G74)</f>
        <v>157852</v>
      </c>
      <c r="H75" s="272">
        <f>SUM(D75:G75)</f>
        <v>174852</v>
      </c>
      <c r="I75" s="273">
        <f>SUM(H74:H75)</f>
        <v>174852</v>
      </c>
    </row>
    <row r="76" spans="1:9">
      <c r="A76" s="109" t="s">
        <v>46</v>
      </c>
      <c r="B76" s="285" t="s">
        <v>241</v>
      </c>
      <c r="C76" s="286">
        <v>0</v>
      </c>
      <c r="D76" s="287">
        <v>50000</v>
      </c>
      <c r="E76" s="285" t="s">
        <v>242</v>
      </c>
      <c r="F76" s="286">
        <v>0</v>
      </c>
      <c r="G76" s="287">
        <v>241000</v>
      </c>
      <c r="H76" s="115"/>
      <c r="I76" s="116"/>
    </row>
    <row r="77" spans="1:9" ht="15" thickBot="1">
      <c r="A77" s="130"/>
      <c r="B77" s="291" t="s">
        <v>174</v>
      </c>
      <c r="C77" s="288"/>
      <c r="D77" s="289">
        <f>SUM(D76)</f>
        <v>50000</v>
      </c>
      <c r="E77" s="291" t="s">
        <v>175</v>
      </c>
      <c r="F77" s="288"/>
      <c r="G77" s="289">
        <f>SUM(G76)</f>
        <v>241000</v>
      </c>
      <c r="H77" s="131">
        <f>SUM(D77:G77)</f>
        <v>291000</v>
      </c>
      <c r="I77" s="132">
        <f>SUM(H76:H77)</f>
        <v>291000</v>
      </c>
    </row>
    <row r="78" spans="1:9">
      <c r="A78" s="121" t="s">
        <v>48</v>
      </c>
      <c r="B78" s="275" t="s">
        <v>243</v>
      </c>
      <c r="C78" s="276">
        <v>0</v>
      </c>
      <c r="D78" s="277">
        <v>41250</v>
      </c>
      <c r="E78" s="275" t="s">
        <v>244</v>
      </c>
      <c r="F78" s="276">
        <v>1.33</v>
      </c>
      <c r="G78" s="277">
        <v>181500</v>
      </c>
      <c r="H78" s="268"/>
      <c r="I78" s="269"/>
    </row>
    <row r="79" spans="1:9">
      <c r="A79" s="122"/>
      <c r="B79" s="290" t="s">
        <v>174</v>
      </c>
      <c r="C79" s="126"/>
      <c r="D79" s="127">
        <f>SUM(D78)</f>
        <v>41250</v>
      </c>
      <c r="E79" s="125" t="s">
        <v>175</v>
      </c>
      <c r="F79" s="126"/>
      <c r="G79" s="284">
        <f>SUM(G78)</f>
        <v>181500</v>
      </c>
      <c r="H79" s="284">
        <f>SUM(D79:G79)</f>
        <v>222750</v>
      </c>
      <c r="I79" s="271"/>
    </row>
    <row r="80" spans="1:9">
      <c r="A80" s="122"/>
      <c r="B80" s="278" t="s">
        <v>245</v>
      </c>
      <c r="C80" s="279">
        <v>0</v>
      </c>
      <c r="D80" s="280">
        <v>17800</v>
      </c>
      <c r="E80" s="278" t="s">
        <v>246</v>
      </c>
      <c r="F80" s="279">
        <v>1.0900000000000001</v>
      </c>
      <c r="G80" s="280">
        <v>95500</v>
      </c>
      <c r="H80" s="270"/>
      <c r="I80" s="271"/>
    </row>
    <row r="81" spans="1:9">
      <c r="A81" s="122"/>
      <c r="B81" s="278" t="s">
        <v>247</v>
      </c>
      <c r="C81" s="279">
        <v>0</v>
      </c>
      <c r="D81" s="280">
        <v>11000</v>
      </c>
      <c r="E81" s="278"/>
      <c r="F81" s="279"/>
      <c r="G81" s="280"/>
      <c r="H81" s="270"/>
      <c r="I81" s="271"/>
    </row>
    <row r="82" spans="1:9" ht="15" thickBot="1">
      <c r="A82" s="123"/>
      <c r="B82" s="283" t="s">
        <v>174</v>
      </c>
      <c r="C82" s="107"/>
      <c r="D82" s="128">
        <f>SUM(D80:D81)</f>
        <v>28800</v>
      </c>
      <c r="E82" s="106" t="s">
        <v>175</v>
      </c>
      <c r="F82" s="106"/>
      <c r="G82" s="272">
        <f>SUM(G80:G81)</f>
        <v>95500</v>
      </c>
      <c r="H82" s="272">
        <f>SUM(D82:G82)</f>
        <v>124300</v>
      </c>
      <c r="I82" s="273">
        <f>SUM(H78:H82)</f>
        <v>347050</v>
      </c>
    </row>
    <row r="83" spans="1:9">
      <c r="A83" s="109" t="s">
        <v>50</v>
      </c>
      <c r="B83" s="285" t="s">
        <v>248</v>
      </c>
      <c r="C83" s="286">
        <v>0</v>
      </c>
      <c r="D83" s="287">
        <v>15424</v>
      </c>
      <c r="E83" s="285" t="s">
        <v>249</v>
      </c>
      <c r="F83" s="286">
        <v>0</v>
      </c>
      <c r="G83" s="287">
        <v>366000</v>
      </c>
      <c r="H83" s="115"/>
      <c r="I83" s="116"/>
    </row>
    <row r="84" spans="1:9">
      <c r="A84" s="117"/>
      <c r="B84" s="17" t="s">
        <v>250</v>
      </c>
      <c r="C84" s="9">
        <v>0</v>
      </c>
      <c r="D84" s="274">
        <v>148669</v>
      </c>
      <c r="F84" s="62"/>
      <c r="G84" s="118"/>
      <c r="H84" s="118"/>
      <c r="I84" s="119"/>
    </row>
    <row r="85" spans="1:9">
      <c r="A85" s="117"/>
      <c r="B85" s="17" t="s">
        <v>251</v>
      </c>
      <c r="C85" s="9">
        <v>0</v>
      </c>
      <c r="D85" s="274">
        <v>9608</v>
      </c>
      <c r="F85" s="62"/>
      <c r="G85" s="118"/>
      <c r="H85" s="118"/>
      <c r="I85" s="119"/>
    </row>
    <row r="86" spans="1:9">
      <c r="A86" s="117"/>
      <c r="B86" s="17" t="s">
        <v>252</v>
      </c>
      <c r="C86" s="9">
        <v>0</v>
      </c>
      <c r="D86" s="274">
        <v>9723</v>
      </c>
      <c r="F86" s="62"/>
      <c r="G86" s="118"/>
      <c r="H86" s="118"/>
      <c r="I86" s="119"/>
    </row>
    <row r="87" spans="1:9">
      <c r="A87" s="117"/>
      <c r="B87" s="17" t="s">
        <v>253</v>
      </c>
      <c r="C87" s="9">
        <v>0</v>
      </c>
      <c r="D87" s="274">
        <v>5746</v>
      </c>
      <c r="F87" s="62"/>
      <c r="G87" s="118"/>
      <c r="H87" s="118"/>
      <c r="I87" s="119"/>
    </row>
    <row r="88" spans="1:9" ht="15" thickBot="1">
      <c r="A88" s="130"/>
      <c r="B88" s="288" t="s">
        <v>174</v>
      </c>
      <c r="C88" s="289"/>
      <c r="D88" s="289">
        <f>SUM(D83:D87)</f>
        <v>189170</v>
      </c>
      <c r="E88" s="120" t="s">
        <v>175</v>
      </c>
      <c r="F88" s="137"/>
      <c r="G88" s="131">
        <f>SUM(G83:G87)</f>
        <v>366000</v>
      </c>
      <c r="H88" s="131">
        <f>SUM(D88:G88)</f>
        <v>555170</v>
      </c>
      <c r="I88" s="132">
        <f>SUM(H83:H88)</f>
        <v>555170</v>
      </c>
    </row>
    <row r="89" spans="1:9">
      <c r="A89" s="121" t="s">
        <v>52</v>
      </c>
      <c r="B89" s="275" t="s">
        <v>254</v>
      </c>
      <c r="C89" s="276">
        <v>0</v>
      </c>
      <c r="D89" s="277">
        <v>94000</v>
      </c>
      <c r="E89" s="275" t="s">
        <v>238</v>
      </c>
      <c r="F89" s="276">
        <v>1</v>
      </c>
      <c r="G89" s="277">
        <v>188503</v>
      </c>
      <c r="H89" s="268"/>
      <c r="I89" s="269"/>
    </row>
    <row r="90" spans="1:9" ht="15" thickBot="1">
      <c r="A90" s="123"/>
      <c r="B90" s="281" t="s">
        <v>174</v>
      </c>
      <c r="C90" s="282"/>
      <c r="D90" s="282">
        <f>SUM(D89)</f>
        <v>94000</v>
      </c>
      <c r="E90" s="281" t="s">
        <v>175</v>
      </c>
      <c r="F90" s="282"/>
      <c r="G90" s="282">
        <f>SUM(G89)</f>
        <v>188503</v>
      </c>
      <c r="H90" s="272">
        <f>SUM(D90:G90)</f>
        <v>282503</v>
      </c>
      <c r="I90" s="273">
        <f>SUM(H89:H90)</f>
        <v>282503</v>
      </c>
    </row>
    <row r="91" spans="1:9">
      <c r="A91" s="109" t="s">
        <v>54</v>
      </c>
      <c r="B91" s="285" t="s">
        <v>255</v>
      </c>
      <c r="C91" s="286">
        <v>0</v>
      </c>
      <c r="D91" s="287">
        <v>116114</v>
      </c>
      <c r="E91" s="285" t="s">
        <v>256</v>
      </c>
      <c r="F91" s="286">
        <v>1</v>
      </c>
      <c r="G91" s="287">
        <v>153314</v>
      </c>
      <c r="H91" s="115"/>
      <c r="I91" s="116"/>
    </row>
    <row r="92" spans="1:9" ht="15" thickBot="1">
      <c r="A92" s="130"/>
      <c r="B92" s="288" t="s">
        <v>174</v>
      </c>
      <c r="C92" s="289"/>
      <c r="D92" s="289">
        <f>SUM(D91)</f>
        <v>116114</v>
      </c>
      <c r="E92" s="288" t="s">
        <v>175</v>
      </c>
      <c r="F92" s="289"/>
      <c r="G92" s="289">
        <f>SUM(G91)</f>
        <v>153314</v>
      </c>
      <c r="H92" s="131">
        <f>SUM(D92:G92)</f>
        <v>269428</v>
      </c>
      <c r="I92" s="132">
        <f>SUM(H91:H92)</f>
        <v>269428</v>
      </c>
    </row>
    <row r="93" spans="1:9">
      <c r="A93" s="121" t="s">
        <v>55</v>
      </c>
      <c r="B93" s="275" t="s">
        <v>257</v>
      </c>
      <c r="C93" s="276">
        <v>0</v>
      </c>
      <c r="D93" s="277">
        <v>51150</v>
      </c>
      <c r="E93" s="275"/>
      <c r="F93" s="276">
        <v>0</v>
      </c>
      <c r="G93" s="277">
        <v>165000</v>
      </c>
      <c r="H93" s="268"/>
      <c r="I93" s="269"/>
    </row>
    <row r="94" spans="1:9" ht="15" thickBot="1">
      <c r="A94" s="123"/>
      <c r="B94" s="281" t="s">
        <v>174</v>
      </c>
      <c r="C94" s="282"/>
      <c r="D94" s="282">
        <f>SUM(D93)</f>
        <v>51150</v>
      </c>
      <c r="E94" s="281" t="s">
        <v>175</v>
      </c>
      <c r="F94" s="282"/>
      <c r="G94" s="282">
        <f>SUM(G93)</f>
        <v>165000</v>
      </c>
      <c r="H94" s="272">
        <f>SUM(D94:G94)</f>
        <v>216150</v>
      </c>
      <c r="I94" s="273">
        <f>SUM(H93:H94)</f>
        <v>216150</v>
      </c>
    </row>
    <row r="95" spans="1:9" ht="15" thickBot="1">
      <c r="A95" s="24" t="s">
        <v>57</v>
      </c>
      <c r="C95" s="62"/>
      <c r="D95" s="26"/>
      <c r="F95" s="62"/>
      <c r="G95" s="97"/>
      <c r="H95" s="97"/>
      <c r="I95" s="97"/>
    </row>
    <row r="96" spans="1:9">
      <c r="A96" s="109" t="s">
        <v>21</v>
      </c>
      <c r="B96" s="285" t="s">
        <v>258</v>
      </c>
      <c r="C96" s="286">
        <v>0</v>
      </c>
      <c r="D96" s="287">
        <v>284000</v>
      </c>
      <c r="E96" s="285" t="s">
        <v>259</v>
      </c>
      <c r="F96" s="286">
        <v>0</v>
      </c>
      <c r="G96" s="287">
        <v>366800</v>
      </c>
      <c r="H96" s="115"/>
      <c r="I96" s="116"/>
    </row>
    <row r="97" spans="1:9" ht="15" thickBot="1">
      <c r="A97" s="130"/>
      <c r="B97" s="291" t="s">
        <v>174</v>
      </c>
      <c r="C97" s="288"/>
      <c r="D97" s="289">
        <f>SUM(D96)</f>
        <v>284000</v>
      </c>
      <c r="E97" s="291" t="s">
        <v>175</v>
      </c>
      <c r="F97" s="288"/>
      <c r="G97" s="289">
        <f>SUM(G96)</f>
        <v>366800</v>
      </c>
      <c r="H97" s="131">
        <f>SUM(D97:G97)</f>
        <v>650800</v>
      </c>
      <c r="I97" s="132">
        <f>SUM(H96:H97)</f>
        <v>650800</v>
      </c>
    </row>
    <row r="98" spans="1:9">
      <c r="A98" s="121" t="s">
        <v>36</v>
      </c>
      <c r="B98" s="275" t="s">
        <v>260</v>
      </c>
      <c r="C98" s="276">
        <v>0</v>
      </c>
      <c r="D98" s="277">
        <v>167442</v>
      </c>
      <c r="E98" s="275" t="s">
        <v>261</v>
      </c>
      <c r="F98" s="276">
        <v>0</v>
      </c>
      <c r="G98" s="277">
        <v>1126399</v>
      </c>
      <c r="H98" s="268"/>
      <c r="I98" s="269"/>
    </row>
    <row r="99" spans="1:9">
      <c r="A99" s="122"/>
      <c r="B99" s="278" t="s">
        <v>262</v>
      </c>
      <c r="C99" s="279">
        <v>3</v>
      </c>
      <c r="D99" s="280">
        <v>123676</v>
      </c>
      <c r="E99" s="278"/>
      <c r="F99" s="279"/>
      <c r="G99" s="280"/>
      <c r="H99" s="270"/>
      <c r="I99" s="271"/>
    </row>
    <row r="100" spans="1:9">
      <c r="A100" s="122"/>
      <c r="B100" s="278" t="s">
        <v>263</v>
      </c>
      <c r="C100" s="279">
        <v>0</v>
      </c>
      <c r="D100" s="280">
        <v>30000</v>
      </c>
      <c r="E100" s="278"/>
      <c r="F100" s="279"/>
      <c r="G100" s="280"/>
      <c r="H100" s="270"/>
      <c r="I100" s="271"/>
    </row>
    <row r="101" spans="1:9" ht="15" thickBot="1">
      <c r="A101" s="123"/>
      <c r="B101" s="283" t="s">
        <v>174</v>
      </c>
      <c r="C101" s="281"/>
      <c r="D101" s="282">
        <f>SUM(D98:D100)</f>
        <v>321118</v>
      </c>
      <c r="E101" s="283" t="s">
        <v>175</v>
      </c>
      <c r="F101" s="281"/>
      <c r="G101" s="282">
        <f>SUM(G98:G100)</f>
        <v>1126399</v>
      </c>
      <c r="H101" s="272">
        <f>SUM(D101:G101)</f>
        <v>1447517</v>
      </c>
      <c r="I101" s="273">
        <f>SUM(H98:H101)</f>
        <v>1447517</v>
      </c>
    </row>
    <row r="102" spans="1:9">
      <c r="A102" s="109" t="s">
        <v>49</v>
      </c>
      <c r="B102" s="285" t="s">
        <v>264</v>
      </c>
      <c r="C102" s="286">
        <v>0</v>
      </c>
      <c r="D102" s="287">
        <v>130</v>
      </c>
      <c r="E102" s="285" t="s">
        <v>265</v>
      </c>
      <c r="F102" s="286">
        <v>1</v>
      </c>
      <c r="G102" s="287">
        <v>48785</v>
      </c>
      <c r="H102" s="115"/>
      <c r="I102" s="116"/>
    </row>
    <row r="103" spans="1:9">
      <c r="A103" s="117"/>
      <c r="B103" s="133" t="s">
        <v>174</v>
      </c>
      <c r="C103" s="133"/>
      <c r="D103" s="135">
        <f>SUM(D102)</f>
        <v>130</v>
      </c>
      <c r="E103" s="133" t="s">
        <v>175</v>
      </c>
      <c r="F103" s="133"/>
      <c r="G103" s="136">
        <f>SUM(G102)</f>
        <v>48785</v>
      </c>
      <c r="H103" s="136">
        <f>SUM(D103:G103)</f>
        <v>48915</v>
      </c>
      <c r="I103" s="119"/>
    </row>
    <row r="104" spans="1:9">
      <c r="A104" s="117"/>
      <c r="B104" s="17" t="s">
        <v>266</v>
      </c>
      <c r="C104" s="9">
        <v>0</v>
      </c>
      <c r="D104" s="274">
        <v>1200</v>
      </c>
      <c r="E104" s="17" t="s">
        <v>267</v>
      </c>
      <c r="F104" s="9">
        <v>0</v>
      </c>
      <c r="G104" s="274">
        <v>132000</v>
      </c>
      <c r="H104" s="118"/>
      <c r="I104" s="119"/>
    </row>
    <row r="105" spans="1:9">
      <c r="A105" s="117"/>
      <c r="B105" s="133" t="s">
        <v>174</v>
      </c>
      <c r="C105" s="133"/>
      <c r="D105" s="135">
        <f>SUM(D104)</f>
        <v>1200</v>
      </c>
      <c r="E105" s="133" t="s">
        <v>175</v>
      </c>
      <c r="F105" s="133"/>
      <c r="G105" s="136">
        <f>SUM(G104)</f>
        <v>132000</v>
      </c>
      <c r="H105" s="136">
        <f>SUM(D105:G105)</f>
        <v>133200</v>
      </c>
      <c r="I105" s="119"/>
    </row>
    <row r="106" spans="1:9">
      <c r="A106" s="117"/>
      <c r="B106" s="17" t="s">
        <v>268</v>
      </c>
      <c r="C106" s="9">
        <v>0</v>
      </c>
      <c r="D106" s="274">
        <v>135000</v>
      </c>
      <c r="E106" s="17" t="s">
        <v>269</v>
      </c>
      <c r="F106" s="9">
        <v>0</v>
      </c>
      <c r="G106" s="274">
        <v>257193</v>
      </c>
      <c r="H106" s="118"/>
      <c r="I106" s="119"/>
    </row>
    <row r="107" spans="1:9" ht="15" thickBot="1">
      <c r="A107" s="130"/>
      <c r="B107" s="120" t="s">
        <v>174</v>
      </c>
      <c r="C107" s="120"/>
      <c r="D107" s="138">
        <f>SUM(D106)</f>
        <v>135000</v>
      </c>
      <c r="E107" s="120" t="s">
        <v>175</v>
      </c>
      <c r="F107" s="120"/>
      <c r="G107" s="131">
        <f>SUM(G106)</f>
        <v>257193</v>
      </c>
      <c r="H107" s="131">
        <f>SUM(D107:G107)</f>
        <v>392193</v>
      </c>
      <c r="I107" s="132">
        <f>SUM(H102:H107)</f>
        <v>574308</v>
      </c>
    </row>
    <row r="108" spans="1:9">
      <c r="A108" s="121" t="s">
        <v>60</v>
      </c>
      <c r="B108" s="275" t="s">
        <v>270</v>
      </c>
      <c r="C108" s="276">
        <v>2</v>
      </c>
      <c r="D108" s="277">
        <v>180000</v>
      </c>
      <c r="E108" s="275" t="s">
        <v>271</v>
      </c>
      <c r="F108" s="276">
        <v>0</v>
      </c>
      <c r="G108" s="277">
        <v>300000</v>
      </c>
      <c r="H108" s="268"/>
      <c r="I108" s="269"/>
    </row>
    <row r="109" spans="1:9">
      <c r="A109" s="122"/>
      <c r="B109" s="278" t="s">
        <v>272</v>
      </c>
      <c r="C109" s="279">
        <v>0</v>
      </c>
      <c r="D109" s="280">
        <v>24000</v>
      </c>
      <c r="E109" s="278"/>
      <c r="F109" s="279"/>
      <c r="G109" s="280"/>
      <c r="H109" s="270"/>
      <c r="I109" s="271"/>
    </row>
    <row r="110" spans="1:9" ht="15" thickBot="1">
      <c r="A110" s="123"/>
      <c r="B110" s="283" t="s">
        <v>174</v>
      </c>
      <c r="C110" s="281"/>
      <c r="D110" s="282">
        <f>SUM(D108:D109)</f>
        <v>204000</v>
      </c>
      <c r="E110" s="283" t="s">
        <v>175</v>
      </c>
      <c r="F110" s="281"/>
      <c r="G110" s="282">
        <f>SUM(G108:G109)</f>
        <v>300000</v>
      </c>
      <c r="H110" s="272">
        <f>SUM(D110:G110)</f>
        <v>504000</v>
      </c>
      <c r="I110" s="273">
        <f>SUM(H108:H110)</f>
        <v>504000</v>
      </c>
    </row>
    <row r="111" spans="1:9">
      <c r="A111" s="109" t="s">
        <v>61</v>
      </c>
      <c r="B111" s="110"/>
      <c r="C111" s="110"/>
      <c r="D111" s="140">
        <v>0</v>
      </c>
      <c r="E111" s="285" t="s">
        <v>273</v>
      </c>
      <c r="F111" s="286">
        <v>0</v>
      </c>
      <c r="G111" s="287">
        <v>65000</v>
      </c>
      <c r="H111" s="115"/>
      <c r="I111" s="116"/>
    </row>
    <row r="112" spans="1:9">
      <c r="A112" s="117"/>
      <c r="B112" t="s">
        <v>174</v>
      </c>
      <c r="D112" s="118">
        <f>SUM(D111)</f>
        <v>0</v>
      </c>
      <c r="E112" s="133" t="s">
        <v>175</v>
      </c>
      <c r="F112" s="134"/>
      <c r="G112" s="136">
        <f>SUM(G111)</f>
        <v>65000</v>
      </c>
      <c r="H112" s="136">
        <f>SUM(D112:G112)</f>
        <v>65000</v>
      </c>
      <c r="I112" s="119"/>
    </row>
    <row r="113" spans="1:9">
      <c r="A113" s="117"/>
      <c r="B113" s="141"/>
      <c r="C113" s="142"/>
      <c r="D113" s="143">
        <v>0</v>
      </c>
      <c r="E113" s="17" t="s">
        <v>274</v>
      </c>
      <c r="F113" s="9">
        <v>0</v>
      </c>
      <c r="G113" s="274">
        <v>65000</v>
      </c>
      <c r="H113" s="118"/>
      <c r="I113" s="119"/>
    </row>
    <row r="114" spans="1:9">
      <c r="A114" s="117"/>
      <c r="B114" s="292" t="s">
        <v>174</v>
      </c>
      <c r="C114" s="167"/>
      <c r="D114" s="293">
        <f>SUM(D113)</f>
        <v>0</v>
      </c>
      <c r="E114" s="133" t="s">
        <v>175</v>
      </c>
      <c r="F114" s="134"/>
      <c r="G114" s="136">
        <f>SUM(G113)</f>
        <v>65000</v>
      </c>
      <c r="H114" s="136">
        <f>SUM(D114:G114)</f>
        <v>65000</v>
      </c>
      <c r="I114" s="119"/>
    </row>
    <row r="115" spans="1:9">
      <c r="A115" s="117"/>
      <c r="B115" s="17" t="s">
        <v>275</v>
      </c>
      <c r="C115" s="9">
        <v>0</v>
      </c>
      <c r="D115" s="274">
        <v>23844</v>
      </c>
      <c r="E115" t="s">
        <v>276</v>
      </c>
      <c r="F115" s="62">
        <v>0</v>
      </c>
      <c r="G115" s="144">
        <v>0</v>
      </c>
      <c r="H115" s="118"/>
      <c r="I115" s="119"/>
    </row>
    <row r="116" spans="1:9" ht="15" thickBot="1">
      <c r="A116" s="130"/>
      <c r="B116" s="120" t="s">
        <v>277</v>
      </c>
      <c r="C116" s="137"/>
      <c r="D116" s="138">
        <f>SUM(D115)</f>
        <v>23844</v>
      </c>
      <c r="E116" s="120" t="s">
        <v>175</v>
      </c>
      <c r="F116" s="137"/>
      <c r="G116" s="145">
        <f>SUM(G115)</f>
        <v>0</v>
      </c>
      <c r="H116" s="131">
        <f>SUM(D116:G116)</f>
        <v>23844</v>
      </c>
      <c r="I116" s="132">
        <f>SUM(H111:H116)</f>
        <v>153844</v>
      </c>
    </row>
    <row r="117" spans="1:9">
      <c r="A117" s="121" t="s">
        <v>63</v>
      </c>
      <c r="B117" s="275" t="s">
        <v>278</v>
      </c>
      <c r="C117" s="276">
        <v>0</v>
      </c>
      <c r="D117" s="277">
        <v>200000</v>
      </c>
      <c r="E117" s="275" t="s">
        <v>279</v>
      </c>
      <c r="F117" s="276">
        <v>0</v>
      </c>
      <c r="G117" s="277">
        <v>209520</v>
      </c>
      <c r="H117" s="268"/>
      <c r="I117" s="269"/>
    </row>
    <row r="118" spans="1:9">
      <c r="A118" s="122"/>
      <c r="B118" s="278" t="s">
        <v>280</v>
      </c>
      <c r="C118" s="279">
        <v>0</v>
      </c>
      <c r="D118" s="280">
        <v>7969</v>
      </c>
      <c r="E118" s="22"/>
      <c r="F118" s="22"/>
      <c r="G118" s="22"/>
      <c r="H118" s="270"/>
      <c r="I118" s="271"/>
    </row>
    <row r="119" spans="1:9">
      <c r="A119" s="122"/>
      <c r="B119" s="278" t="s">
        <v>281</v>
      </c>
      <c r="C119" s="279">
        <v>0</v>
      </c>
      <c r="D119" s="280">
        <v>7500</v>
      </c>
      <c r="E119" s="278" t="s">
        <v>282</v>
      </c>
      <c r="F119" s="279">
        <v>0</v>
      </c>
      <c r="G119" s="280">
        <v>0</v>
      </c>
      <c r="H119" s="270"/>
      <c r="I119" s="271"/>
    </row>
    <row r="120" spans="1:9" ht="15" thickBot="1">
      <c r="A120" s="123"/>
      <c r="B120" s="281" t="s">
        <v>174</v>
      </c>
      <c r="C120" s="282"/>
      <c r="D120" s="282">
        <f>SUM(D117:D119)</f>
        <v>215469</v>
      </c>
      <c r="E120" s="281" t="s">
        <v>175</v>
      </c>
      <c r="F120" s="282"/>
      <c r="G120" s="282">
        <f>SUM(G117:G119)</f>
        <v>209520</v>
      </c>
      <c r="H120" s="272">
        <f>SUM(D120:G120)</f>
        <v>424989</v>
      </c>
      <c r="I120" s="273">
        <f>SUM(H117:H120)</f>
        <v>424989</v>
      </c>
    </row>
    <row r="121" spans="1:9">
      <c r="A121" s="117" t="s">
        <v>65</v>
      </c>
      <c r="B121" s="17" t="s">
        <v>283</v>
      </c>
      <c r="C121" s="9">
        <v>0</v>
      </c>
      <c r="D121" s="274">
        <v>0</v>
      </c>
      <c r="E121" s="17" t="s">
        <v>284</v>
      </c>
      <c r="F121" s="9">
        <v>1.37</v>
      </c>
      <c r="G121" s="274">
        <v>750633</v>
      </c>
      <c r="H121" s="118"/>
      <c r="I121" s="119"/>
    </row>
    <row r="122" spans="1:9" ht="15" thickBot="1">
      <c r="A122" s="117"/>
      <c r="B122" s="9" t="s">
        <v>174</v>
      </c>
      <c r="C122" s="274"/>
      <c r="D122" s="274">
        <f>SUM(D121)</f>
        <v>0</v>
      </c>
      <c r="E122" s="9" t="s">
        <v>175</v>
      </c>
      <c r="F122" s="274"/>
      <c r="G122" s="274">
        <f>SUM(G121)</f>
        <v>750633</v>
      </c>
      <c r="H122" s="118">
        <f>SUM(D122:G122)</f>
        <v>750633</v>
      </c>
      <c r="I122" s="119">
        <f>SUM(H121:H122)</f>
        <v>750633</v>
      </c>
    </row>
    <row r="123" spans="1:9">
      <c r="A123" s="121" t="s">
        <v>66</v>
      </c>
      <c r="B123" s="275" t="s">
        <v>285</v>
      </c>
      <c r="C123" s="276">
        <v>1.7</v>
      </c>
      <c r="D123" s="277">
        <v>433768</v>
      </c>
      <c r="E123" s="275" t="s">
        <v>286</v>
      </c>
      <c r="F123" s="275" t="s">
        <v>287</v>
      </c>
      <c r="G123" s="277">
        <v>295000</v>
      </c>
      <c r="H123" s="268"/>
      <c r="I123" s="269"/>
    </row>
    <row r="124" spans="1:9" ht="15" thickBot="1">
      <c r="A124" s="123"/>
      <c r="B124" s="281" t="s">
        <v>174</v>
      </c>
      <c r="C124" s="282"/>
      <c r="D124" s="282">
        <f>SUM(D123)</f>
        <v>433768</v>
      </c>
      <c r="E124" s="281" t="s">
        <v>175</v>
      </c>
      <c r="F124" s="282"/>
      <c r="G124" s="282">
        <f>SUM(G123)</f>
        <v>295000</v>
      </c>
      <c r="H124" s="272">
        <f>SUM(D124:G124)</f>
        <v>728768</v>
      </c>
      <c r="I124" s="273">
        <f>SUM(H123:H124)</f>
        <v>728768</v>
      </c>
    </row>
    <row r="125" spans="1:9" ht="15" thickBot="1">
      <c r="A125" s="24" t="s">
        <v>67</v>
      </c>
      <c r="C125" s="62"/>
      <c r="F125" s="62"/>
      <c r="G125" s="97"/>
      <c r="H125" s="97"/>
      <c r="I125" s="97"/>
    </row>
    <row r="126" spans="1:9">
      <c r="A126" s="109" t="s">
        <v>27</v>
      </c>
      <c r="B126" s="285" t="s">
        <v>288</v>
      </c>
      <c r="C126" s="286">
        <v>0</v>
      </c>
      <c r="D126" s="287">
        <v>66516</v>
      </c>
      <c r="E126" s="285" t="s">
        <v>289</v>
      </c>
      <c r="F126" s="286">
        <v>1</v>
      </c>
      <c r="G126" s="287">
        <v>87903</v>
      </c>
      <c r="H126" s="129"/>
      <c r="I126" s="146"/>
    </row>
    <row r="127" spans="1:9">
      <c r="A127" s="117"/>
      <c r="B127" s="17" t="s">
        <v>290</v>
      </c>
      <c r="C127" s="9">
        <v>0</v>
      </c>
      <c r="D127" s="274">
        <v>42134</v>
      </c>
      <c r="G127" s="144"/>
      <c r="H127" s="144"/>
      <c r="I127" s="147"/>
    </row>
    <row r="128" spans="1:9">
      <c r="A128" s="117"/>
      <c r="B128" s="17" t="s">
        <v>291</v>
      </c>
      <c r="C128" s="9">
        <v>0</v>
      </c>
      <c r="D128" s="274">
        <v>22930</v>
      </c>
      <c r="G128" s="144"/>
      <c r="H128" s="144"/>
      <c r="I128" s="147"/>
    </row>
    <row r="129" spans="1:9">
      <c r="A129" s="117"/>
      <c r="B129" s="133" t="s">
        <v>174</v>
      </c>
      <c r="C129" s="134"/>
      <c r="D129" s="135">
        <f>SUM(D126:D128)</f>
        <v>131580</v>
      </c>
      <c r="E129" s="133" t="s">
        <v>175</v>
      </c>
      <c r="F129" s="133"/>
      <c r="G129" s="148">
        <f>SUM(G126:G128)</f>
        <v>87903</v>
      </c>
      <c r="H129" s="148">
        <f>SUM(D129:G129)</f>
        <v>219483</v>
      </c>
      <c r="I129" s="147"/>
    </row>
    <row r="130" spans="1:9">
      <c r="A130" s="117"/>
      <c r="B130" s="17" t="s">
        <v>292</v>
      </c>
      <c r="C130" s="9">
        <v>0</v>
      </c>
      <c r="D130" s="274">
        <v>2748</v>
      </c>
      <c r="E130" s="17" t="s">
        <v>293</v>
      </c>
      <c r="F130" s="9">
        <v>1</v>
      </c>
      <c r="G130" s="274">
        <v>70900</v>
      </c>
      <c r="H130" s="144"/>
      <c r="I130" s="147"/>
    </row>
    <row r="131" spans="1:9">
      <c r="A131" s="117"/>
      <c r="B131" s="133" t="s">
        <v>174</v>
      </c>
      <c r="C131" s="134"/>
      <c r="D131" s="135">
        <f>SUM(D130)</f>
        <v>2748</v>
      </c>
      <c r="E131" s="133" t="s">
        <v>175</v>
      </c>
      <c r="F131" s="134"/>
      <c r="G131" s="148">
        <f>SUM(G130)</f>
        <v>70900</v>
      </c>
      <c r="H131" s="148">
        <f>SUM(D131:G131)</f>
        <v>73648</v>
      </c>
      <c r="I131" s="147"/>
    </row>
    <row r="132" spans="1:9">
      <c r="A132" s="117"/>
      <c r="B132" s="17" t="s">
        <v>294</v>
      </c>
      <c r="C132" s="9">
        <v>0</v>
      </c>
      <c r="D132" s="274">
        <v>10000</v>
      </c>
      <c r="E132" s="17" t="s">
        <v>294</v>
      </c>
      <c r="F132" s="9">
        <v>1.25</v>
      </c>
      <c r="G132" s="274">
        <v>240000</v>
      </c>
      <c r="H132" s="144"/>
      <c r="I132" s="147"/>
    </row>
    <row r="133" spans="1:9">
      <c r="A133" s="117"/>
      <c r="B133" s="17" t="s">
        <v>295</v>
      </c>
      <c r="C133" s="9"/>
      <c r="D133" s="274">
        <v>3000</v>
      </c>
      <c r="E133" s="17"/>
      <c r="F133" s="9"/>
      <c r="G133" s="274"/>
      <c r="H133" s="144"/>
      <c r="I133" s="147"/>
    </row>
    <row r="134" spans="1:9">
      <c r="A134" s="117"/>
      <c r="B134" s="133" t="s">
        <v>174</v>
      </c>
      <c r="C134" s="134"/>
      <c r="D134" s="135">
        <f>SUM(D132:D133)</f>
        <v>13000</v>
      </c>
      <c r="E134" s="133" t="s">
        <v>175</v>
      </c>
      <c r="F134" s="134"/>
      <c r="G134" s="148">
        <f>SUM(G132:G133)</f>
        <v>240000</v>
      </c>
      <c r="H134" s="148">
        <f>SUM(D134:G134)</f>
        <v>253000</v>
      </c>
      <c r="I134" s="147"/>
    </row>
    <row r="135" spans="1:9">
      <c r="A135" s="117"/>
      <c r="C135" s="62"/>
      <c r="D135" s="26">
        <v>0</v>
      </c>
      <c r="E135" s="17" t="s">
        <v>296</v>
      </c>
      <c r="F135" s="9">
        <v>0</v>
      </c>
      <c r="G135" s="274">
        <v>550</v>
      </c>
      <c r="H135" s="144"/>
      <c r="I135" s="147"/>
    </row>
    <row r="136" spans="1:9">
      <c r="A136" s="117"/>
      <c r="B136" s="133" t="s">
        <v>174</v>
      </c>
      <c r="C136" s="134"/>
      <c r="D136" s="135">
        <f>SUM(D135)</f>
        <v>0</v>
      </c>
      <c r="E136" s="133" t="s">
        <v>175</v>
      </c>
      <c r="F136" s="134"/>
      <c r="G136" s="148">
        <f>SUM(G135)</f>
        <v>550</v>
      </c>
      <c r="H136" s="148">
        <f>SUM(D136:G136)</f>
        <v>550</v>
      </c>
      <c r="I136" s="147"/>
    </row>
    <row r="137" spans="1:9">
      <c r="A137" s="117"/>
      <c r="C137" s="62"/>
      <c r="D137" s="26">
        <v>0</v>
      </c>
      <c r="E137" s="17" t="s">
        <v>238</v>
      </c>
      <c r="F137" s="9">
        <v>0</v>
      </c>
      <c r="G137" s="274">
        <v>3000</v>
      </c>
      <c r="H137" s="144"/>
      <c r="I137" s="147"/>
    </row>
    <row r="138" spans="1:9" ht="15" thickBot="1">
      <c r="A138" s="130"/>
      <c r="B138" s="120" t="s">
        <v>174</v>
      </c>
      <c r="C138" s="137"/>
      <c r="D138" s="138">
        <f>SUM(D137)</f>
        <v>0</v>
      </c>
      <c r="E138" s="291" t="s">
        <v>175</v>
      </c>
      <c r="F138" s="288"/>
      <c r="G138" s="289">
        <f>SUM(G137)</f>
        <v>3000</v>
      </c>
      <c r="H138" s="145">
        <f>SUM(D138:G138)</f>
        <v>3000</v>
      </c>
      <c r="I138" s="149">
        <f>SUM(H126:H138)</f>
        <v>549681</v>
      </c>
    </row>
    <row r="139" spans="1:9">
      <c r="A139" s="121" t="s">
        <v>43</v>
      </c>
      <c r="B139" s="275"/>
      <c r="C139" s="276">
        <v>0</v>
      </c>
      <c r="D139" s="277">
        <v>0</v>
      </c>
      <c r="E139" s="275" t="s">
        <v>297</v>
      </c>
      <c r="F139" s="276">
        <v>0</v>
      </c>
      <c r="G139" s="277">
        <v>804478</v>
      </c>
      <c r="H139" s="268"/>
      <c r="I139" s="269"/>
    </row>
    <row r="140" spans="1:9" ht="15" thickBot="1">
      <c r="A140" s="123"/>
      <c r="B140" s="283" t="s">
        <v>174</v>
      </c>
      <c r="C140" s="281"/>
      <c r="D140" s="282">
        <f>SUM(D139)</f>
        <v>0</v>
      </c>
      <c r="E140" s="283" t="s">
        <v>175</v>
      </c>
      <c r="F140" s="281"/>
      <c r="G140" s="282">
        <f>SUM(G139)</f>
        <v>804478</v>
      </c>
      <c r="H140" s="272">
        <f>SUM(D140:G140)</f>
        <v>804478</v>
      </c>
      <c r="I140" s="273">
        <f>SUM(H139:H140)</f>
        <v>804478</v>
      </c>
    </row>
    <row r="141" spans="1:9">
      <c r="A141" s="109" t="s">
        <v>45</v>
      </c>
      <c r="B141" s="285" t="s">
        <v>298</v>
      </c>
      <c r="C141" s="286">
        <v>2.16</v>
      </c>
      <c r="D141" s="287">
        <v>50800</v>
      </c>
      <c r="E141" s="285" t="s">
        <v>299</v>
      </c>
      <c r="F141" s="286">
        <v>0.83</v>
      </c>
      <c r="G141" s="287">
        <v>500000</v>
      </c>
      <c r="H141" s="115"/>
      <c r="I141" s="116"/>
    </row>
    <row r="142" spans="1:9">
      <c r="A142" s="117"/>
      <c r="B142" s="17" t="s">
        <v>300</v>
      </c>
      <c r="C142" s="9">
        <v>0</v>
      </c>
      <c r="D142" s="274">
        <v>135000</v>
      </c>
      <c r="E142" s="17"/>
      <c r="F142" s="9"/>
      <c r="G142" s="274"/>
      <c r="H142" s="118"/>
      <c r="I142" s="119"/>
    </row>
    <row r="143" spans="1:9" ht="15" thickBot="1">
      <c r="A143" s="130"/>
      <c r="B143" s="291" t="s">
        <v>174</v>
      </c>
      <c r="C143" s="288"/>
      <c r="D143" s="289">
        <f>SUM(D141:D142)</f>
        <v>185800</v>
      </c>
      <c r="E143" s="291" t="s">
        <v>175</v>
      </c>
      <c r="F143" s="288"/>
      <c r="G143" s="289">
        <f>SUM(G141:G142)</f>
        <v>500000</v>
      </c>
      <c r="H143" s="131">
        <f>SUM(D143:G143)</f>
        <v>685800</v>
      </c>
      <c r="I143" s="132">
        <f>SUM(H141:H143)</f>
        <v>685800</v>
      </c>
    </row>
    <row r="144" spans="1:9">
      <c r="A144" s="121" t="s">
        <v>56</v>
      </c>
      <c r="B144" s="275" t="s">
        <v>301</v>
      </c>
      <c r="C144" s="276">
        <v>0</v>
      </c>
      <c r="D144" s="277">
        <v>0</v>
      </c>
      <c r="E144" s="275" t="s">
        <v>302</v>
      </c>
      <c r="F144" s="276">
        <v>1.73</v>
      </c>
      <c r="G144" s="277">
        <v>917000</v>
      </c>
      <c r="H144" s="268"/>
      <c r="I144" s="269"/>
    </row>
    <row r="145" spans="1:9" ht="15" thickBot="1">
      <c r="A145" s="123"/>
      <c r="B145" s="283" t="s">
        <v>174</v>
      </c>
      <c r="C145" s="281"/>
      <c r="D145" s="282">
        <f>SUM(D144)</f>
        <v>0</v>
      </c>
      <c r="E145" s="283" t="s">
        <v>175</v>
      </c>
      <c r="F145" s="281"/>
      <c r="G145" s="282">
        <f>SUM(G144)</f>
        <v>917000</v>
      </c>
      <c r="H145" s="272">
        <f>SUM(D145:G145)</f>
        <v>917000</v>
      </c>
      <c r="I145" s="273">
        <f>SUM(H144:H145)</f>
        <v>917000</v>
      </c>
    </row>
    <row r="146" spans="1:9">
      <c r="A146" s="109" t="s">
        <v>62</v>
      </c>
      <c r="B146" s="285" t="s">
        <v>303</v>
      </c>
      <c r="C146" s="285"/>
      <c r="D146" s="287">
        <v>1100</v>
      </c>
      <c r="E146" s="285" t="s">
        <v>304</v>
      </c>
      <c r="F146" s="285"/>
      <c r="G146" s="287">
        <v>94779</v>
      </c>
      <c r="H146" s="115"/>
      <c r="I146" s="116"/>
    </row>
    <row r="147" spans="1:9">
      <c r="A147" s="117"/>
      <c r="B147" s="292" t="s">
        <v>174</v>
      </c>
      <c r="C147" s="292"/>
      <c r="D147" s="293">
        <f>SUM(D146)</f>
        <v>1100</v>
      </c>
      <c r="E147" s="292" t="s">
        <v>175</v>
      </c>
      <c r="F147" s="167"/>
      <c r="G147" s="293">
        <f>SUM(G146)</f>
        <v>94779</v>
      </c>
      <c r="H147" s="136">
        <f>SUM(D147:G147)</f>
        <v>95879</v>
      </c>
      <c r="I147" s="119"/>
    </row>
    <row r="148" spans="1:9">
      <c r="A148" s="117"/>
      <c r="B148" s="17" t="s">
        <v>305</v>
      </c>
      <c r="C148" s="9">
        <v>0.74</v>
      </c>
      <c r="D148" s="274">
        <v>76958</v>
      </c>
      <c r="E148" s="17" t="s">
        <v>306</v>
      </c>
      <c r="F148" s="17"/>
      <c r="G148" s="274">
        <v>340400</v>
      </c>
      <c r="H148" s="118"/>
      <c r="I148" s="119"/>
    </row>
    <row r="149" spans="1:9">
      <c r="A149" s="117"/>
      <c r="B149" s="292" t="s">
        <v>174</v>
      </c>
      <c r="C149" s="292"/>
      <c r="D149" s="293">
        <f>SUM(D148)</f>
        <v>76958</v>
      </c>
      <c r="E149" s="133" t="s">
        <v>175</v>
      </c>
      <c r="F149" s="133"/>
      <c r="G149" s="136">
        <f>SUM(G148)</f>
        <v>340400</v>
      </c>
      <c r="H149" s="136">
        <f>SUM(D149:G149)</f>
        <v>417358</v>
      </c>
      <c r="I149" s="119"/>
    </row>
    <row r="150" spans="1:9">
      <c r="A150" s="117"/>
      <c r="B150" s="17" t="s">
        <v>307</v>
      </c>
      <c r="C150" s="17"/>
      <c r="D150" s="274">
        <v>9100</v>
      </c>
      <c r="E150" s="17" t="s">
        <v>308</v>
      </c>
      <c r="F150" s="9">
        <v>1.25</v>
      </c>
      <c r="G150" s="274">
        <v>121675</v>
      </c>
      <c r="H150" s="118"/>
      <c r="I150" s="119"/>
    </row>
    <row r="151" spans="1:9" ht="15" thickBot="1">
      <c r="A151" s="130"/>
      <c r="B151" s="291" t="s">
        <v>174</v>
      </c>
      <c r="C151" s="291"/>
      <c r="D151" s="289">
        <f>SUM(D150)</f>
        <v>9100</v>
      </c>
      <c r="E151" s="120" t="s">
        <v>175</v>
      </c>
      <c r="F151" s="120"/>
      <c r="G151" s="131">
        <f>SUM(G150)</f>
        <v>121675</v>
      </c>
      <c r="H151" s="131">
        <f>SUM(D151:G151)</f>
        <v>130775</v>
      </c>
      <c r="I151" s="132">
        <f>SUM(H146:H151)</f>
        <v>644012</v>
      </c>
    </row>
    <row r="152" spans="1:9">
      <c r="A152" s="121" t="s">
        <v>68</v>
      </c>
      <c r="B152" s="275" t="s">
        <v>309</v>
      </c>
      <c r="C152" s="276">
        <v>1.95</v>
      </c>
      <c r="D152" s="277">
        <v>994744</v>
      </c>
      <c r="E152" s="275" t="s">
        <v>310</v>
      </c>
      <c r="F152" s="276">
        <v>1.34</v>
      </c>
      <c r="G152" s="277">
        <v>835788</v>
      </c>
      <c r="H152" s="268"/>
      <c r="I152" s="269"/>
    </row>
    <row r="153" spans="1:9">
      <c r="A153" s="122"/>
      <c r="B153" s="278" t="s">
        <v>311</v>
      </c>
      <c r="C153" s="279">
        <v>0.93</v>
      </c>
      <c r="D153" s="280">
        <v>57332</v>
      </c>
      <c r="E153" s="278"/>
      <c r="F153" s="279"/>
      <c r="G153" s="280"/>
      <c r="H153" s="270"/>
      <c r="I153" s="271"/>
    </row>
    <row r="154" spans="1:9" ht="15" thickBot="1">
      <c r="A154" s="123"/>
      <c r="B154" s="281" t="s">
        <v>174</v>
      </c>
      <c r="C154" s="282"/>
      <c r="D154" s="282">
        <f>SUM(D152:D153)</f>
        <v>1052076</v>
      </c>
      <c r="E154" s="281" t="s">
        <v>175</v>
      </c>
      <c r="F154" s="282"/>
      <c r="G154" s="282">
        <f>SUM(G152:G153)</f>
        <v>835788</v>
      </c>
      <c r="H154" s="272">
        <f>SUM(D154:G154)</f>
        <v>1887864</v>
      </c>
      <c r="I154" s="273">
        <f>SUM(H152:H154)</f>
        <v>1887864</v>
      </c>
    </row>
    <row r="155" spans="1:9">
      <c r="A155" s="117" t="s">
        <v>79</v>
      </c>
      <c r="B155" s="17" t="s">
        <v>312</v>
      </c>
      <c r="C155" s="17"/>
      <c r="D155" s="274">
        <v>67000</v>
      </c>
      <c r="E155" s="17" t="s">
        <v>313</v>
      </c>
      <c r="F155" s="17"/>
      <c r="G155" s="274">
        <v>83148</v>
      </c>
      <c r="H155" s="118"/>
      <c r="I155" s="119"/>
    </row>
    <row r="156" spans="1:9">
      <c r="A156" s="117"/>
      <c r="B156" s="133" t="s">
        <v>174</v>
      </c>
      <c r="C156" s="133"/>
      <c r="D156" s="135">
        <f>SUM(D155)</f>
        <v>67000</v>
      </c>
      <c r="E156" s="133" t="s">
        <v>175</v>
      </c>
      <c r="F156" s="133"/>
      <c r="G156" s="136">
        <f>SUM(G155)</f>
        <v>83148</v>
      </c>
      <c r="H156" s="136">
        <f>SUM(D156:G156)</f>
        <v>150148</v>
      </c>
      <c r="I156" s="119"/>
    </row>
    <row r="157" spans="1:9">
      <c r="A157" s="117"/>
      <c r="B157" s="17" t="s">
        <v>314</v>
      </c>
      <c r="C157" s="17"/>
      <c r="D157" s="274">
        <v>2500</v>
      </c>
      <c r="E157" s="17" t="s">
        <v>315</v>
      </c>
      <c r="F157" s="17"/>
      <c r="G157" s="274">
        <v>110000</v>
      </c>
      <c r="H157" s="118"/>
      <c r="I157" s="119"/>
    </row>
    <row r="158" spans="1:9">
      <c r="A158" s="117"/>
      <c r="B158" s="133" t="s">
        <v>174</v>
      </c>
      <c r="C158" s="133"/>
      <c r="D158" s="135">
        <f>SUM(D157)</f>
        <v>2500</v>
      </c>
      <c r="E158" s="133" t="s">
        <v>175</v>
      </c>
      <c r="F158" s="133"/>
      <c r="G158" s="136">
        <f>SUM(G157)</f>
        <v>110000</v>
      </c>
      <c r="H158" s="136">
        <f>SUM(D158:G158)</f>
        <v>112500</v>
      </c>
      <c r="I158" s="119"/>
    </row>
    <row r="159" spans="1:9">
      <c r="A159" s="117"/>
      <c r="B159" s="17" t="s">
        <v>316</v>
      </c>
      <c r="C159" s="17"/>
      <c r="D159" s="274">
        <v>1800</v>
      </c>
      <c r="E159" s="17" t="s">
        <v>317</v>
      </c>
      <c r="F159" s="17"/>
      <c r="G159" s="274">
        <v>40100</v>
      </c>
      <c r="H159" s="118"/>
      <c r="I159" s="119"/>
    </row>
    <row r="160" spans="1:9">
      <c r="A160" s="117"/>
      <c r="B160" s="17" t="s">
        <v>318</v>
      </c>
      <c r="C160" s="17"/>
      <c r="D160" s="274">
        <v>1500</v>
      </c>
      <c r="G160" s="118"/>
      <c r="H160" s="118"/>
      <c r="I160" s="119"/>
    </row>
    <row r="161" spans="1:9">
      <c r="A161" s="117"/>
      <c r="B161" s="167" t="s">
        <v>174</v>
      </c>
      <c r="C161" s="293"/>
      <c r="D161" s="293">
        <f>SUM(D159:D160)</f>
        <v>3300</v>
      </c>
      <c r="E161" s="133" t="s">
        <v>175</v>
      </c>
      <c r="F161" s="133"/>
      <c r="G161" s="136">
        <f>SUM(G159:G160)</f>
        <v>40100</v>
      </c>
      <c r="H161" s="136">
        <f>SUM(D161:G161)</f>
        <v>43400</v>
      </c>
      <c r="I161" s="119"/>
    </row>
    <row r="162" spans="1:9">
      <c r="A162" s="117"/>
      <c r="E162" s="17" t="s">
        <v>319</v>
      </c>
      <c r="F162" s="17"/>
      <c r="G162" s="274">
        <v>5000</v>
      </c>
      <c r="H162" s="118"/>
      <c r="I162" s="119"/>
    </row>
    <row r="163" spans="1:9" ht="15" thickBot="1">
      <c r="A163" s="130"/>
      <c r="B163" s="120" t="s">
        <v>174</v>
      </c>
      <c r="C163" s="120"/>
      <c r="D163" s="120">
        <v>0</v>
      </c>
      <c r="E163" s="120" t="s">
        <v>175</v>
      </c>
      <c r="F163" s="120"/>
      <c r="G163" s="131">
        <f>SUM(G162)</f>
        <v>5000</v>
      </c>
      <c r="H163" s="131">
        <f>SUM(D163:G163)</f>
        <v>5000</v>
      </c>
      <c r="I163" s="132">
        <f>SUM(H155:H163)</f>
        <v>311048</v>
      </c>
    </row>
    <row r="164" spans="1:9" ht="15" thickBot="1">
      <c r="A164" s="24" t="s">
        <v>70</v>
      </c>
      <c r="D164" s="150"/>
      <c r="F164">
        <f>SUM(F148:F149)</f>
        <v>0</v>
      </c>
      <c r="G164" s="97"/>
      <c r="H164" s="97"/>
      <c r="I164" s="97"/>
    </row>
    <row r="165" spans="1:9">
      <c r="A165" s="121" t="s">
        <v>47</v>
      </c>
      <c r="B165" s="275" t="s">
        <v>320</v>
      </c>
      <c r="C165" s="276">
        <v>0</v>
      </c>
      <c r="D165" s="277">
        <v>502904</v>
      </c>
      <c r="E165" s="275" t="s">
        <v>296</v>
      </c>
      <c r="F165" s="276">
        <v>0</v>
      </c>
      <c r="G165" s="277">
        <v>501500</v>
      </c>
      <c r="H165" s="268"/>
      <c r="I165" s="269"/>
    </row>
    <row r="166" spans="1:9">
      <c r="A166" s="122"/>
      <c r="B166" s="290" t="s">
        <v>174</v>
      </c>
      <c r="C166" s="294"/>
      <c r="D166" s="295">
        <f>SUM(D165)</f>
        <v>502904</v>
      </c>
      <c r="E166" s="290" t="s">
        <v>175</v>
      </c>
      <c r="F166" s="294"/>
      <c r="G166" s="295">
        <f>SUM(G165)</f>
        <v>501500</v>
      </c>
      <c r="H166" s="284">
        <f>SUM(D166:G166)</f>
        <v>1004404</v>
      </c>
      <c r="I166" s="271"/>
    </row>
    <row r="167" spans="1:9">
      <c r="A167" s="122"/>
      <c r="B167" s="278" t="s">
        <v>321</v>
      </c>
      <c r="C167" s="279">
        <v>0</v>
      </c>
      <c r="D167" s="280">
        <v>59941</v>
      </c>
      <c r="E167" s="278" t="s">
        <v>322</v>
      </c>
      <c r="F167" s="279">
        <v>0</v>
      </c>
      <c r="G167" s="280">
        <v>101535</v>
      </c>
      <c r="H167" s="270"/>
      <c r="I167" s="271"/>
    </row>
    <row r="168" spans="1:9" ht="15" thickBot="1">
      <c r="A168" s="123"/>
      <c r="B168" s="106" t="s">
        <v>174</v>
      </c>
      <c r="C168" s="107"/>
      <c r="D168" s="128">
        <f>SUM(D167)</f>
        <v>59941</v>
      </c>
      <c r="E168" s="106" t="s">
        <v>175</v>
      </c>
      <c r="F168" s="107"/>
      <c r="G168" s="272">
        <f>SUM(G167)</f>
        <v>101535</v>
      </c>
      <c r="H168" s="272">
        <f>SUM(D168:G168)</f>
        <v>161476</v>
      </c>
      <c r="I168" s="273">
        <f>SUM(H165:H168)</f>
        <v>1165880</v>
      </c>
    </row>
    <row r="169" spans="1:9">
      <c r="A169" s="117" t="s">
        <v>53</v>
      </c>
      <c r="B169" s="17" t="s">
        <v>323</v>
      </c>
      <c r="C169" s="9">
        <v>1.02</v>
      </c>
      <c r="D169" s="274">
        <v>92416</v>
      </c>
      <c r="E169" s="17" t="s">
        <v>324</v>
      </c>
      <c r="F169" s="9">
        <v>1.07</v>
      </c>
      <c r="G169" s="274">
        <v>1738907</v>
      </c>
      <c r="H169" s="118"/>
      <c r="I169" s="119"/>
    </row>
    <row r="170" spans="1:9">
      <c r="A170" s="117"/>
      <c r="B170" s="17" t="s">
        <v>324</v>
      </c>
      <c r="C170" s="17">
        <v>0</v>
      </c>
      <c r="D170" s="274">
        <v>100000</v>
      </c>
      <c r="E170" s="17"/>
      <c r="F170" s="9"/>
      <c r="G170" s="274"/>
      <c r="H170" s="118"/>
      <c r="I170" s="119"/>
    </row>
    <row r="171" spans="1:9">
      <c r="A171" s="117"/>
      <c r="B171" s="17" t="s">
        <v>325</v>
      </c>
      <c r="C171" s="17">
        <v>0</v>
      </c>
      <c r="D171" s="274">
        <v>110000</v>
      </c>
      <c r="E171" s="17"/>
      <c r="F171" s="9"/>
      <c r="G171" s="274"/>
      <c r="H171" s="118"/>
      <c r="I171" s="119"/>
    </row>
    <row r="172" spans="1:9">
      <c r="A172" s="151" t="s">
        <v>80</v>
      </c>
      <c r="B172" s="17" t="s">
        <v>326</v>
      </c>
      <c r="C172" s="17">
        <v>0</v>
      </c>
      <c r="D172" s="274">
        <v>1200</v>
      </c>
      <c r="E172" s="17"/>
      <c r="F172" s="9"/>
      <c r="G172" s="274"/>
      <c r="H172" s="118"/>
      <c r="I172" s="119"/>
    </row>
    <row r="173" spans="1:9" ht="15" thickBot="1">
      <c r="A173" s="117"/>
      <c r="B173" s="17" t="s">
        <v>174</v>
      </c>
      <c r="C173" s="17"/>
      <c r="D173" s="274">
        <f>SUM(D169:D172)</f>
        <v>303616</v>
      </c>
      <c r="E173" s="17" t="s">
        <v>175</v>
      </c>
      <c r="F173" s="9"/>
      <c r="G173" s="274">
        <f>SUM(G169:G172)</f>
        <v>1738907</v>
      </c>
      <c r="H173" s="118">
        <f>SUM(D173:G173)</f>
        <v>2042523</v>
      </c>
      <c r="I173" s="119">
        <f>SUM(H169:H173)</f>
        <v>2042523</v>
      </c>
    </row>
    <row r="174" spans="1:9">
      <c r="A174" s="121" t="s">
        <v>58</v>
      </c>
      <c r="B174" s="275" t="s">
        <v>327</v>
      </c>
      <c r="C174" s="276">
        <v>0</v>
      </c>
      <c r="D174" s="277">
        <v>72953</v>
      </c>
      <c r="E174" s="275" t="s">
        <v>328</v>
      </c>
      <c r="F174" s="276">
        <v>1.8</v>
      </c>
      <c r="G174" s="277">
        <v>346693</v>
      </c>
      <c r="H174" s="268"/>
      <c r="I174" s="269"/>
    </row>
    <row r="175" spans="1:9">
      <c r="A175" s="122"/>
      <c r="B175" s="278" t="s">
        <v>329</v>
      </c>
      <c r="C175" s="279">
        <v>3</v>
      </c>
      <c r="D175" s="280">
        <v>11716</v>
      </c>
      <c r="E175" s="22"/>
      <c r="F175" s="22"/>
      <c r="G175" s="270"/>
      <c r="H175" s="270"/>
      <c r="I175" s="271"/>
    </row>
    <row r="176" spans="1:9">
      <c r="A176" s="122"/>
      <c r="B176" s="278" t="s">
        <v>330</v>
      </c>
      <c r="C176" s="279">
        <v>3</v>
      </c>
      <c r="D176" s="280" t="s">
        <v>287</v>
      </c>
      <c r="E176" s="22"/>
      <c r="F176" s="22"/>
      <c r="G176" s="270"/>
      <c r="H176" s="270"/>
      <c r="I176" s="271"/>
    </row>
    <row r="177" spans="1:9">
      <c r="A177" s="122"/>
      <c r="B177" s="125" t="s">
        <v>331</v>
      </c>
      <c r="C177" s="126"/>
      <c r="D177" s="127">
        <f>SUM(D174:D176)</f>
        <v>84669</v>
      </c>
      <c r="E177" s="125" t="s">
        <v>175</v>
      </c>
      <c r="F177" s="125"/>
      <c r="G177" s="284">
        <f>SUM(G174:G176)</f>
        <v>346693</v>
      </c>
      <c r="H177" s="284">
        <f>SUM(D177:G177)</f>
        <v>431362</v>
      </c>
      <c r="I177" s="271"/>
    </row>
    <row r="178" spans="1:9">
      <c r="A178" s="122"/>
      <c r="B178" s="278" t="s">
        <v>332</v>
      </c>
      <c r="C178" s="279">
        <v>0</v>
      </c>
      <c r="D178" s="280">
        <v>0</v>
      </c>
      <c r="E178" s="278" t="s">
        <v>333</v>
      </c>
      <c r="F178" s="279">
        <v>1.94</v>
      </c>
      <c r="G178" s="280">
        <v>233440</v>
      </c>
      <c r="H178" s="270"/>
      <c r="I178" s="271"/>
    </row>
    <row r="179" spans="1:9">
      <c r="A179" s="122"/>
      <c r="B179" s="278" t="s">
        <v>334</v>
      </c>
      <c r="C179" s="279">
        <v>0</v>
      </c>
      <c r="D179" s="280">
        <v>10852</v>
      </c>
      <c r="E179" s="22"/>
      <c r="F179" s="22"/>
      <c r="G179" s="270"/>
      <c r="H179" s="270"/>
      <c r="I179" s="271"/>
    </row>
    <row r="180" spans="1:9">
      <c r="A180" s="122"/>
      <c r="B180" s="278" t="s">
        <v>335</v>
      </c>
      <c r="C180" s="279">
        <v>0</v>
      </c>
      <c r="D180" s="280">
        <v>4183</v>
      </c>
      <c r="E180" s="22"/>
      <c r="F180" s="22"/>
      <c r="G180" s="270"/>
      <c r="H180" s="270"/>
      <c r="I180" s="271"/>
    </row>
    <row r="181" spans="1:9">
      <c r="A181" s="122"/>
      <c r="B181" s="125" t="s">
        <v>331</v>
      </c>
      <c r="C181" s="126"/>
      <c r="D181" s="127">
        <f>SUM(D178:D180)</f>
        <v>15035</v>
      </c>
      <c r="E181" s="125" t="s">
        <v>175</v>
      </c>
      <c r="F181" s="125"/>
      <c r="G181" s="284">
        <f>SUM(G178:G180)</f>
        <v>233440</v>
      </c>
      <c r="H181" s="284">
        <f>SUM(D181:G181)</f>
        <v>248475</v>
      </c>
      <c r="I181" s="271"/>
    </row>
    <row r="182" spans="1:9">
      <c r="A182" s="122"/>
      <c r="B182" s="278" t="s">
        <v>336</v>
      </c>
      <c r="C182" s="279">
        <v>3</v>
      </c>
      <c r="D182" s="280">
        <v>119336</v>
      </c>
      <c r="E182" s="278" t="s">
        <v>337</v>
      </c>
      <c r="F182" s="279">
        <v>0</v>
      </c>
      <c r="G182" s="280">
        <v>208150</v>
      </c>
      <c r="H182" s="270"/>
      <c r="I182" s="271"/>
    </row>
    <row r="183" spans="1:9">
      <c r="A183" s="122"/>
      <c r="B183" s="278" t="s">
        <v>338</v>
      </c>
      <c r="C183" s="279">
        <v>2</v>
      </c>
      <c r="D183" s="280">
        <v>27083</v>
      </c>
      <c r="E183" s="22"/>
      <c r="F183" s="22"/>
      <c r="G183" s="270"/>
      <c r="H183" s="270"/>
      <c r="I183" s="271"/>
    </row>
    <row r="184" spans="1:9">
      <c r="A184" s="122"/>
      <c r="B184" s="125" t="s">
        <v>331</v>
      </c>
      <c r="C184" s="126"/>
      <c r="D184" s="127">
        <f>SUM(D182:D183)</f>
        <v>146419</v>
      </c>
      <c r="E184" s="125" t="s">
        <v>175</v>
      </c>
      <c r="F184" s="125"/>
      <c r="G184" s="284">
        <f>SUM(G182:G183)</f>
        <v>208150</v>
      </c>
      <c r="H184" s="284">
        <f>SUM(D184:G184)</f>
        <v>354569</v>
      </c>
      <c r="I184" s="271"/>
    </row>
    <row r="185" spans="1:9">
      <c r="A185" s="122"/>
      <c r="B185" s="278" t="s">
        <v>339</v>
      </c>
      <c r="C185" s="279">
        <v>0</v>
      </c>
      <c r="D185" s="280">
        <v>24000</v>
      </c>
      <c r="E185" s="278" t="s">
        <v>340</v>
      </c>
      <c r="F185" s="279">
        <v>2.8</v>
      </c>
      <c r="G185" s="280">
        <v>171954</v>
      </c>
      <c r="H185" s="270"/>
      <c r="I185" s="271"/>
    </row>
    <row r="186" spans="1:9">
      <c r="A186" s="122"/>
      <c r="B186" s="278" t="s">
        <v>341</v>
      </c>
      <c r="C186" s="279">
        <v>3</v>
      </c>
      <c r="D186" s="280">
        <v>18957</v>
      </c>
      <c r="E186" s="22"/>
      <c r="F186" s="22"/>
      <c r="G186" s="270"/>
      <c r="H186" s="270"/>
      <c r="I186" s="271"/>
    </row>
    <row r="187" spans="1:9">
      <c r="A187" s="122"/>
      <c r="B187" s="278" t="s">
        <v>342</v>
      </c>
      <c r="C187" s="279">
        <v>0</v>
      </c>
      <c r="D187" s="280">
        <v>29795</v>
      </c>
      <c r="E187" s="22"/>
      <c r="F187" s="103"/>
      <c r="G187" s="270"/>
      <c r="H187" s="270"/>
      <c r="I187" s="271"/>
    </row>
    <row r="188" spans="1:9">
      <c r="A188" s="122"/>
      <c r="B188" s="278" t="s">
        <v>343</v>
      </c>
      <c r="C188" s="279">
        <v>3</v>
      </c>
      <c r="D188" s="280">
        <v>64066</v>
      </c>
      <c r="E188" s="22"/>
      <c r="F188" s="103"/>
      <c r="G188" s="270"/>
      <c r="H188" s="270"/>
      <c r="I188" s="271"/>
    </row>
    <row r="189" spans="1:9">
      <c r="A189" s="122"/>
      <c r="B189" s="125" t="s">
        <v>331</v>
      </c>
      <c r="C189" s="126"/>
      <c r="D189" s="127">
        <f>SUM(D185:D188)</f>
        <v>136818</v>
      </c>
      <c r="E189" s="125" t="s">
        <v>175</v>
      </c>
      <c r="F189" s="126"/>
      <c r="G189" s="284">
        <f>SUM(G185:G188)</f>
        <v>171954</v>
      </c>
      <c r="H189" s="284">
        <f>SUM(D189:G189)</f>
        <v>308772</v>
      </c>
      <c r="I189" s="271"/>
    </row>
    <row r="190" spans="1:9">
      <c r="A190" s="122"/>
      <c r="B190" s="278" t="s">
        <v>344</v>
      </c>
      <c r="C190" s="279">
        <v>3</v>
      </c>
      <c r="D190" s="280">
        <v>128000</v>
      </c>
      <c r="E190" s="278" t="s">
        <v>345</v>
      </c>
      <c r="F190" s="279">
        <v>0</v>
      </c>
      <c r="G190" s="280">
        <v>173496</v>
      </c>
      <c r="H190" s="270"/>
      <c r="I190" s="271"/>
    </row>
    <row r="191" spans="1:9" ht="15" thickBot="1">
      <c r="A191" s="123"/>
      <c r="B191" s="106" t="s">
        <v>331</v>
      </c>
      <c r="C191" s="107"/>
      <c r="D191" s="128">
        <f>SUM(D190)</f>
        <v>128000</v>
      </c>
      <c r="E191" s="106" t="s">
        <v>175</v>
      </c>
      <c r="F191" s="107"/>
      <c r="G191" s="272">
        <f>SUM(G190)</f>
        <v>173496</v>
      </c>
      <c r="H191" s="272">
        <f>SUM(D191:G191)</f>
        <v>301496</v>
      </c>
      <c r="I191" s="273">
        <f>SUM(H174:H191)</f>
        <v>1644674</v>
      </c>
    </row>
    <row r="192" spans="1:9">
      <c r="A192" s="109" t="s">
        <v>59</v>
      </c>
      <c r="B192" s="110"/>
      <c r="C192" s="110"/>
      <c r="D192" s="110"/>
      <c r="E192" s="17" t="s">
        <v>346</v>
      </c>
      <c r="F192" s="9">
        <v>0</v>
      </c>
      <c r="G192" s="274">
        <v>170001</v>
      </c>
      <c r="H192" s="115"/>
      <c r="I192" s="116"/>
    </row>
    <row r="193" spans="1:9">
      <c r="A193" s="117"/>
      <c r="B193" s="133" t="s">
        <v>331</v>
      </c>
      <c r="C193" s="133"/>
      <c r="D193" s="135"/>
      <c r="E193" s="133" t="s">
        <v>175</v>
      </c>
      <c r="F193" s="133"/>
      <c r="G193" s="136">
        <f>SUM(G192)</f>
        <v>170001</v>
      </c>
      <c r="H193" s="136">
        <f>SUM(D193:G193)</f>
        <v>170001</v>
      </c>
      <c r="I193" s="119"/>
    </row>
    <row r="194" spans="1:9">
      <c r="A194" s="117"/>
      <c r="E194" s="17" t="s">
        <v>245</v>
      </c>
      <c r="F194" s="9">
        <v>0</v>
      </c>
      <c r="G194" s="274">
        <v>102300</v>
      </c>
      <c r="H194" s="118"/>
      <c r="I194" s="119"/>
    </row>
    <row r="195" spans="1:9">
      <c r="A195" s="117"/>
      <c r="B195" s="133" t="s">
        <v>331</v>
      </c>
      <c r="C195" s="133"/>
      <c r="D195" s="135"/>
      <c r="E195" s="133" t="s">
        <v>175</v>
      </c>
      <c r="F195" s="133"/>
      <c r="G195" s="136">
        <f>SUM(G194)</f>
        <v>102300</v>
      </c>
      <c r="H195" s="136">
        <f>SUM(D195:G195)</f>
        <v>102300</v>
      </c>
      <c r="I195" s="119"/>
    </row>
    <row r="196" spans="1:9">
      <c r="A196" s="117"/>
      <c r="E196" s="17" t="s">
        <v>347</v>
      </c>
      <c r="F196" s="9">
        <v>0</v>
      </c>
      <c r="G196" s="274">
        <v>136500</v>
      </c>
      <c r="H196" s="118"/>
      <c r="I196" s="119"/>
    </row>
    <row r="197" spans="1:9">
      <c r="A197" s="117"/>
      <c r="B197" s="133" t="s">
        <v>331</v>
      </c>
      <c r="C197" s="133"/>
      <c r="D197" s="135"/>
      <c r="E197" s="133" t="s">
        <v>175</v>
      </c>
      <c r="F197" s="133"/>
      <c r="G197" s="136">
        <f>SUM(G196)</f>
        <v>136500</v>
      </c>
      <c r="H197" s="136">
        <f>SUM(D197:G197)</f>
        <v>136500</v>
      </c>
      <c r="I197" s="119"/>
    </row>
    <row r="198" spans="1:9">
      <c r="A198" s="117"/>
      <c r="B198" s="17" t="s">
        <v>348</v>
      </c>
      <c r="C198" s="9">
        <v>0</v>
      </c>
      <c r="D198" s="274">
        <v>5267</v>
      </c>
      <c r="E198" s="17" t="s">
        <v>348</v>
      </c>
      <c r="F198" s="9">
        <v>0</v>
      </c>
      <c r="G198" s="274">
        <v>94050</v>
      </c>
      <c r="H198" s="118"/>
      <c r="I198" s="119"/>
    </row>
    <row r="199" spans="1:9">
      <c r="A199" s="117"/>
      <c r="B199" s="17" t="s">
        <v>349</v>
      </c>
      <c r="C199" s="9">
        <v>0</v>
      </c>
      <c r="D199" s="274">
        <v>8403</v>
      </c>
      <c r="G199" s="118"/>
      <c r="H199" s="118"/>
      <c r="I199" s="119"/>
    </row>
    <row r="200" spans="1:9">
      <c r="A200" s="117"/>
      <c r="B200" s="17" t="s">
        <v>350</v>
      </c>
      <c r="C200" s="9">
        <v>0</v>
      </c>
      <c r="D200" s="274">
        <v>5042</v>
      </c>
      <c r="G200" s="118"/>
      <c r="H200" s="118"/>
      <c r="I200" s="119"/>
    </row>
    <row r="201" spans="1:9">
      <c r="A201" s="117"/>
      <c r="B201" s="133" t="s">
        <v>331</v>
      </c>
      <c r="C201" s="133"/>
      <c r="D201" s="135">
        <f>SUM(D198:D200)</f>
        <v>18712</v>
      </c>
      <c r="E201" s="133" t="s">
        <v>175</v>
      </c>
      <c r="F201" s="133"/>
      <c r="G201" s="136">
        <f>SUM(G198:G200)</f>
        <v>94050</v>
      </c>
      <c r="H201" s="136">
        <f>SUM(D201:G201)</f>
        <v>112762</v>
      </c>
      <c r="I201" s="119"/>
    </row>
    <row r="202" spans="1:9">
      <c r="A202" s="117"/>
      <c r="B202" t="s">
        <v>174</v>
      </c>
      <c r="D202" s="26"/>
      <c r="E202" s="17" t="s">
        <v>296</v>
      </c>
      <c r="F202" s="9">
        <v>0</v>
      </c>
      <c r="G202" s="274">
        <v>23000</v>
      </c>
      <c r="H202" s="118"/>
      <c r="I202" s="119"/>
    </row>
    <row r="203" spans="1:9" ht="15" thickBot="1">
      <c r="A203" s="130"/>
      <c r="B203" s="120" t="s">
        <v>331</v>
      </c>
      <c r="C203" s="120"/>
      <c r="D203" s="138"/>
      <c r="E203" s="120" t="s">
        <v>175</v>
      </c>
      <c r="F203" s="120"/>
      <c r="G203" s="131">
        <f>SUM(G202)</f>
        <v>23000</v>
      </c>
      <c r="H203" s="131">
        <f>SUM(D203:G203)</f>
        <v>23000</v>
      </c>
      <c r="I203" s="132">
        <f>SUM(H192:H203)</f>
        <v>544563</v>
      </c>
    </row>
    <row r="204" spans="1:9" ht="15" thickBot="1">
      <c r="A204" s="24" t="s">
        <v>72</v>
      </c>
      <c r="C204" s="62"/>
      <c r="D204" s="26"/>
      <c r="G204" s="97"/>
      <c r="H204" s="97"/>
      <c r="I204" s="97"/>
    </row>
    <row r="205" spans="1:9">
      <c r="A205" s="121" t="s">
        <v>17</v>
      </c>
      <c r="B205" s="275" t="s">
        <v>351</v>
      </c>
      <c r="C205" s="276">
        <v>0</v>
      </c>
      <c r="D205" s="277">
        <v>4500</v>
      </c>
      <c r="E205" s="275" t="s">
        <v>352</v>
      </c>
      <c r="F205" s="276">
        <v>1.25</v>
      </c>
      <c r="G205" s="277">
        <v>2042807</v>
      </c>
      <c r="H205" s="268"/>
      <c r="I205" s="269"/>
    </row>
    <row r="206" spans="1:9">
      <c r="A206" s="122"/>
      <c r="B206" s="278" t="s">
        <v>353</v>
      </c>
      <c r="C206" s="279">
        <v>0</v>
      </c>
      <c r="D206" s="280">
        <v>3849</v>
      </c>
      <c r="E206" s="22"/>
      <c r="F206" s="22"/>
      <c r="G206" s="270"/>
      <c r="H206" s="270"/>
      <c r="I206" s="271"/>
    </row>
    <row r="207" spans="1:9">
      <c r="A207" s="122"/>
      <c r="B207" s="278" t="s">
        <v>354</v>
      </c>
      <c r="C207" s="279">
        <v>0</v>
      </c>
      <c r="D207" s="280">
        <v>5300</v>
      </c>
      <c r="E207" s="22"/>
      <c r="F207" s="22"/>
      <c r="G207" s="270"/>
      <c r="H207" s="270"/>
      <c r="I207" s="271"/>
    </row>
    <row r="208" spans="1:9">
      <c r="A208" s="122"/>
      <c r="B208" s="278" t="s">
        <v>355</v>
      </c>
      <c r="C208" s="279">
        <v>0</v>
      </c>
      <c r="D208" s="280">
        <v>0</v>
      </c>
      <c r="E208" s="22"/>
      <c r="F208" s="22"/>
      <c r="G208" s="270"/>
      <c r="H208" s="270"/>
      <c r="I208" s="271"/>
    </row>
    <row r="209" spans="1:9">
      <c r="A209" s="122"/>
      <c r="B209" s="278" t="s">
        <v>356</v>
      </c>
      <c r="C209" s="279">
        <v>0</v>
      </c>
      <c r="D209" s="280">
        <v>1500</v>
      </c>
      <c r="E209" s="22"/>
      <c r="F209" s="103"/>
      <c r="G209" s="270"/>
      <c r="H209" s="270"/>
      <c r="I209" s="271"/>
    </row>
    <row r="210" spans="1:9">
      <c r="A210" s="122"/>
      <c r="B210" s="278" t="s">
        <v>357</v>
      </c>
      <c r="C210" s="279">
        <v>0</v>
      </c>
      <c r="D210" s="280">
        <v>9600</v>
      </c>
      <c r="E210" s="22"/>
      <c r="F210" s="22"/>
      <c r="G210" s="270"/>
      <c r="H210" s="270"/>
      <c r="I210" s="271"/>
    </row>
    <row r="211" spans="1:9">
      <c r="A211" s="122"/>
      <c r="B211" s="125" t="s">
        <v>174</v>
      </c>
      <c r="C211" s="126"/>
      <c r="D211" s="127">
        <f>SUM(D205:D210)</f>
        <v>24749</v>
      </c>
      <c r="E211" s="125" t="s">
        <v>175</v>
      </c>
      <c r="F211" s="125"/>
      <c r="G211" s="284">
        <f>SUM(G205:G210)</f>
        <v>2042807</v>
      </c>
      <c r="H211" s="284">
        <f>SUM(D211:G211)</f>
        <v>2067556</v>
      </c>
      <c r="I211" s="271"/>
    </row>
    <row r="212" spans="1:9">
      <c r="A212" s="122"/>
      <c r="B212" s="278" t="s">
        <v>358</v>
      </c>
      <c r="C212" s="279">
        <v>0</v>
      </c>
      <c r="D212" s="280">
        <v>11929</v>
      </c>
      <c r="E212" s="278" t="s">
        <v>359</v>
      </c>
      <c r="F212" s="279">
        <v>0</v>
      </c>
      <c r="G212" s="280">
        <v>222455</v>
      </c>
      <c r="H212" s="270"/>
      <c r="I212" s="271"/>
    </row>
    <row r="213" spans="1:9">
      <c r="A213" s="122"/>
      <c r="B213" s="278" t="s">
        <v>360</v>
      </c>
      <c r="C213" s="279">
        <v>0</v>
      </c>
      <c r="D213" s="280">
        <v>6300</v>
      </c>
      <c r="E213" s="22"/>
      <c r="F213" s="22"/>
      <c r="G213" s="270"/>
      <c r="H213" s="270"/>
      <c r="I213" s="271"/>
    </row>
    <row r="214" spans="1:9">
      <c r="A214" s="122"/>
      <c r="B214" s="278" t="s">
        <v>361</v>
      </c>
      <c r="C214" s="279">
        <v>0</v>
      </c>
      <c r="D214" s="280">
        <v>1590</v>
      </c>
      <c r="E214" s="22"/>
      <c r="F214" s="22"/>
      <c r="G214" s="270"/>
      <c r="H214" s="270"/>
      <c r="I214" s="271"/>
    </row>
    <row r="215" spans="1:9">
      <c r="A215" s="122"/>
      <c r="B215" s="278" t="s">
        <v>362</v>
      </c>
      <c r="C215" s="279">
        <v>0</v>
      </c>
      <c r="D215" s="280">
        <v>660</v>
      </c>
      <c r="E215" s="22"/>
      <c r="F215" s="103"/>
      <c r="G215" s="270"/>
      <c r="H215" s="270"/>
      <c r="I215" s="271"/>
    </row>
    <row r="216" spans="1:9">
      <c r="A216" s="122"/>
      <c r="B216" s="125" t="s">
        <v>174</v>
      </c>
      <c r="C216" s="126"/>
      <c r="D216" s="127">
        <f>SUM(D212:D215)</f>
        <v>20479</v>
      </c>
      <c r="E216" s="125" t="s">
        <v>175</v>
      </c>
      <c r="F216" s="126"/>
      <c r="G216" s="284">
        <f>SUM(G212:G215)</f>
        <v>222455</v>
      </c>
      <c r="H216" s="284">
        <f>SUM(D216:G216)</f>
        <v>242934</v>
      </c>
      <c r="I216" s="271"/>
    </row>
    <row r="217" spans="1:9">
      <c r="A217" s="122"/>
      <c r="B217" s="278" t="s">
        <v>363</v>
      </c>
      <c r="C217" s="279">
        <v>0</v>
      </c>
      <c r="D217" s="280">
        <v>14000</v>
      </c>
      <c r="E217" s="278" t="s">
        <v>364</v>
      </c>
      <c r="F217" s="279">
        <v>0</v>
      </c>
      <c r="G217" s="280">
        <v>179652</v>
      </c>
      <c r="H217" s="270"/>
      <c r="I217" s="271"/>
    </row>
    <row r="218" spans="1:9">
      <c r="A218" s="122"/>
      <c r="B218" s="278" t="s">
        <v>365</v>
      </c>
      <c r="C218" s="279">
        <v>0</v>
      </c>
      <c r="D218" s="280">
        <v>10000</v>
      </c>
      <c r="E218" s="22"/>
      <c r="F218" s="22"/>
      <c r="G218" s="270"/>
      <c r="H218" s="270"/>
      <c r="I218" s="271"/>
    </row>
    <row r="219" spans="1:9">
      <c r="A219" s="122"/>
      <c r="B219" s="125" t="s">
        <v>174</v>
      </c>
      <c r="C219" s="126"/>
      <c r="D219" s="127">
        <f>SUM(D217:D218)</f>
        <v>24000</v>
      </c>
      <c r="E219" s="125" t="s">
        <v>175</v>
      </c>
      <c r="F219" s="125"/>
      <c r="G219" s="284">
        <f>SUM(G217:G218)</f>
        <v>179652</v>
      </c>
      <c r="H219" s="284">
        <f>SUM(D219:G219)</f>
        <v>203652</v>
      </c>
      <c r="I219" s="271"/>
    </row>
    <row r="220" spans="1:9">
      <c r="A220" s="122"/>
      <c r="B220" s="278" t="s">
        <v>366</v>
      </c>
      <c r="C220" s="279">
        <v>0</v>
      </c>
      <c r="D220" s="280">
        <v>500</v>
      </c>
      <c r="E220" s="278" t="s">
        <v>367</v>
      </c>
      <c r="F220" s="279">
        <v>0</v>
      </c>
      <c r="G220" s="280">
        <v>150274</v>
      </c>
      <c r="H220" s="270"/>
      <c r="I220" s="271"/>
    </row>
    <row r="221" spans="1:9">
      <c r="A221" s="122"/>
      <c r="B221" s="278" t="s">
        <v>368</v>
      </c>
      <c r="C221" s="279">
        <v>0</v>
      </c>
      <c r="D221" s="280">
        <v>455</v>
      </c>
      <c r="E221" s="22"/>
      <c r="F221" s="103"/>
      <c r="G221" s="270"/>
      <c r="H221" s="270"/>
      <c r="I221" s="271"/>
    </row>
    <row r="222" spans="1:9">
      <c r="A222" s="122"/>
      <c r="B222" s="278" t="s">
        <v>369</v>
      </c>
      <c r="C222" s="279">
        <v>0</v>
      </c>
      <c r="D222" s="280">
        <v>3000</v>
      </c>
      <c r="E222" s="22"/>
      <c r="F222" s="103"/>
      <c r="G222" s="270"/>
      <c r="H222" s="270"/>
      <c r="I222" s="271"/>
    </row>
    <row r="223" spans="1:9">
      <c r="A223" s="122"/>
      <c r="B223" s="278" t="s">
        <v>370</v>
      </c>
      <c r="C223" s="279">
        <v>0</v>
      </c>
      <c r="D223" s="280">
        <v>6300</v>
      </c>
      <c r="E223" s="22"/>
      <c r="F223" s="103"/>
      <c r="G223" s="270"/>
      <c r="H223" s="270"/>
      <c r="I223" s="271"/>
    </row>
    <row r="224" spans="1:9" ht="15" thickBot="1">
      <c r="A224" s="123"/>
      <c r="B224" s="106" t="s">
        <v>174</v>
      </c>
      <c r="C224" s="107"/>
      <c r="D224" s="128">
        <f>SUM(D220:D223)</f>
        <v>10255</v>
      </c>
      <c r="E224" s="106" t="s">
        <v>175</v>
      </c>
      <c r="F224" s="107"/>
      <c r="G224" s="272">
        <f>SUM(G220:G223)</f>
        <v>150274</v>
      </c>
      <c r="H224" s="272">
        <f>SUM(D224:G224)</f>
        <v>160529</v>
      </c>
      <c r="I224" s="273">
        <f>SUM(H205:H224)</f>
        <v>2674671</v>
      </c>
    </row>
    <row r="225" spans="1:9">
      <c r="A225" s="109" t="s">
        <v>33</v>
      </c>
      <c r="B225" s="17" t="s">
        <v>371</v>
      </c>
      <c r="C225" s="9">
        <v>0</v>
      </c>
      <c r="D225" s="274">
        <v>150248</v>
      </c>
      <c r="E225" s="17" t="s">
        <v>372</v>
      </c>
      <c r="F225" s="9">
        <v>0</v>
      </c>
      <c r="G225" s="118">
        <v>1429837</v>
      </c>
      <c r="H225" s="115"/>
      <c r="I225" s="116"/>
    </row>
    <row r="226" spans="1:9">
      <c r="A226" s="117"/>
      <c r="B226" s="17" t="s">
        <v>373</v>
      </c>
      <c r="C226" s="9">
        <v>0</v>
      </c>
      <c r="D226" s="274">
        <v>127500</v>
      </c>
      <c r="G226" s="97"/>
      <c r="H226" s="118"/>
      <c r="I226" s="119"/>
    </row>
    <row r="227" spans="1:9">
      <c r="A227" s="117"/>
      <c r="B227" s="17" t="s">
        <v>374</v>
      </c>
      <c r="C227" s="9">
        <v>0</v>
      </c>
      <c r="D227" s="274">
        <v>379000</v>
      </c>
      <c r="G227" s="118"/>
      <c r="H227" s="118"/>
      <c r="I227" s="119"/>
    </row>
    <row r="228" spans="1:9">
      <c r="A228" s="117"/>
      <c r="B228" s="17" t="s">
        <v>375</v>
      </c>
      <c r="C228" s="9">
        <v>0</v>
      </c>
      <c r="D228" s="274">
        <v>300000</v>
      </c>
      <c r="G228" s="118"/>
      <c r="H228" s="118"/>
      <c r="I228" s="119"/>
    </row>
    <row r="229" spans="1:9">
      <c r="A229" s="117"/>
      <c r="B229" t="s">
        <v>376</v>
      </c>
      <c r="C229">
        <v>0</v>
      </c>
      <c r="D229" s="26">
        <v>1000</v>
      </c>
      <c r="G229" s="118"/>
      <c r="H229" s="118"/>
      <c r="I229" s="119"/>
    </row>
    <row r="230" spans="1:9">
      <c r="A230" s="117"/>
      <c r="B230" s="133" t="s">
        <v>174</v>
      </c>
      <c r="C230" s="133"/>
      <c r="D230" s="135">
        <f>SUM(D225:D229)</f>
        <v>957748</v>
      </c>
      <c r="E230" s="133" t="s">
        <v>175</v>
      </c>
      <c r="F230" s="133"/>
      <c r="G230" s="136">
        <f>SUM(G225:G229)</f>
        <v>1429837</v>
      </c>
      <c r="H230" s="136">
        <f>SUM(D230:G230)</f>
        <v>2387585</v>
      </c>
      <c r="I230" s="119"/>
    </row>
    <row r="231" spans="1:9">
      <c r="A231" s="117"/>
      <c r="B231" s="17" t="s">
        <v>377</v>
      </c>
      <c r="C231" s="9">
        <v>0</v>
      </c>
      <c r="D231" s="274">
        <v>361627</v>
      </c>
      <c r="E231" s="17" t="s">
        <v>378</v>
      </c>
      <c r="F231" s="9">
        <v>0</v>
      </c>
      <c r="G231" s="274">
        <v>489800</v>
      </c>
      <c r="H231" s="118"/>
      <c r="I231" s="119"/>
    </row>
    <row r="232" spans="1:9">
      <c r="A232" s="117"/>
      <c r="B232" s="133" t="s">
        <v>174</v>
      </c>
      <c r="C232" s="133"/>
      <c r="D232" s="135">
        <f>SUM(D231)</f>
        <v>361627</v>
      </c>
      <c r="E232" s="133" t="s">
        <v>175</v>
      </c>
      <c r="F232" s="133"/>
      <c r="G232" s="136">
        <f>SUM(G231)</f>
        <v>489800</v>
      </c>
      <c r="H232" s="136">
        <f>SUM(D232:G232)</f>
        <v>851427</v>
      </c>
      <c r="I232" s="119"/>
    </row>
    <row r="233" spans="1:9">
      <c r="A233" s="117"/>
      <c r="B233" s="17" t="s">
        <v>379</v>
      </c>
      <c r="C233" s="9">
        <v>0</v>
      </c>
      <c r="D233" s="274">
        <v>228200</v>
      </c>
      <c r="E233" s="17" t="s">
        <v>380</v>
      </c>
      <c r="F233" s="9">
        <v>0</v>
      </c>
      <c r="G233" s="274">
        <v>349066</v>
      </c>
      <c r="H233" s="118"/>
      <c r="I233" s="119"/>
    </row>
    <row r="234" spans="1:9">
      <c r="A234" s="117"/>
      <c r="B234" s="17" t="s">
        <v>381</v>
      </c>
      <c r="C234" s="9">
        <v>0</v>
      </c>
      <c r="D234" s="274">
        <v>10000</v>
      </c>
      <c r="G234" s="118"/>
      <c r="H234" s="118"/>
      <c r="I234" s="119"/>
    </row>
    <row r="235" spans="1:9">
      <c r="A235" s="117"/>
      <c r="B235" s="17" t="s">
        <v>382</v>
      </c>
      <c r="C235" s="9">
        <v>0</v>
      </c>
      <c r="D235" s="274">
        <v>1605</v>
      </c>
      <c r="G235" s="118"/>
      <c r="H235" s="118"/>
      <c r="I235" s="119"/>
    </row>
    <row r="236" spans="1:9">
      <c r="A236" s="117"/>
      <c r="B236" s="17" t="s">
        <v>383</v>
      </c>
      <c r="C236" s="9">
        <v>0</v>
      </c>
      <c r="D236" s="274">
        <v>5000</v>
      </c>
      <c r="G236" s="118"/>
      <c r="H236" s="118"/>
      <c r="I236" s="119"/>
    </row>
    <row r="237" spans="1:9">
      <c r="A237" s="117"/>
      <c r="B237" s="133" t="s">
        <v>174</v>
      </c>
      <c r="C237" s="133"/>
      <c r="D237" s="135">
        <f>SUM(D233:D236)</f>
        <v>244805</v>
      </c>
      <c r="E237" s="133" t="s">
        <v>175</v>
      </c>
      <c r="F237" s="133"/>
      <c r="G237" s="136">
        <f>SUM(G233:G236)</f>
        <v>349066</v>
      </c>
      <c r="H237" s="136">
        <f>SUM(D237:G237)</f>
        <v>593871</v>
      </c>
      <c r="I237" s="119"/>
    </row>
    <row r="238" spans="1:9">
      <c r="A238" s="117"/>
      <c r="B238" s="17" t="s">
        <v>384</v>
      </c>
      <c r="C238" s="9">
        <v>0</v>
      </c>
      <c r="D238" s="274">
        <v>15564</v>
      </c>
      <c r="E238" s="17" t="s">
        <v>385</v>
      </c>
      <c r="F238" s="9">
        <v>0</v>
      </c>
      <c r="G238" s="274">
        <v>168000</v>
      </c>
      <c r="H238" s="118"/>
      <c r="I238" s="119"/>
    </row>
    <row r="239" spans="1:9">
      <c r="A239" s="117"/>
      <c r="B239" s="17" t="s">
        <v>386</v>
      </c>
      <c r="C239" s="9">
        <v>0</v>
      </c>
      <c r="D239" s="274">
        <v>90000</v>
      </c>
      <c r="G239" s="118"/>
      <c r="H239" s="118"/>
      <c r="I239" s="119"/>
    </row>
    <row r="240" spans="1:9">
      <c r="A240" s="117"/>
      <c r="B240" s="133" t="s">
        <v>174</v>
      </c>
      <c r="C240" s="133"/>
      <c r="D240" s="135">
        <f>SUM(D238:D239)</f>
        <v>105564</v>
      </c>
      <c r="E240" s="133" t="s">
        <v>175</v>
      </c>
      <c r="F240" s="133"/>
      <c r="G240" s="136">
        <f>SUM(G238:G239)</f>
        <v>168000</v>
      </c>
      <c r="H240" s="136">
        <f>SUM(D240:G240)</f>
        <v>273564</v>
      </c>
      <c r="I240" s="119"/>
    </row>
    <row r="241" spans="1:9">
      <c r="A241" s="117"/>
      <c r="B241" s="17" t="s">
        <v>387</v>
      </c>
      <c r="C241" s="9">
        <v>0</v>
      </c>
      <c r="D241" s="274">
        <v>0</v>
      </c>
      <c r="E241" s="17" t="s">
        <v>388</v>
      </c>
      <c r="F241" s="9">
        <v>0</v>
      </c>
      <c r="G241" s="274">
        <v>265804</v>
      </c>
      <c r="H241" s="118"/>
      <c r="I241" s="119"/>
    </row>
    <row r="242" spans="1:9">
      <c r="A242" s="117"/>
      <c r="B242" s="17" t="s">
        <v>388</v>
      </c>
      <c r="C242" s="9">
        <v>0</v>
      </c>
      <c r="D242" s="274">
        <v>13541</v>
      </c>
      <c r="G242" s="118"/>
      <c r="H242" s="118"/>
      <c r="I242" s="119"/>
    </row>
    <row r="243" spans="1:9" ht="15" thickBot="1">
      <c r="A243" s="130"/>
      <c r="B243" s="120" t="s">
        <v>174</v>
      </c>
      <c r="C243" s="120"/>
      <c r="D243" s="138">
        <f>SUM(D241:D242)</f>
        <v>13541</v>
      </c>
      <c r="E243" s="120" t="s">
        <v>175</v>
      </c>
      <c r="F243" s="120"/>
      <c r="G243" s="131">
        <f>SUM(G241:G242)</f>
        <v>265804</v>
      </c>
      <c r="H243" s="131">
        <f>SUM(D243:G243)</f>
        <v>279345</v>
      </c>
      <c r="I243" s="132">
        <f>SUM(H225:H243)</f>
        <v>4385792</v>
      </c>
    </row>
    <row r="244" spans="1:9">
      <c r="A244" s="121" t="s">
        <v>38</v>
      </c>
      <c r="B244" s="275" t="s">
        <v>389</v>
      </c>
      <c r="C244" s="276">
        <v>0</v>
      </c>
      <c r="D244" s="277">
        <v>404000</v>
      </c>
      <c r="E244" s="275" t="s">
        <v>390</v>
      </c>
      <c r="F244" s="276">
        <v>0</v>
      </c>
      <c r="G244" s="296">
        <v>929000</v>
      </c>
      <c r="H244" s="268"/>
      <c r="I244" s="269"/>
    </row>
    <row r="245" spans="1:9">
      <c r="A245" s="122"/>
      <c r="B245" s="278" t="s">
        <v>391</v>
      </c>
      <c r="C245" s="279">
        <v>0</v>
      </c>
      <c r="D245" s="280">
        <v>673000</v>
      </c>
      <c r="E245" s="278"/>
      <c r="F245" s="279"/>
      <c r="G245" s="280"/>
      <c r="H245" s="270"/>
      <c r="I245" s="271"/>
    </row>
    <row r="246" spans="1:9">
      <c r="A246" s="122"/>
      <c r="B246" s="278" t="s">
        <v>392</v>
      </c>
      <c r="C246" s="279">
        <v>0</v>
      </c>
      <c r="D246" s="280">
        <v>142500</v>
      </c>
      <c r="E246" s="278"/>
      <c r="F246" s="279"/>
      <c r="G246" s="280"/>
      <c r="H246" s="270"/>
      <c r="I246" s="271"/>
    </row>
    <row r="247" spans="1:9">
      <c r="A247" s="122"/>
      <c r="B247" s="278" t="s">
        <v>393</v>
      </c>
      <c r="C247" s="279">
        <v>2</v>
      </c>
      <c r="D247" s="280">
        <v>161800</v>
      </c>
      <c r="E247" s="278"/>
      <c r="F247" s="279"/>
      <c r="G247" s="280"/>
      <c r="H247" s="270"/>
      <c r="I247" s="271"/>
    </row>
    <row r="248" spans="1:9" ht="15" thickBot="1">
      <c r="A248" s="123"/>
      <c r="B248" s="283" t="s">
        <v>174</v>
      </c>
      <c r="C248" s="281"/>
      <c r="D248" s="282">
        <f>SUM(D244:D247)</f>
        <v>1381300</v>
      </c>
      <c r="E248" s="283" t="s">
        <v>175</v>
      </c>
      <c r="F248" s="281"/>
      <c r="G248" s="282">
        <f>SUM(G244:G247)</f>
        <v>929000</v>
      </c>
      <c r="H248" s="272">
        <f>SUM(D248:G248)</f>
        <v>2310300</v>
      </c>
      <c r="I248" s="273">
        <f>SUM(H244:H248)</f>
        <v>2310300</v>
      </c>
    </row>
    <row r="249" spans="1:9">
      <c r="A249" s="117" t="s">
        <v>39</v>
      </c>
      <c r="B249" s="17" t="s">
        <v>394</v>
      </c>
      <c r="C249" s="9">
        <v>1.71</v>
      </c>
      <c r="D249" s="274">
        <v>1947008</v>
      </c>
      <c r="E249" s="17" t="s">
        <v>395</v>
      </c>
      <c r="F249" s="9">
        <v>0.91300000000000003</v>
      </c>
      <c r="G249" s="274">
        <v>1475884</v>
      </c>
      <c r="H249" s="118"/>
      <c r="I249" s="119"/>
    </row>
    <row r="250" spans="1:9" ht="15" thickBot="1">
      <c r="A250" s="117"/>
      <c r="B250" s="17" t="s">
        <v>174</v>
      </c>
      <c r="C250" s="9"/>
      <c r="D250" s="274">
        <f>SUM(D249)</f>
        <v>1947008</v>
      </c>
      <c r="E250" s="17" t="s">
        <v>175</v>
      </c>
      <c r="F250" s="9"/>
      <c r="G250" s="274">
        <f>SUM(G249)</f>
        <v>1475884</v>
      </c>
      <c r="H250" s="118">
        <f>SUM(D250:G250)</f>
        <v>3422892</v>
      </c>
      <c r="I250" s="119">
        <f>SUM(H249:H250)</f>
        <v>3422892</v>
      </c>
    </row>
    <row r="251" spans="1:9">
      <c r="A251" s="121" t="s">
        <v>40</v>
      </c>
      <c r="B251" s="275" t="s">
        <v>396</v>
      </c>
      <c r="C251" s="276">
        <v>1</v>
      </c>
      <c r="D251" s="277">
        <v>112649</v>
      </c>
      <c r="E251" s="275" t="s">
        <v>397</v>
      </c>
      <c r="F251" s="276">
        <v>1.68</v>
      </c>
      <c r="G251" s="277">
        <v>2984950</v>
      </c>
      <c r="H251" s="268"/>
      <c r="I251" s="269"/>
    </row>
    <row r="252" spans="1:9">
      <c r="A252" s="122"/>
      <c r="B252" s="278" t="s">
        <v>398</v>
      </c>
      <c r="C252" s="279">
        <v>1</v>
      </c>
      <c r="D252" s="280">
        <v>206381</v>
      </c>
      <c r="E252" s="22"/>
      <c r="F252" s="103"/>
      <c r="G252" s="270"/>
      <c r="H252" s="270"/>
      <c r="I252" s="271"/>
    </row>
    <row r="253" spans="1:9">
      <c r="A253" s="122"/>
      <c r="B253" s="278" t="s">
        <v>399</v>
      </c>
      <c r="C253" s="279">
        <v>1</v>
      </c>
      <c r="D253" s="280">
        <v>90000</v>
      </c>
      <c r="E253" s="22"/>
      <c r="F253" s="103"/>
      <c r="G253" s="270"/>
      <c r="H253" s="270"/>
      <c r="I253" s="271"/>
    </row>
    <row r="254" spans="1:9">
      <c r="A254" s="122"/>
      <c r="B254" s="278" t="s">
        <v>400</v>
      </c>
      <c r="C254" s="279">
        <v>1</v>
      </c>
      <c r="D254" s="280">
        <v>147000</v>
      </c>
      <c r="E254" s="22"/>
      <c r="F254" s="103"/>
      <c r="G254" s="270"/>
      <c r="H254" s="270"/>
      <c r="I254" s="271"/>
    </row>
    <row r="255" spans="1:9">
      <c r="A255" s="122"/>
      <c r="B255" s="22" t="s">
        <v>174</v>
      </c>
      <c r="C255" s="103"/>
      <c r="D255" s="23">
        <f>SUM(D251:D254)</f>
        <v>556030</v>
      </c>
      <c r="E255" s="125" t="s">
        <v>175</v>
      </c>
      <c r="F255" s="126"/>
      <c r="G255" s="284">
        <f>SUM(G251:G254)</f>
        <v>2984950</v>
      </c>
      <c r="H255" s="284">
        <f>SUM(D255:G255)</f>
        <v>3540980</v>
      </c>
      <c r="I255" s="271"/>
    </row>
    <row r="256" spans="1:9">
      <c r="A256" s="122"/>
      <c r="B256" s="152"/>
      <c r="C256" s="153"/>
      <c r="D256" s="154"/>
      <c r="E256" s="278" t="s">
        <v>401</v>
      </c>
      <c r="F256" s="279">
        <v>1</v>
      </c>
      <c r="G256" s="280">
        <v>158796</v>
      </c>
      <c r="H256" s="270"/>
      <c r="I256" s="271"/>
    </row>
    <row r="257" spans="1:9" ht="15" thickBot="1">
      <c r="A257" s="123"/>
      <c r="B257" s="106" t="s">
        <v>174</v>
      </c>
      <c r="C257" s="107"/>
      <c r="D257" s="128"/>
      <c r="E257" s="106" t="s">
        <v>175</v>
      </c>
      <c r="F257" s="107"/>
      <c r="G257" s="272">
        <f>SUM(G256)</f>
        <v>158796</v>
      </c>
      <c r="H257" s="272">
        <f>SUM(D257:G257)</f>
        <v>158796</v>
      </c>
      <c r="I257" s="273">
        <f>SUM(H251:H257)</f>
        <v>3699776</v>
      </c>
    </row>
    <row r="259" spans="1:9" ht="15" thickBot="1">
      <c r="A259" s="297" t="s">
        <v>73</v>
      </c>
      <c r="C259" s="62"/>
      <c r="F259" s="137"/>
      <c r="G259" s="97"/>
      <c r="H259" s="97"/>
      <c r="I259" s="97"/>
    </row>
    <row r="260" spans="1:9">
      <c r="A260" s="109" t="s">
        <v>10</v>
      </c>
      <c r="B260" s="285" t="s">
        <v>402</v>
      </c>
      <c r="C260" s="286">
        <v>0</v>
      </c>
      <c r="D260" s="287">
        <v>79628</v>
      </c>
      <c r="E260" s="285" t="s">
        <v>204</v>
      </c>
      <c r="G260" s="298">
        <v>15400</v>
      </c>
      <c r="H260" s="115"/>
      <c r="I260" s="116"/>
    </row>
    <row r="261" spans="1:9" ht="15" thickBot="1">
      <c r="A261" s="130"/>
      <c r="B261" s="120" t="s">
        <v>174</v>
      </c>
      <c r="C261" s="137"/>
      <c r="D261" s="138">
        <f>SUM(D260)</f>
        <v>79628</v>
      </c>
      <c r="E261" s="120" t="s">
        <v>175</v>
      </c>
      <c r="F261" s="137"/>
      <c r="G261" s="131">
        <f>SUM(G260)</f>
        <v>15400</v>
      </c>
      <c r="H261" s="131">
        <f>SUM(D261:G261)</f>
        <v>95028</v>
      </c>
      <c r="I261" s="132">
        <f>SUM(H260:H261)</f>
        <v>95028</v>
      </c>
    </row>
    <row r="262" spans="1:9">
      <c r="A262" s="121" t="s">
        <v>51</v>
      </c>
      <c r="B262" s="278" t="s">
        <v>403</v>
      </c>
      <c r="C262" s="279">
        <v>0</v>
      </c>
      <c r="D262" s="280">
        <v>326396</v>
      </c>
      <c r="E262" s="278" t="s">
        <v>390</v>
      </c>
      <c r="F262" s="279">
        <v>0</v>
      </c>
      <c r="G262" s="280">
        <v>0</v>
      </c>
      <c r="H262" s="268"/>
      <c r="I262" s="269"/>
    </row>
    <row r="263" spans="1:9" ht="15" thickBot="1">
      <c r="A263" s="123"/>
      <c r="B263" s="106" t="s">
        <v>174</v>
      </c>
      <c r="C263" s="106"/>
      <c r="D263" s="272">
        <f>SUM(D262)</f>
        <v>326396</v>
      </c>
      <c r="E263" s="106" t="s">
        <v>175</v>
      </c>
      <c r="F263" s="106"/>
      <c r="G263" s="272">
        <f>SUM(G262)</f>
        <v>0</v>
      </c>
      <c r="H263" s="272">
        <f>SUM(D263:G263)</f>
        <v>326396</v>
      </c>
      <c r="I263" s="273">
        <f>SUM(H262:H263)</f>
        <v>326396</v>
      </c>
    </row>
    <row r="264" spans="1:9">
      <c r="G264" s="97"/>
      <c r="H264" s="97"/>
      <c r="I264" s="97"/>
    </row>
    <row r="265" spans="1:9">
      <c r="A265" s="30" t="s">
        <v>74</v>
      </c>
      <c r="B265" s="30"/>
      <c r="C265" s="30"/>
      <c r="D265" s="155">
        <f>D5+D9+D12+D16+D18+D20+D22+D24+D26+D28+D31+D33+D36+D43+D45+D50+D52+D57+D60+D62+D64+D66+D69+D73+D75+D77+D79+D82+D88+D90+D92+D94+D97+D101+D103+D105+D107+D110+D112+D114+D116+D120+D122+D124+D129+D131+D134+D136+D138+D140+D143+D145+D147+D149+D151+D154+D156+D158+D161+D163+D166+D168+D173+D177+D181+D184+D189+D191+D193+D195+D197+D201+D203+D211+D216+D219+D224+D230+D232+D237+D240+D243+D248+D250+D255+D257+D261+D263</f>
        <v>12768548</v>
      </c>
      <c r="E265" s="30"/>
      <c r="F265" s="30"/>
      <c r="G265" s="31">
        <f>G5+G9+G12+G16+G18+G20+G22+G24+G26+G28+G31+G33+G36+G43+G45+G50+G52+G57+G60+G62+G64+G66+G69+G73+G75+G77+G79+G82+G88+G90+G92+G94+G97+G101+G103+G105+G107+G110+G112+G114+G116+G120+G122+G124+G129+G131+G134+G136+G138+G140+G143+G145+G147+G149+G151+G154+G156+G158+G161+G163+G166+G168+G173+G177+G181+G184+G189+G191+G193+G195+G197+G201+G203+G211+G216+G219+G224+G230+G232+G237+G240+G243+G248+G250+G255+G257+G261+G263</f>
        <v>26659790</v>
      </c>
      <c r="H265" s="31"/>
      <c r="I265" s="31">
        <f>SUM(I3:I263)</f>
        <v>39428338</v>
      </c>
    </row>
    <row r="266" spans="1:9">
      <c r="G266" s="97"/>
      <c r="H266" s="97"/>
      <c r="I266" s="97"/>
    </row>
    <row r="267" spans="1:9">
      <c r="A267" t="s">
        <v>404</v>
      </c>
      <c r="G267" s="97"/>
      <c r="H267" s="97"/>
      <c r="I267" s="97"/>
    </row>
    <row r="268" spans="1:9">
      <c r="A268" t="s">
        <v>405</v>
      </c>
      <c r="G268" s="97"/>
      <c r="H268" s="97"/>
      <c r="I268" s="97"/>
    </row>
    <row r="269" spans="1:9">
      <c r="A269" t="s">
        <v>406</v>
      </c>
      <c r="G269" s="97"/>
      <c r="H269" s="97"/>
      <c r="I269" s="97"/>
    </row>
    <row r="270" spans="1:9">
      <c r="A270" t="s">
        <v>407</v>
      </c>
      <c r="G270" s="97"/>
      <c r="H270" s="97"/>
      <c r="I270" s="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41E4-E8FA-494E-8F1C-2E514E0EAC4B}">
  <dimension ref="A1:P70"/>
  <sheetViews>
    <sheetView workbookViewId="0">
      <pane ySplit="1" topLeftCell="A2" activePane="bottomLeft" state="frozen"/>
      <selection pane="bottomLeft" sqref="A1:XFD1"/>
    </sheetView>
  </sheetViews>
  <sheetFormatPr defaultRowHeight="14.4"/>
  <cols>
    <col min="1" max="1" width="40.44140625" customWidth="1"/>
    <col min="2" max="2" width="10.88671875" customWidth="1"/>
    <col min="3" max="3" width="11.5546875" customWidth="1"/>
    <col min="4" max="4" width="11.44140625" customWidth="1"/>
    <col min="6" max="6" width="10.6640625" customWidth="1"/>
    <col min="7" max="7" width="11.109375" customWidth="1"/>
    <col min="9" max="9" width="11" customWidth="1"/>
    <col min="11" max="11" width="11.109375" customWidth="1"/>
    <col min="13" max="13" width="11.33203125" customWidth="1"/>
    <col min="14" max="14" width="11.44140625" customWidth="1"/>
    <col min="15" max="15" width="11.6640625" customWidth="1"/>
    <col min="16" max="16" width="11" customWidth="1"/>
  </cols>
  <sheetData>
    <row r="1" spans="1:16">
      <c r="A1" s="33" t="s">
        <v>80</v>
      </c>
      <c r="B1" s="333" t="s">
        <v>81</v>
      </c>
      <c r="C1" s="334"/>
      <c r="D1" s="334"/>
      <c r="E1" s="335"/>
      <c r="F1" s="336" t="s">
        <v>82</v>
      </c>
      <c r="G1" s="337"/>
      <c r="H1" s="337"/>
      <c r="I1" s="337"/>
      <c r="J1" s="338"/>
      <c r="K1" s="339" t="s">
        <v>83</v>
      </c>
      <c r="L1" s="340"/>
      <c r="M1" s="341" t="s">
        <v>84</v>
      </c>
      <c r="N1" s="343" t="s">
        <v>85</v>
      </c>
      <c r="O1" s="331" t="s">
        <v>86</v>
      </c>
    </row>
    <row r="2" spans="1:16" ht="27.6">
      <c r="A2" s="34" t="s">
        <v>0</v>
      </c>
      <c r="B2" s="35" t="s">
        <v>87</v>
      </c>
      <c r="C2" s="36" t="s">
        <v>88</v>
      </c>
      <c r="D2" s="36" t="s">
        <v>89</v>
      </c>
      <c r="E2" s="37" t="s">
        <v>90</v>
      </c>
      <c r="F2" s="35" t="s">
        <v>91</v>
      </c>
      <c r="G2" s="36" t="s">
        <v>92</v>
      </c>
      <c r="H2" s="36" t="s">
        <v>93</v>
      </c>
      <c r="I2" s="36" t="s">
        <v>89</v>
      </c>
      <c r="J2" s="37" t="s">
        <v>90</v>
      </c>
      <c r="K2" s="38" t="s">
        <v>89</v>
      </c>
      <c r="L2" s="37" t="s">
        <v>90</v>
      </c>
      <c r="M2" s="342"/>
      <c r="N2" s="344"/>
      <c r="O2" s="332"/>
      <c r="P2" t="s">
        <v>1</v>
      </c>
    </row>
    <row r="3" spans="1:16">
      <c r="A3" s="5" t="s">
        <v>9</v>
      </c>
      <c r="B3" s="39"/>
      <c r="C3" s="40"/>
      <c r="D3" s="40"/>
      <c r="E3" s="41"/>
      <c r="F3" s="39"/>
      <c r="G3" s="40"/>
      <c r="H3" s="40"/>
      <c r="I3" s="40"/>
      <c r="J3" s="42"/>
      <c r="K3" s="39"/>
      <c r="L3" s="43"/>
      <c r="M3" s="39"/>
      <c r="N3" s="44"/>
      <c r="O3" s="45"/>
    </row>
    <row r="4" spans="1:16">
      <c r="A4" s="25" t="s">
        <v>8</v>
      </c>
      <c r="B4" s="11">
        <v>78240</v>
      </c>
      <c r="C4" s="11">
        <v>33807</v>
      </c>
      <c r="D4" s="11">
        <v>112047</v>
      </c>
      <c r="E4" s="46">
        <f>D4/M4</f>
        <v>0.73177852086000161</v>
      </c>
      <c r="F4" s="11">
        <v>7365</v>
      </c>
      <c r="G4" s="11">
        <v>0</v>
      </c>
      <c r="H4" s="11">
        <v>1185</v>
      </c>
      <c r="I4" s="11">
        <v>8550</v>
      </c>
      <c r="J4" s="46">
        <f>I4/M4</f>
        <v>5.5840016719350037E-2</v>
      </c>
      <c r="K4" s="11">
        <v>32519</v>
      </c>
      <c r="L4" s="46">
        <f>K4/M4</f>
        <v>0.2123814624206484</v>
      </c>
      <c r="M4" s="11">
        <v>153116</v>
      </c>
      <c r="N4" s="28">
        <f>M4/P4</f>
        <v>20.025634318597959</v>
      </c>
      <c r="O4" s="11">
        <v>0</v>
      </c>
      <c r="P4" s="176">
        <v>7646</v>
      </c>
    </row>
    <row r="5" spans="1:16">
      <c r="A5" t="s">
        <v>13</v>
      </c>
      <c r="B5" s="11"/>
      <c r="C5" s="11"/>
      <c r="D5" s="11"/>
      <c r="E5" s="46"/>
      <c r="F5" s="11"/>
      <c r="G5" s="11"/>
      <c r="H5" s="11"/>
      <c r="I5" s="11"/>
      <c r="J5" s="46"/>
      <c r="K5" s="11"/>
      <c r="L5" s="46"/>
      <c r="M5" s="11"/>
      <c r="N5" s="28"/>
      <c r="O5" s="11"/>
      <c r="P5" s="177"/>
    </row>
    <row r="6" spans="1:16">
      <c r="A6" t="s">
        <v>15</v>
      </c>
      <c r="B6" s="11">
        <v>63964</v>
      </c>
      <c r="C6" s="11">
        <v>34756</v>
      </c>
      <c r="D6" s="11">
        <v>98720</v>
      </c>
      <c r="E6" s="46">
        <f t="shared" ref="E6:E15" si="0">D6/M6</f>
        <v>0.51987719270528887</v>
      </c>
      <c r="F6" s="11">
        <v>15124</v>
      </c>
      <c r="G6" s="11">
        <v>0</v>
      </c>
      <c r="H6" s="11">
        <v>1656</v>
      </c>
      <c r="I6" s="11">
        <v>16780</v>
      </c>
      <c r="J6" s="46">
        <f t="shared" ref="J6:J15" si="1">I6/M6</f>
        <v>8.836648393025473E-2</v>
      </c>
      <c r="K6" s="11">
        <v>74391</v>
      </c>
      <c r="L6" s="46">
        <f t="shared" ref="L6:L15" si="2">K6/M6</f>
        <v>0.39175632336445643</v>
      </c>
      <c r="M6" s="11">
        <v>189891</v>
      </c>
      <c r="N6" s="28">
        <f t="shared" ref="N6:N68" si="3">M6/P6</f>
        <v>23.425980754996299</v>
      </c>
      <c r="O6" s="11">
        <v>7000</v>
      </c>
      <c r="P6" s="177">
        <v>8106</v>
      </c>
    </row>
    <row r="7" spans="1:16">
      <c r="A7" t="s">
        <v>16</v>
      </c>
      <c r="B7" s="11">
        <v>130332</v>
      </c>
      <c r="C7" s="11">
        <v>65963</v>
      </c>
      <c r="D7" s="11">
        <v>196295</v>
      </c>
      <c r="E7" s="46">
        <f t="shared" si="0"/>
        <v>0.68199663683362055</v>
      </c>
      <c r="F7" s="11">
        <v>14204</v>
      </c>
      <c r="G7" s="11">
        <v>3500</v>
      </c>
      <c r="H7" s="11">
        <v>330</v>
      </c>
      <c r="I7" s="11">
        <v>18034</v>
      </c>
      <c r="J7" s="46">
        <f t="shared" si="1"/>
        <v>6.265634554449942E-2</v>
      </c>
      <c r="K7" s="11">
        <v>73495</v>
      </c>
      <c r="L7" s="46">
        <f t="shared" si="2"/>
        <v>0.25534701762188006</v>
      </c>
      <c r="M7" s="11">
        <v>287824</v>
      </c>
      <c r="N7" s="28">
        <f t="shared" si="3"/>
        <v>15.746156791947042</v>
      </c>
      <c r="O7" s="11">
        <v>0</v>
      </c>
      <c r="P7" s="177">
        <v>18279</v>
      </c>
    </row>
    <row r="8" spans="1:16">
      <c r="A8" t="s">
        <v>18</v>
      </c>
      <c r="B8" s="11">
        <v>56671</v>
      </c>
      <c r="C8" s="11">
        <v>23679</v>
      </c>
      <c r="D8" s="11">
        <v>80350</v>
      </c>
      <c r="E8" s="46">
        <f t="shared" si="0"/>
        <v>0.66941597933849872</v>
      </c>
      <c r="F8" s="11">
        <v>4511</v>
      </c>
      <c r="G8" s="11">
        <v>0</v>
      </c>
      <c r="H8" s="11">
        <v>462</v>
      </c>
      <c r="I8" s="11">
        <v>4973</v>
      </c>
      <c r="J8" s="46">
        <f t="shared" si="1"/>
        <v>4.1431308839456803E-2</v>
      </c>
      <c r="K8" s="11">
        <v>34707</v>
      </c>
      <c r="L8" s="46">
        <f t="shared" si="2"/>
        <v>0.28915271182204449</v>
      </c>
      <c r="M8" s="11">
        <v>120030</v>
      </c>
      <c r="N8" s="28">
        <f t="shared" si="3"/>
        <v>13.474405029187247</v>
      </c>
      <c r="O8" s="11">
        <v>0</v>
      </c>
      <c r="P8" s="177">
        <v>8908</v>
      </c>
    </row>
    <row r="9" spans="1:16">
      <c r="A9" t="s">
        <v>20</v>
      </c>
      <c r="B9" s="11">
        <v>60679</v>
      </c>
      <c r="C9" s="11">
        <v>23532</v>
      </c>
      <c r="D9" s="11">
        <v>84211</v>
      </c>
      <c r="E9" s="46">
        <f t="shared" si="0"/>
        <v>0.69810491759790427</v>
      </c>
      <c r="F9" s="11">
        <v>2663</v>
      </c>
      <c r="G9" s="11">
        <v>0</v>
      </c>
      <c r="H9" s="11">
        <v>0</v>
      </c>
      <c r="I9" s="11">
        <v>2663</v>
      </c>
      <c r="J9" s="46">
        <f t="shared" si="1"/>
        <v>2.2076134894054449E-2</v>
      </c>
      <c r="K9" s="11">
        <v>33754</v>
      </c>
      <c r="L9" s="46">
        <f t="shared" si="2"/>
        <v>0.27981894750804126</v>
      </c>
      <c r="M9" s="11">
        <v>120628</v>
      </c>
      <c r="N9" s="28">
        <f t="shared" si="3"/>
        <v>15.975102635412528</v>
      </c>
      <c r="O9" s="11">
        <v>0</v>
      </c>
      <c r="P9" s="177">
        <v>7551</v>
      </c>
    </row>
    <row r="10" spans="1:16">
      <c r="A10" t="s">
        <v>22</v>
      </c>
      <c r="B10" s="11">
        <v>52937</v>
      </c>
      <c r="C10" s="11">
        <v>42106</v>
      </c>
      <c r="D10" s="11">
        <v>95043</v>
      </c>
      <c r="E10" s="46">
        <f t="shared" si="0"/>
        <v>0.7399855184173032</v>
      </c>
      <c r="F10" s="11">
        <v>10058</v>
      </c>
      <c r="G10" s="11">
        <v>5811</v>
      </c>
      <c r="H10" s="11">
        <v>0</v>
      </c>
      <c r="I10" s="11">
        <v>15869</v>
      </c>
      <c r="J10" s="46">
        <f t="shared" si="1"/>
        <v>0.12355281495495916</v>
      </c>
      <c r="K10" s="11">
        <v>17527</v>
      </c>
      <c r="L10" s="46">
        <f t="shared" si="2"/>
        <v>0.13646166662773768</v>
      </c>
      <c r="M10" s="11">
        <v>128439</v>
      </c>
      <c r="N10" s="28">
        <f t="shared" si="3"/>
        <v>21.640943555181128</v>
      </c>
      <c r="O10" s="11">
        <v>0</v>
      </c>
      <c r="P10" s="177">
        <v>5935</v>
      </c>
    </row>
    <row r="11" spans="1:16">
      <c r="A11" t="s">
        <v>24</v>
      </c>
      <c r="B11" s="11">
        <v>66304</v>
      </c>
      <c r="C11" s="11">
        <v>22933</v>
      </c>
      <c r="D11" s="11">
        <v>89237</v>
      </c>
      <c r="E11" s="46">
        <f t="shared" si="0"/>
        <v>0.64649033202205275</v>
      </c>
      <c r="F11" s="11">
        <v>4100</v>
      </c>
      <c r="G11" s="11">
        <v>1514</v>
      </c>
      <c r="H11" s="11">
        <v>600</v>
      </c>
      <c r="I11" s="11">
        <v>6214</v>
      </c>
      <c r="J11" s="46">
        <f t="shared" si="1"/>
        <v>4.5018220280657523E-2</v>
      </c>
      <c r="K11" s="11">
        <v>42582</v>
      </c>
      <c r="L11" s="46">
        <f t="shared" si="2"/>
        <v>0.30849144769728976</v>
      </c>
      <c r="M11" s="11">
        <v>138033</v>
      </c>
      <c r="N11" s="28">
        <f t="shared" si="3"/>
        <v>13.635582337251803</v>
      </c>
      <c r="O11" s="11">
        <v>0</v>
      </c>
      <c r="P11" s="177">
        <v>10123</v>
      </c>
    </row>
    <row r="12" spans="1:16">
      <c r="A12" t="s">
        <v>25</v>
      </c>
      <c r="B12" s="11">
        <v>91955</v>
      </c>
      <c r="C12" s="11">
        <v>29436</v>
      </c>
      <c r="D12" s="11">
        <v>121391</v>
      </c>
      <c r="E12" s="46">
        <f t="shared" si="0"/>
        <v>0.78147873949850322</v>
      </c>
      <c r="F12" s="11">
        <v>5192</v>
      </c>
      <c r="G12" s="11">
        <v>0</v>
      </c>
      <c r="H12" s="11">
        <v>0</v>
      </c>
      <c r="I12" s="11">
        <v>5192</v>
      </c>
      <c r="J12" s="46">
        <f t="shared" si="1"/>
        <v>3.3424534071522835E-2</v>
      </c>
      <c r="K12" s="11">
        <v>28752</v>
      </c>
      <c r="L12" s="46">
        <f t="shared" si="2"/>
        <v>0.18509672642997393</v>
      </c>
      <c r="M12" s="11">
        <v>155335</v>
      </c>
      <c r="N12" s="28">
        <f t="shared" si="3"/>
        <v>31.425247825207364</v>
      </c>
      <c r="O12" s="11">
        <v>0</v>
      </c>
      <c r="P12" s="177">
        <v>4943</v>
      </c>
    </row>
    <row r="13" spans="1:16">
      <c r="A13" t="s">
        <v>28</v>
      </c>
      <c r="B13" s="11">
        <v>86572</v>
      </c>
      <c r="C13" s="11">
        <v>29615</v>
      </c>
      <c r="D13" s="11">
        <v>116187</v>
      </c>
      <c r="E13" s="46">
        <f t="shared" si="0"/>
        <v>0.69522265171551323</v>
      </c>
      <c r="F13" s="11">
        <v>5107</v>
      </c>
      <c r="G13" s="11">
        <v>4091</v>
      </c>
      <c r="H13" s="11">
        <v>3417</v>
      </c>
      <c r="I13" s="11">
        <v>12615</v>
      </c>
      <c r="J13" s="46">
        <f t="shared" si="1"/>
        <v>7.5483778317636224E-2</v>
      </c>
      <c r="K13" s="11">
        <v>38320</v>
      </c>
      <c r="L13" s="46">
        <f t="shared" si="2"/>
        <v>0.22929356996685057</v>
      </c>
      <c r="M13" s="11">
        <v>167122</v>
      </c>
      <c r="N13" s="28">
        <f t="shared" si="3"/>
        <v>13.514636907650008</v>
      </c>
      <c r="O13" s="11">
        <v>0</v>
      </c>
      <c r="P13" s="177">
        <v>12366</v>
      </c>
    </row>
    <row r="14" spans="1:16">
      <c r="A14" t="s">
        <v>30</v>
      </c>
      <c r="B14" s="11">
        <v>34331</v>
      </c>
      <c r="C14" s="11">
        <v>5393</v>
      </c>
      <c r="D14" s="11">
        <v>39724</v>
      </c>
      <c r="E14" s="46">
        <f t="shared" si="0"/>
        <v>0.42236209756305021</v>
      </c>
      <c r="F14" s="11">
        <v>6284</v>
      </c>
      <c r="G14" s="11">
        <v>0</v>
      </c>
      <c r="H14" s="11">
        <v>0</v>
      </c>
      <c r="I14" s="11">
        <v>6284</v>
      </c>
      <c r="J14" s="46">
        <f t="shared" si="1"/>
        <v>6.6814102836728617E-2</v>
      </c>
      <c r="K14" s="11">
        <v>48044</v>
      </c>
      <c r="L14" s="46">
        <f t="shared" si="2"/>
        <v>0.51082379960022117</v>
      </c>
      <c r="M14" s="11">
        <v>94052</v>
      </c>
      <c r="N14" s="28">
        <f t="shared" si="3"/>
        <v>11.311124473842453</v>
      </c>
      <c r="O14" s="11">
        <v>0</v>
      </c>
      <c r="P14" s="177">
        <v>8315</v>
      </c>
    </row>
    <row r="15" spans="1:16">
      <c r="A15" t="s">
        <v>32</v>
      </c>
      <c r="B15" s="11">
        <v>59669</v>
      </c>
      <c r="C15" s="11">
        <v>20196</v>
      </c>
      <c r="D15" s="11">
        <v>79865</v>
      </c>
      <c r="E15" s="47">
        <f t="shared" si="0"/>
        <v>0.73327824450259371</v>
      </c>
      <c r="F15" s="11">
        <v>9653</v>
      </c>
      <c r="G15" s="11">
        <v>0</v>
      </c>
      <c r="H15" s="11">
        <v>290</v>
      </c>
      <c r="I15" s="11">
        <v>9943</v>
      </c>
      <c r="J15" s="46">
        <f t="shared" si="1"/>
        <v>9.1291374007253359E-2</v>
      </c>
      <c r="K15" s="11">
        <v>19107</v>
      </c>
      <c r="L15" s="46">
        <f t="shared" si="2"/>
        <v>0.17543038149015286</v>
      </c>
      <c r="M15" s="11">
        <v>108915</v>
      </c>
      <c r="N15" s="28">
        <f t="shared" si="3"/>
        <v>8.7728554168344743</v>
      </c>
      <c r="O15" s="11">
        <v>0</v>
      </c>
      <c r="P15" s="177">
        <v>12415</v>
      </c>
    </row>
    <row r="16" spans="1:16">
      <c r="B16" s="11"/>
      <c r="C16" s="11"/>
      <c r="D16" s="11"/>
      <c r="E16" s="47"/>
      <c r="F16" s="11"/>
      <c r="G16" s="11"/>
      <c r="H16" s="11"/>
      <c r="I16" s="11"/>
      <c r="J16" s="46"/>
      <c r="K16" s="11"/>
      <c r="L16" s="46"/>
      <c r="M16" s="11"/>
      <c r="N16" s="28"/>
      <c r="O16" s="11"/>
      <c r="P16" s="177"/>
    </row>
    <row r="17" spans="1:16">
      <c r="A17" s="24" t="s">
        <v>35</v>
      </c>
      <c r="B17" s="11"/>
      <c r="C17" s="11"/>
      <c r="D17" s="11"/>
      <c r="F17" s="11"/>
      <c r="G17" s="11"/>
      <c r="H17" s="11"/>
      <c r="I17" s="11"/>
      <c r="K17" s="11"/>
      <c r="M17" s="11"/>
      <c r="N17" s="28"/>
      <c r="O17" s="11"/>
      <c r="P17" s="177"/>
    </row>
    <row r="18" spans="1:16">
      <c r="A18" t="s">
        <v>12</v>
      </c>
      <c r="B18" s="169">
        <v>361353</v>
      </c>
      <c r="C18" s="169">
        <v>104222</v>
      </c>
      <c r="D18" s="169">
        <v>465575</v>
      </c>
      <c r="E18" s="46">
        <f t="shared" ref="E18:E32" si="4">D18/M18</f>
        <v>0.72506708320809576</v>
      </c>
      <c r="F18" s="169">
        <v>30574</v>
      </c>
      <c r="G18" s="169">
        <v>5047</v>
      </c>
      <c r="H18" s="169">
        <v>6904</v>
      </c>
      <c r="I18" s="169">
        <v>42525</v>
      </c>
      <c r="J18" s="46">
        <f t="shared" ref="J18:J32" si="5">I18/M18</f>
        <v>6.6226661039412063E-2</v>
      </c>
      <c r="K18" s="169">
        <v>134013</v>
      </c>
      <c r="L18" s="46">
        <f t="shared" ref="L18:L32" si="6">K18/M18</f>
        <v>0.20870625575249216</v>
      </c>
      <c r="M18" s="169">
        <v>642113</v>
      </c>
      <c r="N18" s="28">
        <f t="shared" si="3"/>
        <v>21.186254454269498</v>
      </c>
      <c r="O18" s="169">
        <v>0</v>
      </c>
      <c r="P18" s="178">
        <v>30308</v>
      </c>
    </row>
    <row r="19" spans="1:16">
      <c r="A19" t="s">
        <v>14</v>
      </c>
      <c r="B19" s="11">
        <v>277000</v>
      </c>
      <c r="C19" s="11">
        <v>50693</v>
      </c>
      <c r="D19" s="11">
        <v>327693</v>
      </c>
      <c r="E19" s="46">
        <f t="shared" si="4"/>
        <v>0.78023443247863655</v>
      </c>
      <c r="F19" s="11">
        <v>9100</v>
      </c>
      <c r="G19" s="11">
        <v>11500</v>
      </c>
      <c r="H19" s="11">
        <v>6500</v>
      </c>
      <c r="I19" s="11">
        <v>27100</v>
      </c>
      <c r="J19" s="46">
        <f t="shared" si="5"/>
        <v>6.4524884938558499E-2</v>
      </c>
      <c r="K19" s="11">
        <v>65200</v>
      </c>
      <c r="L19" s="46">
        <f t="shared" si="6"/>
        <v>0.15524068258280496</v>
      </c>
      <c r="M19" s="11">
        <v>419993</v>
      </c>
      <c r="N19" s="28">
        <f t="shared" si="3"/>
        <v>20.182268140317156</v>
      </c>
      <c r="O19" s="11">
        <v>0</v>
      </c>
      <c r="P19" s="177">
        <v>20810</v>
      </c>
    </row>
    <row r="20" spans="1:16">
      <c r="A20" t="s">
        <v>23</v>
      </c>
      <c r="B20" s="11">
        <v>158586</v>
      </c>
      <c r="C20" s="11">
        <v>40960</v>
      </c>
      <c r="D20" s="11">
        <v>199546</v>
      </c>
      <c r="E20" s="46">
        <f t="shared" si="4"/>
        <v>0.64867272171691226</v>
      </c>
      <c r="F20" s="11">
        <v>3188</v>
      </c>
      <c r="G20" s="11">
        <v>5</v>
      </c>
      <c r="H20" s="11">
        <v>330</v>
      </c>
      <c r="I20" s="11">
        <v>3523</v>
      </c>
      <c r="J20" s="46">
        <f t="shared" si="5"/>
        <v>1.1452366865828841E-2</v>
      </c>
      <c r="K20" s="11">
        <v>104553</v>
      </c>
      <c r="L20" s="46">
        <f t="shared" si="6"/>
        <v>0.33987491141725884</v>
      </c>
      <c r="M20" s="11">
        <v>307622</v>
      </c>
      <c r="N20" s="28">
        <f t="shared" si="3"/>
        <v>8.7392613636363645</v>
      </c>
      <c r="O20" s="11">
        <v>0</v>
      </c>
      <c r="P20" s="177">
        <v>35200</v>
      </c>
    </row>
    <row r="21" spans="1:16">
      <c r="A21" t="s">
        <v>29</v>
      </c>
      <c r="B21" s="11">
        <v>189012</v>
      </c>
      <c r="C21" s="11">
        <v>48914</v>
      </c>
      <c r="D21" s="11">
        <v>237926</v>
      </c>
      <c r="E21" s="46">
        <f t="shared" si="4"/>
        <v>0.67833693039752074</v>
      </c>
      <c r="F21" s="11">
        <v>18606</v>
      </c>
      <c r="G21" s="11">
        <v>3000</v>
      </c>
      <c r="H21" s="11">
        <v>7129</v>
      </c>
      <c r="I21" s="11">
        <v>28735</v>
      </c>
      <c r="J21" s="46">
        <f t="shared" si="5"/>
        <v>8.1924681182269948E-2</v>
      </c>
      <c r="K21" s="11">
        <v>84088</v>
      </c>
      <c r="L21" s="46">
        <f t="shared" si="6"/>
        <v>0.23973838842020934</v>
      </c>
      <c r="M21" s="11">
        <v>350749</v>
      </c>
      <c r="N21" s="28">
        <f t="shared" si="3"/>
        <v>11.06045030272452</v>
      </c>
      <c r="O21" s="11">
        <v>0</v>
      </c>
      <c r="P21" s="177">
        <v>31712</v>
      </c>
    </row>
    <row r="22" spans="1:16">
      <c r="A22" t="s">
        <v>31</v>
      </c>
      <c r="B22" s="11">
        <v>153544</v>
      </c>
      <c r="C22" s="11">
        <v>55678</v>
      </c>
      <c r="D22" s="11">
        <v>209222</v>
      </c>
      <c r="E22" s="46">
        <f t="shared" si="4"/>
        <v>0.61088320569007648</v>
      </c>
      <c r="F22" s="11">
        <v>9581</v>
      </c>
      <c r="G22" s="11">
        <v>8314</v>
      </c>
      <c r="H22" s="11">
        <v>3707</v>
      </c>
      <c r="I22" s="11">
        <v>21602</v>
      </c>
      <c r="J22" s="46">
        <f t="shared" si="5"/>
        <v>6.3073190244415184E-2</v>
      </c>
      <c r="K22" s="11">
        <v>111667</v>
      </c>
      <c r="L22" s="46">
        <f t="shared" si="6"/>
        <v>0.32604360406550831</v>
      </c>
      <c r="M22" s="11">
        <v>342491</v>
      </c>
      <c r="N22" s="28">
        <f t="shared" si="3"/>
        <v>16.030470395506669</v>
      </c>
      <c r="O22" s="11">
        <v>0</v>
      </c>
      <c r="P22" s="177">
        <v>21365</v>
      </c>
    </row>
    <row r="23" spans="1:16">
      <c r="A23" t="s">
        <v>34</v>
      </c>
      <c r="B23" s="11">
        <v>238599</v>
      </c>
      <c r="C23" s="11">
        <v>93849</v>
      </c>
      <c r="D23" s="11">
        <v>332448</v>
      </c>
      <c r="E23" s="46">
        <f t="shared" si="4"/>
        <v>0.66054827127844529</v>
      </c>
      <c r="F23" s="11">
        <v>38016</v>
      </c>
      <c r="G23" s="11">
        <v>391</v>
      </c>
      <c r="H23" s="11">
        <v>11866</v>
      </c>
      <c r="I23" s="11">
        <v>50273</v>
      </c>
      <c r="J23" s="46">
        <f t="shared" si="5"/>
        <v>9.9888533671375013E-2</v>
      </c>
      <c r="K23" s="11">
        <v>120570</v>
      </c>
      <c r="L23" s="46">
        <f t="shared" si="6"/>
        <v>0.23956319505017973</v>
      </c>
      <c r="M23" s="11">
        <v>503291</v>
      </c>
      <c r="N23" s="28">
        <f t="shared" si="3"/>
        <v>18.263635373952173</v>
      </c>
      <c r="O23" s="11">
        <v>0</v>
      </c>
      <c r="P23" s="177">
        <v>27557</v>
      </c>
    </row>
    <row r="24" spans="1:16">
      <c r="A24" t="s">
        <v>41</v>
      </c>
      <c r="B24" s="11">
        <v>234334</v>
      </c>
      <c r="C24" s="11">
        <v>79833</v>
      </c>
      <c r="D24" s="11">
        <v>314167</v>
      </c>
      <c r="E24" s="46">
        <f t="shared" si="4"/>
        <v>0.71223693547253564</v>
      </c>
      <c r="F24" s="11">
        <v>15543</v>
      </c>
      <c r="G24" s="11">
        <v>7431</v>
      </c>
      <c r="H24" s="11">
        <v>3042</v>
      </c>
      <c r="I24" s="11">
        <v>26016</v>
      </c>
      <c r="J24" s="46">
        <f t="shared" si="5"/>
        <v>5.8979956880428203E-2</v>
      </c>
      <c r="K24" s="11">
        <v>100916</v>
      </c>
      <c r="L24" s="46">
        <f t="shared" si="6"/>
        <v>0.22878310764703616</v>
      </c>
      <c r="M24" s="11">
        <v>441099</v>
      </c>
      <c r="N24" s="28">
        <f t="shared" si="3"/>
        <v>15.346844339294412</v>
      </c>
      <c r="O24" s="11">
        <v>0</v>
      </c>
      <c r="P24" s="177">
        <v>28742</v>
      </c>
    </row>
    <row r="25" spans="1:16">
      <c r="A25" t="s">
        <v>42</v>
      </c>
      <c r="B25" s="11">
        <v>164782</v>
      </c>
      <c r="C25" s="11">
        <v>41277</v>
      </c>
      <c r="D25" s="11">
        <v>206059</v>
      </c>
      <c r="E25" s="46">
        <f t="shared" si="4"/>
        <v>0.78662284217839773</v>
      </c>
      <c r="F25" s="11">
        <v>5202</v>
      </c>
      <c r="G25" s="11">
        <v>1768</v>
      </c>
      <c r="H25" s="11">
        <v>660</v>
      </c>
      <c r="I25" s="11">
        <v>7630</v>
      </c>
      <c r="J25" s="46">
        <f t="shared" si="5"/>
        <v>2.9127251349473571E-2</v>
      </c>
      <c r="K25" s="11">
        <v>48265</v>
      </c>
      <c r="L25" s="46">
        <f t="shared" si="6"/>
        <v>0.18424990647212869</v>
      </c>
      <c r="M25" s="11">
        <v>261954</v>
      </c>
      <c r="N25" s="28">
        <f t="shared" si="3"/>
        <v>8.7654007026936593</v>
      </c>
      <c r="O25" s="11">
        <v>0</v>
      </c>
      <c r="P25" s="177">
        <v>29885</v>
      </c>
    </row>
    <row r="26" spans="1:16">
      <c r="A26" t="s">
        <v>44</v>
      </c>
      <c r="B26" s="169">
        <v>107372</v>
      </c>
      <c r="C26" s="169">
        <v>26040</v>
      </c>
      <c r="D26" s="169">
        <v>133412</v>
      </c>
      <c r="E26" s="46">
        <f t="shared" si="4"/>
        <v>0.49148814677006392</v>
      </c>
      <c r="F26" s="169">
        <v>13490</v>
      </c>
      <c r="G26" s="169">
        <v>0</v>
      </c>
      <c r="H26" s="169">
        <v>4779</v>
      </c>
      <c r="I26" s="169">
        <v>18269</v>
      </c>
      <c r="J26" s="46">
        <f t="shared" si="5"/>
        <v>6.7302768516642408E-2</v>
      </c>
      <c r="K26" s="169">
        <v>119764</v>
      </c>
      <c r="L26" s="46">
        <f t="shared" si="6"/>
        <v>0.44120908471329368</v>
      </c>
      <c r="M26" s="169">
        <v>271445</v>
      </c>
      <c r="N26" s="28">
        <f t="shared" si="3"/>
        <v>8.0487768717568571</v>
      </c>
      <c r="O26" s="169">
        <v>0</v>
      </c>
      <c r="P26" s="178">
        <v>33725</v>
      </c>
    </row>
    <row r="27" spans="1:16">
      <c r="A27" t="s">
        <v>46</v>
      </c>
      <c r="B27" s="11">
        <v>175000</v>
      </c>
      <c r="C27" s="11">
        <v>25000</v>
      </c>
      <c r="D27" s="11">
        <v>200000</v>
      </c>
      <c r="E27" s="46">
        <f t="shared" si="4"/>
        <v>0.87912087912087911</v>
      </c>
      <c r="F27" s="11">
        <v>16000</v>
      </c>
      <c r="G27" s="11">
        <v>3500</v>
      </c>
      <c r="H27" s="11">
        <v>2500</v>
      </c>
      <c r="I27" s="11">
        <v>22000</v>
      </c>
      <c r="J27" s="46">
        <f t="shared" si="5"/>
        <v>9.6703296703296707E-2</v>
      </c>
      <c r="K27" s="11">
        <v>5500</v>
      </c>
      <c r="L27" s="46">
        <f t="shared" si="6"/>
        <v>2.4175824175824177E-2</v>
      </c>
      <c r="M27" s="11">
        <v>227500</v>
      </c>
      <c r="N27" s="28">
        <f t="shared" si="3"/>
        <v>7.8467216224605938</v>
      </c>
      <c r="O27" s="11">
        <v>0</v>
      </c>
      <c r="P27" s="177">
        <v>28993</v>
      </c>
    </row>
    <row r="28" spans="1:16">
      <c r="A28" t="s">
        <v>48</v>
      </c>
      <c r="B28" s="11">
        <v>260147</v>
      </c>
      <c r="C28" s="11">
        <v>106018</v>
      </c>
      <c r="D28" s="11">
        <v>366165</v>
      </c>
      <c r="E28" s="46">
        <f t="shared" si="4"/>
        <v>0.61582253466645365</v>
      </c>
      <c r="F28" s="11">
        <v>17012</v>
      </c>
      <c r="G28" s="11">
        <v>1146</v>
      </c>
      <c r="H28" s="11">
        <v>5242</v>
      </c>
      <c r="I28" s="11">
        <v>23400</v>
      </c>
      <c r="J28" s="46">
        <f t="shared" si="5"/>
        <v>3.9354518621919118E-2</v>
      </c>
      <c r="K28" s="11">
        <v>205030</v>
      </c>
      <c r="L28" s="46">
        <f t="shared" si="6"/>
        <v>0.34482294671162722</v>
      </c>
      <c r="M28" s="11">
        <v>594595</v>
      </c>
      <c r="N28" s="28">
        <f t="shared" si="3"/>
        <v>16.743495156566794</v>
      </c>
      <c r="O28" s="11">
        <v>0</v>
      </c>
      <c r="P28" s="177">
        <v>35512</v>
      </c>
    </row>
    <row r="29" spans="1:16">
      <c r="A29" t="s">
        <v>50</v>
      </c>
      <c r="B29" s="11">
        <v>254248</v>
      </c>
      <c r="C29" s="11">
        <v>110864</v>
      </c>
      <c r="D29" s="11">
        <v>365112</v>
      </c>
      <c r="E29" s="46">
        <f t="shared" si="4"/>
        <v>0.61852044472377554</v>
      </c>
      <c r="F29" s="11">
        <v>14687</v>
      </c>
      <c r="G29" s="11">
        <v>7538</v>
      </c>
      <c r="H29" s="11">
        <v>0</v>
      </c>
      <c r="I29" s="11">
        <v>22225</v>
      </c>
      <c r="J29" s="46">
        <f t="shared" si="5"/>
        <v>3.7650411062868143E-2</v>
      </c>
      <c r="K29" s="11">
        <v>202962</v>
      </c>
      <c r="L29" s="46">
        <f t="shared" si="6"/>
        <v>0.34382914421335631</v>
      </c>
      <c r="M29" s="11">
        <v>590299</v>
      </c>
      <c r="N29" s="28">
        <f t="shared" si="3"/>
        <v>23.238288323754034</v>
      </c>
      <c r="O29" s="11">
        <v>0</v>
      </c>
      <c r="P29" s="177">
        <v>25402</v>
      </c>
    </row>
    <row r="30" spans="1:16">
      <c r="A30" t="s">
        <v>52</v>
      </c>
      <c r="B30" s="11">
        <v>133829</v>
      </c>
      <c r="C30" s="11">
        <v>20316</v>
      </c>
      <c r="D30" s="11">
        <v>154145</v>
      </c>
      <c r="E30" s="46">
        <f t="shared" si="4"/>
        <v>0.60630673862080897</v>
      </c>
      <c r="F30" s="11">
        <v>20891</v>
      </c>
      <c r="G30" s="11">
        <v>1300</v>
      </c>
      <c r="H30" s="11">
        <v>1900</v>
      </c>
      <c r="I30" s="11">
        <v>24091</v>
      </c>
      <c r="J30" s="46">
        <f t="shared" si="5"/>
        <v>9.4758413442628114E-2</v>
      </c>
      <c r="K30" s="11">
        <v>76000</v>
      </c>
      <c r="L30" s="46">
        <f t="shared" si="6"/>
        <v>0.29893484793656289</v>
      </c>
      <c r="M30" s="11">
        <v>254236</v>
      </c>
      <c r="N30" s="28">
        <f t="shared" si="3"/>
        <v>9.0951239580724792</v>
      </c>
      <c r="O30" s="11">
        <v>0</v>
      </c>
      <c r="P30" s="177">
        <v>27953</v>
      </c>
    </row>
    <row r="31" spans="1:16">
      <c r="A31" t="s">
        <v>54</v>
      </c>
      <c r="B31" s="169">
        <v>202335</v>
      </c>
      <c r="C31" s="169">
        <v>97624</v>
      </c>
      <c r="D31" s="169">
        <v>299959</v>
      </c>
      <c r="E31" s="46">
        <f t="shared" si="4"/>
        <v>0.76644896540798546</v>
      </c>
      <c r="F31" s="169">
        <v>7424</v>
      </c>
      <c r="G31" s="169">
        <v>472</v>
      </c>
      <c r="H31" s="169">
        <v>344</v>
      </c>
      <c r="I31" s="169">
        <v>8240</v>
      </c>
      <c r="J31" s="46">
        <f t="shared" si="5"/>
        <v>2.1054675722221371E-2</v>
      </c>
      <c r="K31" s="169">
        <v>83163</v>
      </c>
      <c r="L31" s="46">
        <f t="shared" si="6"/>
        <v>0.21249635886979318</v>
      </c>
      <c r="M31" s="169">
        <v>391362</v>
      </c>
      <c r="N31" s="28">
        <f t="shared" si="3"/>
        <v>19.857019635699427</v>
      </c>
      <c r="O31" s="169">
        <v>0</v>
      </c>
      <c r="P31" s="178">
        <v>19709</v>
      </c>
    </row>
    <row r="32" spans="1:16">
      <c r="A32" t="s">
        <v>55</v>
      </c>
      <c r="B32" s="11">
        <v>122435</v>
      </c>
      <c r="C32" s="11">
        <v>47784</v>
      </c>
      <c r="D32" s="11">
        <v>170219</v>
      </c>
      <c r="E32" s="46">
        <f t="shared" si="4"/>
        <v>0.63313272729977832</v>
      </c>
      <c r="F32" s="11">
        <v>8017</v>
      </c>
      <c r="G32" s="11">
        <v>3000</v>
      </c>
      <c r="H32" s="11">
        <v>1060</v>
      </c>
      <c r="I32" s="11">
        <v>12077</v>
      </c>
      <c r="J32" s="46">
        <f t="shared" si="5"/>
        <v>4.4920625474238612E-2</v>
      </c>
      <c r="K32" s="11">
        <v>86556</v>
      </c>
      <c r="L32" s="46">
        <f t="shared" si="6"/>
        <v>0.3219466472259831</v>
      </c>
      <c r="M32" s="11">
        <v>268852</v>
      </c>
      <c r="N32" s="28">
        <f t="shared" si="3"/>
        <v>10.194213779243924</v>
      </c>
      <c r="O32" s="11">
        <v>35965</v>
      </c>
      <c r="P32" s="177">
        <v>26373</v>
      </c>
    </row>
    <row r="33" spans="1:16">
      <c r="B33" s="11"/>
      <c r="C33" s="11"/>
      <c r="D33" s="11"/>
      <c r="E33" s="46"/>
      <c r="F33" s="11"/>
      <c r="G33" s="11"/>
      <c r="H33" s="11"/>
      <c r="I33" s="11"/>
      <c r="J33" s="46"/>
      <c r="K33" s="11"/>
      <c r="L33" s="46"/>
      <c r="M33" s="11"/>
      <c r="N33" s="28"/>
      <c r="O33" s="11"/>
      <c r="P33" s="177"/>
    </row>
    <row r="34" spans="1:16">
      <c r="A34" s="24" t="s">
        <v>57</v>
      </c>
      <c r="B34" s="26"/>
      <c r="C34" s="26"/>
      <c r="D34" s="26"/>
      <c r="F34" s="26"/>
      <c r="G34" s="26"/>
      <c r="H34" s="26"/>
      <c r="I34" s="26"/>
      <c r="K34" s="26"/>
      <c r="M34" s="26"/>
      <c r="N34" s="28"/>
      <c r="O34" s="26"/>
      <c r="P34" s="179"/>
    </row>
    <row r="35" spans="1:16">
      <c r="A35" t="s">
        <v>21</v>
      </c>
      <c r="B35" s="169">
        <v>413464</v>
      </c>
      <c r="C35" s="169">
        <v>152555</v>
      </c>
      <c r="D35" s="169">
        <v>566019</v>
      </c>
      <c r="E35" s="46">
        <f t="shared" ref="E35:E42" si="7">D35/M35</f>
        <v>0.6007692985351698</v>
      </c>
      <c r="F35" s="169">
        <v>22851</v>
      </c>
      <c r="G35" s="169">
        <v>139907</v>
      </c>
      <c r="H35" s="169">
        <v>3482</v>
      </c>
      <c r="I35" s="169">
        <v>166240</v>
      </c>
      <c r="J35" s="46">
        <f t="shared" ref="J35:J42" si="8">I35/M35</f>
        <v>0.17644617616809088</v>
      </c>
      <c r="K35" s="169">
        <v>209898</v>
      </c>
      <c r="L35" s="46">
        <f t="shared" ref="L35:L42" si="9">K35/M35</f>
        <v>0.22278452529673928</v>
      </c>
      <c r="M35" s="169">
        <v>942157</v>
      </c>
      <c r="N35" s="28">
        <f t="shared" si="3"/>
        <v>16.202184006878763</v>
      </c>
      <c r="O35" s="169">
        <v>0</v>
      </c>
      <c r="P35" s="178">
        <v>58150</v>
      </c>
    </row>
    <row r="36" spans="1:16">
      <c r="A36" t="s">
        <v>36</v>
      </c>
      <c r="B36" s="11">
        <v>847890</v>
      </c>
      <c r="C36" s="11">
        <v>339049</v>
      </c>
      <c r="D36" s="11">
        <v>1186939</v>
      </c>
      <c r="E36" s="46">
        <f t="shared" si="7"/>
        <v>0.62051073742630081</v>
      </c>
      <c r="F36" s="11">
        <v>54502</v>
      </c>
      <c r="G36" s="11">
        <v>71640</v>
      </c>
      <c r="H36" s="11">
        <v>15534</v>
      </c>
      <c r="I36" s="11">
        <v>141676</v>
      </c>
      <c r="J36" s="46">
        <f t="shared" si="8"/>
        <v>7.4065709556774689E-2</v>
      </c>
      <c r="K36" s="11">
        <v>584227</v>
      </c>
      <c r="L36" s="46">
        <f t="shared" si="9"/>
        <v>0.30542355301692453</v>
      </c>
      <c r="M36" s="11">
        <v>1912842</v>
      </c>
      <c r="N36" s="28">
        <f t="shared" si="3"/>
        <v>41.533861687113237</v>
      </c>
      <c r="O36" s="11">
        <v>0</v>
      </c>
      <c r="P36" s="177">
        <v>46055</v>
      </c>
    </row>
    <row r="37" spans="1:16">
      <c r="A37" t="s">
        <v>49</v>
      </c>
      <c r="B37" s="11">
        <v>379845</v>
      </c>
      <c r="C37" s="11">
        <v>155275</v>
      </c>
      <c r="D37" s="11">
        <v>535120</v>
      </c>
      <c r="E37" s="46">
        <f t="shared" si="7"/>
        <v>0.59269695278095291</v>
      </c>
      <c r="F37" s="11">
        <v>28798</v>
      </c>
      <c r="G37" s="11">
        <v>3953</v>
      </c>
      <c r="H37" s="11">
        <v>4754</v>
      </c>
      <c r="I37" s="11">
        <v>37505</v>
      </c>
      <c r="J37" s="46">
        <f t="shared" si="8"/>
        <v>4.1540400684051501E-2</v>
      </c>
      <c r="K37" s="11">
        <v>330231</v>
      </c>
      <c r="L37" s="46">
        <f t="shared" si="9"/>
        <v>0.36576264653499563</v>
      </c>
      <c r="M37" s="11">
        <v>902856</v>
      </c>
      <c r="N37" s="28">
        <f t="shared" si="3"/>
        <v>16.587165402068674</v>
      </c>
      <c r="O37" s="11">
        <v>160189</v>
      </c>
      <c r="P37" s="177">
        <v>54431</v>
      </c>
    </row>
    <row r="38" spans="1:16">
      <c r="A38" t="s">
        <v>60</v>
      </c>
      <c r="B38" s="11">
        <v>334038</v>
      </c>
      <c r="C38" s="11">
        <v>125072</v>
      </c>
      <c r="D38" s="11">
        <v>459110</v>
      </c>
      <c r="E38" s="46">
        <f t="shared" si="7"/>
        <v>0.73461008590798615</v>
      </c>
      <c r="F38" s="11">
        <v>15196</v>
      </c>
      <c r="G38" s="11">
        <v>0</v>
      </c>
      <c r="H38" s="11">
        <v>0</v>
      </c>
      <c r="I38" s="11">
        <v>15196</v>
      </c>
      <c r="J38" s="46">
        <f t="shared" si="8"/>
        <v>2.4314728203388637E-2</v>
      </c>
      <c r="K38" s="11">
        <v>150665</v>
      </c>
      <c r="L38" s="46">
        <f t="shared" si="9"/>
        <v>0.24107518588862523</v>
      </c>
      <c r="M38" s="11">
        <v>624971</v>
      </c>
      <c r="N38" s="28">
        <f t="shared" si="3"/>
        <v>11.060846326743713</v>
      </c>
      <c r="O38" s="11">
        <v>0</v>
      </c>
      <c r="P38" s="177">
        <v>56503</v>
      </c>
    </row>
    <row r="39" spans="1:16">
      <c r="A39" t="s">
        <v>61</v>
      </c>
      <c r="B39" s="169">
        <v>126490</v>
      </c>
      <c r="C39" s="169">
        <v>65643</v>
      </c>
      <c r="D39" s="169">
        <v>192133</v>
      </c>
      <c r="E39" s="46">
        <f t="shared" si="7"/>
        <v>0.67513396700458561</v>
      </c>
      <c r="F39" s="169">
        <v>2842</v>
      </c>
      <c r="G39" s="169">
        <v>0</v>
      </c>
      <c r="H39" s="169">
        <v>0</v>
      </c>
      <c r="I39" s="169">
        <v>2842</v>
      </c>
      <c r="J39" s="46">
        <f t="shared" si="8"/>
        <v>9.9864715287172542E-3</v>
      </c>
      <c r="K39" s="169">
        <v>89610</v>
      </c>
      <c r="L39" s="46">
        <f t="shared" si="9"/>
        <v>0.3148795614666971</v>
      </c>
      <c r="M39" s="169">
        <v>284585</v>
      </c>
      <c r="N39" s="28">
        <f t="shared" si="3"/>
        <v>6.490705895769187</v>
      </c>
      <c r="O39" s="169">
        <v>0</v>
      </c>
      <c r="P39" s="178">
        <v>43845</v>
      </c>
    </row>
    <row r="40" spans="1:16">
      <c r="A40" t="s">
        <v>63</v>
      </c>
      <c r="B40" s="11">
        <v>266899</v>
      </c>
      <c r="C40" s="11">
        <v>100467</v>
      </c>
      <c r="D40" s="11">
        <v>367366</v>
      </c>
      <c r="E40" s="46">
        <f t="shared" si="7"/>
        <v>0.66471852698927381</v>
      </c>
      <c r="F40" s="11">
        <v>32100</v>
      </c>
      <c r="G40" s="11">
        <v>16385</v>
      </c>
      <c r="H40" s="11">
        <v>3516</v>
      </c>
      <c r="I40" s="11">
        <v>52001</v>
      </c>
      <c r="J40" s="46">
        <f t="shared" si="8"/>
        <v>9.4091527582762763E-2</v>
      </c>
      <c r="K40" s="11">
        <v>133297</v>
      </c>
      <c r="L40" s="46">
        <f t="shared" si="9"/>
        <v>0.24118994542796346</v>
      </c>
      <c r="M40" s="11">
        <v>552664</v>
      </c>
      <c r="N40" s="28">
        <f t="shared" si="3"/>
        <v>10.660545503645693</v>
      </c>
      <c r="O40" s="11">
        <v>0</v>
      </c>
      <c r="P40" s="177">
        <v>51842</v>
      </c>
    </row>
    <row r="41" spans="1:16">
      <c r="A41" t="s">
        <v>65</v>
      </c>
      <c r="B41" s="169">
        <v>420219</v>
      </c>
      <c r="C41" s="169">
        <v>143175</v>
      </c>
      <c r="D41" s="169">
        <v>563394</v>
      </c>
      <c r="E41" s="46">
        <f t="shared" si="7"/>
        <v>0.63487380706346885</v>
      </c>
      <c r="F41" s="169">
        <v>57384</v>
      </c>
      <c r="G41" s="169">
        <v>16850</v>
      </c>
      <c r="H41" s="169">
        <v>32667</v>
      </c>
      <c r="I41" s="169">
        <v>106901</v>
      </c>
      <c r="J41" s="46">
        <f t="shared" si="8"/>
        <v>0.1204639113105427</v>
      </c>
      <c r="K41" s="169">
        <v>217116</v>
      </c>
      <c r="L41" s="46">
        <f t="shared" si="9"/>
        <v>0.24466228162598841</v>
      </c>
      <c r="M41" s="169">
        <v>887411</v>
      </c>
      <c r="N41" s="28">
        <f t="shared" si="3"/>
        <v>20.363271300396981</v>
      </c>
      <c r="O41" s="169">
        <v>0</v>
      </c>
      <c r="P41" s="178">
        <v>43579</v>
      </c>
    </row>
    <row r="42" spans="1:16">
      <c r="A42" t="s">
        <v>66</v>
      </c>
      <c r="B42" s="11">
        <v>380349</v>
      </c>
      <c r="C42" s="11">
        <v>187414</v>
      </c>
      <c r="D42" s="11">
        <v>567763</v>
      </c>
      <c r="E42" s="46">
        <f t="shared" si="7"/>
        <v>0.73837004399557316</v>
      </c>
      <c r="F42" s="11">
        <v>49703</v>
      </c>
      <c r="G42" s="11">
        <v>0</v>
      </c>
      <c r="H42" s="11">
        <v>5678</v>
      </c>
      <c r="I42" s="11">
        <v>55381</v>
      </c>
      <c r="J42" s="46">
        <f t="shared" si="8"/>
        <v>7.2022430849701086E-2</v>
      </c>
      <c r="K42" s="11">
        <v>145797</v>
      </c>
      <c r="L42" s="46">
        <f t="shared" si="9"/>
        <v>0.18960752515472579</v>
      </c>
      <c r="M42" s="11">
        <v>768941</v>
      </c>
      <c r="N42" s="28">
        <f t="shared" si="3"/>
        <v>17.601139927209466</v>
      </c>
      <c r="O42" s="11">
        <v>0</v>
      </c>
      <c r="P42" s="177">
        <v>43687</v>
      </c>
    </row>
    <row r="43" spans="1:16">
      <c r="B43" s="11"/>
      <c r="C43" s="11"/>
      <c r="D43" s="11"/>
      <c r="E43" s="46"/>
      <c r="F43" s="11"/>
      <c r="G43" s="11"/>
      <c r="H43" s="11"/>
      <c r="I43" s="11"/>
      <c r="J43" s="46"/>
      <c r="K43" s="11"/>
      <c r="L43" s="46"/>
      <c r="M43" s="11"/>
      <c r="N43" s="28"/>
      <c r="O43" s="11"/>
      <c r="P43" s="177"/>
    </row>
    <row r="44" spans="1:16">
      <c r="A44" s="24" t="s">
        <v>67</v>
      </c>
      <c r="B44" s="11"/>
      <c r="C44" s="11"/>
      <c r="D44" s="11"/>
      <c r="F44" s="11"/>
      <c r="G44" s="11"/>
      <c r="H44" s="11"/>
      <c r="I44" s="11"/>
      <c r="K44" s="11"/>
      <c r="M44" s="11"/>
      <c r="N44" s="28"/>
      <c r="O44" s="11"/>
      <c r="P44" s="177"/>
    </row>
    <row r="45" spans="1:16">
      <c r="A45" t="s">
        <v>27</v>
      </c>
      <c r="B45" s="11">
        <v>392492</v>
      </c>
      <c r="C45" s="11">
        <v>166583</v>
      </c>
      <c r="D45" s="11">
        <v>559075</v>
      </c>
      <c r="E45" s="46">
        <f t="shared" ref="E45:E51" si="10">D45/M45</f>
        <v>0.82138517796984933</v>
      </c>
      <c r="F45" s="11">
        <v>24040</v>
      </c>
      <c r="G45" s="11">
        <v>4701</v>
      </c>
      <c r="H45" s="11">
        <v>1913</v>
      </c>
      <c r="I45" s="11">
        <v>30654</v>
      </c>
      <c r="J45" s="46">
        <f t="shared" ref="J45:J51" si="11">I45/M45</f>
        <v>4.5036428467536131E-2</v>
      </c>
      <c r="K45" s="11">
        <v>90920</v>
      </c>
      <c r="L45" s="46">
        <f t="shared" ref="L45:L51" si="12">K45/M45</f>
        <v>0.1335783935626145</v>
      </c>
      <c r="M45" s="11">
        <v>680649</v>
      </c>
      <c r="N45" s="28">
        <f t="shared" si="3"/>
        <v>11.072144321176433</v>
      </c>
      <c r="O45" s="11">
        <v>0</v>
      </c>
      <c r="P45" s="177">
        <v>61474</v>
      </c>
    </row>
    <row r="46" spans="1:16">
      <c r="A46" t="s">
        <v>43</v>
      </c>
      <c r="B46" s="169">
        <v>374078</v>
      </c>
      <c r="C46" s="169">
        <v>158946</v>
      </c>
      <c r="D46" s="169">
        <v>533024</v>
      </c>
      <c r="E46" s="46">
        <f t="shared" si="10"/>
        <v>0.52515300673505505</v>
      </c>
      <c r="F46" s="169">
        <v>59334</v>
      </c>
      <c r="G46" s="169">
        <v>9918</v>
      </c>
      <c r="H46" s="169">
        <v>16512</v>
      </c>
      <c r="I46" s="169">
        <v>85764</v>
      </c>
      <c r="J46" s="46">
        <f t="shared" si="11"/>
        <v>8.4497550709959138E-2</v>
      </c>
      <c r="K46" s="169">
        <v>396200</v>
      </c>
      <c r="L46" s="46">
        <f t="shared" si="12"/>
        <v>0.39034944255498588</v>
      </c>
      <c r="M46" s="169">
        <v>1014988</v>
      </c>
      <c r="N46" s="28">
        <f t="shared" si="3"/>
        <v>15.530855507780821</v>
      </c>
      <c r="O46" s="169">
        <v>0</v>
      </c>
      <c r="P46" s="178">
        <v>65353</v>
      </c>
    </row>
    <row r="47" spans="1:16">
      <c r="A47" t="s">
        <v>45</v>
      </c>
      <c r="B47" s="11">
        <v>391711</v>
      </c>
      <c r="C47" s="11">
        <v>142903</v>
      </c>
      <c r="D47" s="11">
        <v>534614</v>
      </c>
      <c r="E47" s="46">
        <f t="shared" si="10"/>
        <v>0.61502834049083632</v>
      </c>
      <c r="F47" s="11">
        <v>37621</v>
      </c>
      <c r="G47" s="11">
        <v>12000</v>
      </c>
      <c r="H47" s="11">
        <v>4990</v>
      </c>
      <c r="I47" s="11">
        <v>54611</v>
      </c>
      <c r="J47" s="46">
        <f t="shared" si="11"/>
        <v>6.2825351940923854E-2</v>
      </c>
      <c r="K47" s="11">
        <v>280026</v>
      </c>
      <c r="L47" s="46">
        <f t="shared" si="12"/>
        <v>0.32214630756823981</v>
      </c>
      <c r="M47" s="11">
        <v>869251</v>
      </c>
      <c r="N47" s="28">
        <f t="shared" si="3"/>
        <v>13.023657557233609</v>
      </c>
      <c r="O47" s="11">
        <v>29326</v>
      </c>
      <c r="P47" s="177">
        <v>66744</v>
      </c>
    </row>
    <row r="48" spans="1:16">
      <c r="A48" t="s">
        <v>56</v>
      </c>
      <c r="B48" s="11">
        <v>466523</v>
      </c>
      <c r="C48" s="11">
        <v>200302</v>
      </c>
      <c r="D48" s="11">
        <v>666825</v>
      </c>
      <c r="E48" s="46">
        <f t="shared" si="10"/>
        <v>0.54884839166617971</v>
      </c>
      <c r="F48" s="11">
        <v>46468</v>
      </c>
      <c r="G48" s="11">
        <v>23464</v>
      </c>
      <c r="H48" s="11">
        <v>19944</v>
      </c>
      <c r="I48" s="11">
        <v>89876</v>
      </c>
      <c r="J48" s="46">
        <f t="shared" si="11"/>
        <v>7.397487804054971E-2</v>
      </c>
      <c r="K48" s="11">
        <v>458252</v>
      </c>
      <c r="L48" s="46">
        <f t="shared" si="12"/>
        <v>0.37717673029327059</v>
      </c>
      <c r="M48" s="11">
        <v>1214953</v>
      </c>
      <c r="N48" s="28">
        <f t="shared" si="3"/>
        <v>16.853748196648542</v>
      </c>
      <c r="O48" s="11">
        <v>46327</v>
      </c>
      <c r="P48" s="177">
        <v>72088</v>
      </c>
    </row>
    <row r="49" spans="1:16">
      <c r="A49" t="s">
        <v>62</v>
      </c>
      <c r="B49" s="11">
        <v>441343</v>
      </c>
      <c r="C49" s="11">
        <v>173370</v>
      </c>
      <c r="D49" s="11">
        <v>614713</v>
      </c>
      <c r="E49" s="46">
        <f t="shared" si="10"/>
        <v>0.65845340097325222</v>
      </c>
      <c r="F49" s="11">
        <v>43650</v>
      </c>
      <c r="G49" s="11">
        <v>4589</v>
      </c>
      <c r="H49" s="11">
        <v>4222</v>
      </c>
      <c r="I49" s="11">
        <v>52461</v>
      </c>
      <c r="J49" s="46">
        <f t="shared" si="11"/>
        <v>5.6193904909214186E-2</v>
      </c>
      <c r="K49" s="11">
        <v>266397</v>
      </c>
      <c r="L49" s="46">
        <f t="shared" si="12"/>
        <v>0.28535269411753367</v>
      </c>
      <c r="M49" s="11">
        <v>933571</v>
      </c>
      <c r="N49" s="28">
        <f t="shared" si="3"/>
        <v>14.050070734129971</v>
      </c>
      <c r="O49" s="11">
        <v>20558</v>
      </c>
      <c r="P49" s="177">
        <v>66446</v>
      </c>
    </row>
    <row r="50" spans="1:16">
      <c r="A50" t="s">
        <v>68</v>
      </c>
      <c r="B50" s="11">
        <v>698838</v>
      </c>
      <c r="C50" s="11">
        <v>250936</v>
      </c>
      <c r="D50" s="11">
        <v>949774</v>
      </c>
      <c r="E50" s="46">
        <f t="shared" si="10"/>
        <v>0.54848204679838375</v>
      </c>
      <c r="F50" s="11">
        <v>142335</v>
      </c>
      <c r="G50" s="11">
        <v>104504</v>
      </c>
      <c r="H50" s="11">
        <v>47497</v>
      </c>
      <c r="I50" s="11">
        <v>294336</v>
      </c>
      <c r="J50" s="46">
        <f t="shared" si="11"/>
        <v>0.16997518538773337</v>
      </c>
      <c r="K50" s="11">
        <v>487531</v>
      </c>
      <c r="L50" s="46">
        <f t="shared" si="12"/>
        <v>0.28154276781388288</v>
      </c>
      <c r="M50" s="11">
        <v>1731641</v>
      </c>
      <c r="N50" s="28">
        <f t="shared" si="3"/>
        <v>22.236160513643661</v>
      </c>
      <c r="O50" s="11">
        <v>224803</v>
      </c>
      <c r="P50" s="177">
        <v>77875</v>
      </c>
    </row>
    <row r="51" spans="1:16">
      <c r="A51" t="s">
        <v>79</v>
      </c>
      <c r="B51" s="11">
        <v>257875</v>
      </c>
      <c r="C51" s="11">
        <v>74294</v>
      </c>
      <c r="D51" s="11">
        <v>332169</v>
      </c>
      <c r="E51" s="46">
        <f t="shared" si="10"/>
        <v>0.7544562955963986</v>
      </c>
      <c r="F51" s="11">
        <v>12135</v>
      </c>
      <c r="G51" s="11">
        <v>0</v>
      </c>
      <c r="H51" s="11">
        <v>1000</v>
      </c>
      <c r="I51" s="11">
        <v>13135</v>
      </c>
      <c r="J51" s="46">
        <f t="shared" si="11"/>
        <v>2.9833558949386295E-2</v>
      </c>
      <c r="K51" s="11">
        <v>94972</v>
      </c>
      <c r="L51" s="46">
        <f t="shared" si="12"/>
        <v>0.21571014545421507</v>
      </c>
      <c r="M51" s="11">
        <v>440276</v>
      </c>
      <c r="N51" s="28">
        <f t="shared" si="3"/>
        <v>7.0555920578195863</v>
      </c>
      <c r="O51" s="11">
        <v>0</v>
      </c>
      <c r="P51" s="177">
        <v>62401</v>
      </c>
    </row>
    <row r="52" spans="1:16">
      <c r="B52" s="26"/>
      <c r="C52" s="26"/>
      <c r="D52" s="26"/>
      <c r="F52" s="26"/>
      <c r="G52" s="26"/>
      <c r="H52" s="26"/>
      <c r="I52" s="26"/>
      <c r="K52" s="26"/>
      <c r="M52" s="26"/>
      <c r="N52" s="28"/>
      <c r="O52" s="26"/>
      <c r="P52" s="179"/>
    </row>
    <row r="53" spans="1:16">
      <c r="A53" s="24" t="s">
        <v>70</v>
      </c>
      <c r="B53" s="11"/>
      <c r="C53" s="11"/>
      <c r="D53" s="11"/>
      <c r="F53" s="11"/>
      <c r="G53" s="11"/>
      <c r="H53" s="11"/>
      <c r="I53" s="11"/>
      <c r="K53" s="11"/>
      <c r="M53" s="11"/>
      <c r="N53" s="28"/>
      <c r="O53" s="11"/>
      <c r="P53" s="177"/>
    </row>
    <row r="54" spans="1:16">
      <c r="A54" t="s">
        <v>47</v>
      </c>
      <c r="B54" s="11">
        <v>782207</v>
      </c>
      <c r="C54" s="11">
        <v>297695</v>
      </c>
      <c r="D54" s="11">
        <v>1079902</v>
      </c>
      <c r="E54" s="46">
        <f>D54/M54</f>
        <v>0.74056228865485907</v>
      </c>
      <c r="F54" s="11">
        <v>68902</v>
      </c>
      <c r="G54" s="11">
        <v>31916</v>
      </c>
      <c r="H54" s="11">
        <v>16473</v>
      </c>
      <c r="I54" s="11">
        <v>117291</v>
      </c>
      <c r="J54" s="46">
        <f>I54/M54</f>
        <v>8.0434420344269272E-2</v>
      </c>
      <c r="K54" s="11">
        <v>261026</v>
      </c>
      <c r="L54" s="46">
        <f>K54/M54</f>
        <v>0.17900329100087162</v>
      </c>
      <c r="M54" s="11">
        <v>1458219</v>
      </c>
      <c r="N54" s="28">
        <f t="shared" si="3"/>
        <v>13.663843104918433</v>
      </c>
      <c r="O54" s="11">
        <v>0</v>
      </c>
      <c r="P54" s="177">
        <v>106721</v>
      </c>
    </row>
    <row r="55" spans="1:16">
      <c r="A55" t="s">
        <v>53</v>
      </c>
      <c r="B55" s="11">
        <v>1196574</v>
      </c>
      <c r="C55" s="11">
        <v>317928</v>
      </c>
      <c r="D55" s="11">
        <v>1514502</v>
      </c>
      <c r="E55" s="46">
        <f>D55/M55</f>
        <v>0.64577312308176427</v>
      </c>
      <c r="F55" s="11">
        <v>121701</v>
      </c>
      <c r="G55" s="11">
        <v>74340</v>
      </c>
      <c r="H55" s="11">
        <v>28726</v>
      </c>
      <c r="I55" s="11">
        <v>224767</v>
      </c>
      <c r="J55" s="46">
        <f>I55/M55</f>
        <v>9.5839086086197914E-2</v>
      </c>
      <c r="K55" s="11">
        <v>605985</v>
      </c>
      <c r="L55" s="46">
        <f>K55/M55</f>
        <v>0.25838779083203783</v>
      </c>
      <c r="M55" s="11">
        <v>2345254</v>
      </c>
      <c r="N55" s="28">
        <f t="shared" si="3"/>
        <v>21.356797464781035</v>
      </c>
      <c r="O55" s="11">
        <v>0</v>
      </c>
      <c r="P55" s="177">
        <v>109813</v>
      </c>
    </row>
    <row r="56" spans="1:16">
      <c r="A56" t="s">
        <v>58</v>
      </c>
      <c r="B56" s="11">
        <v>1055944</v>
      </c>
      <c r="C56" s="11">
        <v>404009</v>
      </c>
      <c r="D56" s="11">
        <v>1459953</v>
      </c>
      <c r="E56" s="46">
        <f>D56/M56</f>
        <v>0.69953048493876757</v>
      </c>
      <c r="F56" s="11">
        <v>224584</v>
      </c>
      <c r="G56" s="11">
        <v>71947</v>
      </c>
      <c r="H56" s="11">
        <v>17133</v>
      </c>
      <c r="I56" s="11">
        <v>313664</v>
      </c>
      <c r="J56" s="46">
        <f>I56/M56</f>
        <v>0.15029081760017862</v>
      </c>
      <c r="K56" s="11">
        <v>313430</v>
      </c>
      <c r="L56" s="46">
        <f>K56/M56</f>
        <v>0.15017869746105383</v>
      </c>
      <c r="M56" s="11">
        <v>2087047</v>
      </c>
      <c r="N56" s="28">
        <f t="shared" si="3"/>
        <v>25.218368999142086</v>
      </c>
      <c r="O56" s="11">
        <v>0</v>
      </c>
      <c r="P56" s="177">
        <v>82759</v>
      </c>
    </row>
    <row r="57" spans="1:16">
      <c r="A57" t="s">
        <v>59</v>
      </c>
      <c r="B57" s="169">
        <v>367262</v>
      </c>
      <c r="C57" s="169">
        <v>156179</v>
      </c>
      <c r="D57" s="169">
        <v>523441</v>
      </c>
      <c r="E57" s="46">
        <f>D57/M57</f>
        <v>0.69889512721058011</v>
      </c>
      <c r="F57" s="169">
        <v>86052</v>
      </c>
      <c r="G57" s="169">
        <v>3335</v>
      </c>
      <c r="H57" s="169">
        <v>11739</v>
      </c>
      <c r="I57" s="169">
        <v>101126</v>
      </c>
      <c r="J57" s="46">
        <f>I57/M57</f>
        <v>0.1350227984324826</v>
      </c>
      <c r="K57" s="169">
        <v>124388</v>
      </c>
      <c r="L57" s="46">
        <f>K57/M57</f>
        <v>0.16608207435693734</v>
      </c>
      <c r="M57" s="169">
        <v>748955</v>
      </c>
      <c r="N57" s="28">
        <f t="shared" si="3"/>
        <v>7.509826531635416</v>
      </c>
      <c r="O57" s="169">
        <v>0</v>
      </c>
      <c r="P57" s="178">
        <v>99730</v>
      </c>
    </row>
    <row r="58" spans="1:16">
      <c r="B58" s="169"/>
      <c r="C58" s="169"/>
      <c r="D58" s="169"/>
      <c r="E58" s="46"/>
      <c r="F58" s="169"/>
      <c r="G58" s="169"/>
      <c r="H58" s="169"/>
      <c r="I58" s="169"/>
      <c r="J58" s="46"/>
      <c r="K58" s="169"/>
      <c r="L58" s="46"/>
      <c r="M58" s="169"/>
      <c r="N58" s="28"/>
      <c r="O58" s="169"/>
      <c r="P58" s="178"/>
    </row>
    <row r="59" spans="1:16">
      <c r="A59" s="24" t="s">
        <v>72</v>
      </c>
      <c r="B59" s="170"/>
      <c r="C59" s="170"/>
      <c r="D59" s="170"/>
      <c r="F59" s="170"/>
      <c r="G59" s="170"/>
      <c r="H59" s="170"/>
      <c r="I59" s="170"/>
      <c r="K59" s="170"/>
      <c r="M59" s="170"/>
      <c r="N59" s="28"/>
      <c r="O59" s="170"/>
      <c r="P59" s="180"/>
    </row>
    <row r="60" spans="1:16">
      <c r="A60" t="s">
        <v>17</v>
      </c>
      <c r="B60" s="11">
        <v>1387855</v>
      </c>
      <c r="C60" s="11">
        <v>354596</v>
      </c>
      <c r="D60" s="11">
        <v>1742451</v>
      </c>
      <c r="E60" s="46">
        <f>D60/M60</f>
        <v>0.66746202541828159</v>
      </c>
      <c r="F60" s="11">
        <v>194639</v>
      </c>
      <c r="G60" s="11">
        <v>142870</v>
      </c>
      <c r="H60" s="11">
        <v>74093</v>
      </c>
      <c r="I60" s="11">
        <v>411602</v>
      </c>
      <c r="J60" s="46">
        <f>I60/M60</f>
        <v>0.15766796574837141</v>
      </c>
      <c r="K60" s="11">
        <v>456509</v>
      </c>
      <c r="L60" s="46">
        <f>K60/M60</f>
        <v>0.174870008833347</v>
      </c>
      <c r="M60" s="11">
        <v>2610562</v>
      </c>
      <c r="N60" s="28">
        <f t="shared" si="3"/>
        <v>11.569845103818114</v>
      </c>
      <c r="O60" s="11">
        <v>0</v>
      </c>
      <c r="P60" s="177">
        <v>225635</v>
      </c>
    </row>
    <row r="61" spans="1:16">
      <c r="A61" t="s">
        <v>33</v>
      </c>
      <c r="B61" s="11">
        <v>2664087</v>
      </c>
      <c r="C61" s="11">
        <v>1013444</v>
      </c>
      <c r="D61" s="11">
        <v>3677531</v>
      </c>
      <c r="E61" s="46">
        <f>D61/M61</f>
        <v>0.72055059594077253</v>
      </c>
      <c r="F61" s="11">
        <v>297780</v>
      </c>
      <c r="G61" s="11">
        <v>75308</v>
      </c>
      <c r="H61" s="11">
        <v>0</v>
      </c>
      <c r="I61" s="11">
        <v>373088</v>
      </c>
      <c r="J61" s="46">
        <f>I61/M61</f>
        <v>7.3100343882444754E-2</v>
      </c>
      <c r="K61" s="11">
        <v>1053160</v>
      </c>
      <c r="L61" s="46">
        <f>K61/M61</f>
        <v>0.20634906017678273</v>
      </c>
      <c r="M61" s="11">
        <v>5103779</v>
      </c>
      <c r="N61" s="28">
        <f t="shared" si="3"/>
        <v>16.135982522810767</v>
      </c>
      <c r="O61" s="11">
        <v>0</v>
      </c>
      <c r="P61" s="177">
        <v>316298</v>
      </c>
    </row>
    <row r="62" spans="1:16">
      <c r="A62" t="s">
        <v>38</v>
      </c>
      <c r="B62" s="11">
        <v>1542779</v>
      </c>
      <c r="C62" s="11">
        <v>502172</v>
      </c>
      <c r="D62" s="11">
        <v>2044951</v>
      </c>
      <c r="E62" s="46">
        <f>D62/M62</f>
        <v>0.75744620799267504</v>
      </c>
      <c r="F62" s="11">
        <v>74033</v>
      </c>
      <c r="G62" s="11">
        <v>44092</v>
      </c>
      <c r="H62" s="11">
        <v>12241</v>
      </c>
      <c r="I62" s="11">
        <v>130366</v>
      </c>
      <c r="J62" s="46">
        <f>I62/M62</f>
        <v>4.8287334195867317E-2</v>
      </c>
      <c r="K62" s="11">
        <v>524480</v>
      </c>
      <c r="L62" s="46">
        <f>K62/M62</f>
        <v>0.19426645781145768</v>
      </c>
      <c r="M62" s="11">
        <v>2699797</v>
      </c>
      <c r="N62" s="28">
        <f t="shared" si="3"/>
        <v>12.893259661120556</v>
      </c>
      <c r="O62" s="11">
        <v>8274</v>
      </c>
      <c r="P62" s="177">
        <v>209396</v>
      </c>
    </row>
    <row r="63" spans="1:16">
      <c r="A63" t="s">
        <v>39</v>
      </c>
      <c r="B63" s="11">
        <v>1669985</v>
      </c>
      <c r="C63" s="11">
        <v>703287</v>
      </c>
      <c r="D63" s="11">
        <v>2373272</v>
      </c>
      <c r="E63" s="46">
        <f>D63/M63</f>
        <v>0.70591013749839004</v>
      </c>
      <c r="F63" s="11">
        <v>40514</v>
      </c>
      <c r="G63" s="11">
        <v>17030</v>
      </c>
      <c r="H63" s="11">
        <v>7802</v>
      </c>
      <c r="I63" s="11">
        <v>65346</v>
      </c>
      <c r="J63" s="46">
        <f>I63/M63</f>
        <v>1.943662751044541E-2</v>
      </c>
      <c r="K63" s="11">
        <v>923385</v>
      </c>
      <c r="L63" s="46">
        <f>K63/M63</f>
        <v>0.27465323499116451</v>
      </c>
      <c r="M63" s="11">
        <v>3362003</v>
      </c>
      <c r="N63" s="28">
        <f t="shared" si="3"/>
        <v>15.097979602926186</v>
      </c>
      <c r="O63" s="11">
        <v>0</v>
      </c>
      <c r="P63" s="177">
        <v>222679</v>
      </c>
    </row>
    <row r="64" spans="1:16">
      <c r="A64" t="s">
        <v>40</v>
      </c>
      <c r="B64" s="11">
        <v>2330750</v>
      </c>
      <c r="C64" s="11">
        <v>878593</v>
      </c>
      <c r="D64" s="11">
        <v>3209343</v>
      </c>
      <c r="E64" s="46">
        <f>D64/M64</f>
        <v>0.74207001765609548</v>
      </c>
      <c r="F64" s="11">
        <v>178378</v>
      </c>
      <c r="G64" s="11">
        <v>63558</v>
      </c>
      <c r="H64" s="11">
        <v>122423</v>
      </c>
      <c r="I64" s="11">
        <v>364359</v>
      </c>
      <c r="J64" s="46">
        <f>I64/M64</f>
        <v>8.4247738419719331E-2</v>
      </c>
      <c r="K64" s="11">
        <v>751150</v>
      </c>
      <c r="L64" s="46">
        <f>K64/M64</f>
        <v>0.17368224392418516</v>
      </c>
      <c r="M64" s="11">
        <v>4324852</v>
      </c>
      <c r="N64" s="28">
        <f t="shared" si="3"/>
        <v>25.628904467582029</v>
      </c>
      <c r="O64" s="11">
        <v>0</v>
      </c>
      <c r="P64" s="177">
        <v>168749</v>
      </c>
    </row>
    <row r="65" spans="1:16">
      <c r="B65" s="11"/>
      <c r="C65" s="11"/>
      <c r="D65" s="11"/>
      <c r="E65" s="46"/>
      <c r="F65" s="11"/>
      <c r="G65" s="11"/>
      <c r="H65" s="11"/>
      <c r="I65" s="11"/>
      <c r="J65" s="46"/>
      <c r="K65" s="11"/>
      <c r="L65" s="46"/>
      <c r="M65" s="11"/>
      <c r="N65" s="28"/>
      <c r="O65" s="11"/>
      <c r="P65" s="177"/>
    </row>
    <row r="66" spans="1:16">
      <c r="A66" s="24" t="s">
        <v>73</v>
      </c>
      <c r="B66" s="11"/>
      <c r="C66" s="11"/>
      <c r="D66" s="11"/>
      <c r="F66" s="11"/>
      <c r="G66" s="11"/>
      <c r="H66" s="11"/>
      <c r="I66" s="11"/>
      <c r="K66" s="11"/>
      <c r="M66" s="11"/>
      <c r="N66" s="28"/>
      <c r="O66" s="11"/>
      <c r="P66" s="177"/>
    </row>
    <row r="67" spans="1:16">
      <c r="A67" t="s">
        <v>10</v>
      </c>
      <c r="B67" s="11">
        <v>75000</v>
      </c>
      <c r="C67" s="11">
        <v>4628</v>
      </c>
      <c r="D67" s="11">
        <v>79628</v>
      </c>
      <c r="E67" s="46">
        <f>D67/M67</f>
        <v>0.78297721708178059</v>
      </c>
      <c r="F67" s="11">
        <v>9061</v>
      </c>
      <c r="G67" s="11">
        <v>0</v>
      </c>
      <c r="H67" s="11">
        <v>0</v>
      </c>
      <c r="I67" s="11">
        <v>9061</v>
      </c>
      <c r="J67" s="46">
        <f>I67/M67</f>
        <v>8.9096254633772215E-2</v>
      </c>
      <c r="K67" s="11">
        <v>13010</v>
      </c>
      <c r="L67" s="46">
        <f>K67/M67</f>
        <v>0.12792652828444726</v>
      </c>
      <c r="M67" s="11">
        <v>101699</v>
      </c>
      <c r="N67" s="28">
        <f t="shared" si="3"/>
        <v>6.0607270560190702</v>
      </c>
      <c r="O67" s="11">
        <v>0</v>
      </c>
      <c r="P67" s="177">
        <v>16780</v>
      </c>
    </row>
    <row r="68" spans="1:16">
      <c r="A68" t="s">
        <v>51</v>
      </c>
      <c r="B68" s="11">
        <v>174095</v>
      </c>
      <c r="C68" s="11">
        <v>77248</v>
      </c>
      <c r="D68" s="11">
        <v>251343</v>
      </c>
      <c r="E68" s="46">
        <f>D68/M68</f>
        <v>0.81566735032971593</v>
      </c>
      <c r="F68" s="11">
        <v>8600</v>
      </c>
      <c r="G68" s="11">
        <v>1960</v>
      </c>
      <c r="H68" s="11">
        <v>0</v>
      </c>
      <c r="I68" s="11">
        <v>10560</v>
      </c>
      <c r="J68" s="46">
        <f>I68/M68</f>
        <v>3.4269692092008933E-2</v>
      </c>
      <c r="K68" s="11">
        <v>46241</v>
      </c>
      <c r="L68" s="46">
        <f>K68/M68</f>
        <v>0.15006295757827509</v>
      </c>
      <c r="M68" s="11">
        <v>308144</v>
      </c>
      <c r="N68" s="28">
        <f t="shared" si="3"/>
        <v>91.166863905325442</v>
      </c>
      <c r="O68" s="11">
        <v>0</v>
      </c>
      <c r="P68" s="181">
        <v>3380</v>
      </c>
    </row>
    <row r="69" spans="1:16">
      <c r="A69" s="30"/>
      <c r="B69" s="48"/>
      <c r="C69" s="48"/>
      <c r="D69" s="48"/>
      <c r="E69" s="30" t="s">
        <v>94</v>
      </c>
      <c r="F69" s="48"/>
      <c r="G69" s="48"/>
      <c r="H69" s="48"/>
      <c r="I69" s="48"/>
      <c r="J69" s="30" t="s">
        <v>94</v>
      </c>
      <c r="K69" s="48"/>
      <c r="L69" s="30" t="s">
        <v>94</v>
      </c>
      <c r="M69" s="48"/>
      <c r="N69" s="32"/>
      <c r="O69" s="48"/>
    </row>
    <row r="70" spans="1:16">
      <c r="A70" s="30" t="s">
        <v>74</v>
      </c>
      <c r="B70" s="48">
        <f>SUM(B4:B68)</f>
        <v>23252822</v>
      </c>
      <c r="C70" s="48">
        <f>SUM(C4:C68)</f>
        <v>8426251</v>
      </c>
      <c r="D70" s="48">
        <f>SUM(D4:D68)</f>
        <v>31679073</v>
      </c>
      <c r="E70" s="49">
        <f>SUM(E4:E68)/53</f>
        <v>0.66497676124191774</v>
      </c>
      <c r="F70" s="48">
        <f>SUM(F4:F68)</f>
        <v>2244795</v>
      </c>
      <c r="G70" s="48">
        <f>SUM(G4:G68)</f>
        <v>1003595</v>
      </c>
      <c r="H70" s="48">
        <f>SUM(H4:H68)</f>
        <v>516242</v>
      </c>
      <c r="I70" s="48">
        <f>SUM(I4:I68)</f>
        <v>3764632</v>
      </c>
      <c r="J70" s="49">
        <f>SUM(J4:J68)/53</f>
        <v>6.9544502704661129E-2</v>
      </c>
      <c r="K70" s="48">
        <f>SUM(K4:K68)</f>
        <v>10999348</v>
      </c>
      <c r="L70" s="49">
        <f>SUM(L4:L68)/53</f>
        <v>0.24661081152511916</v>
      </c>
      <c r="M70" s="48">
        <f>SUM(M4:M68)</f>
        <v>46443053</v>
      </c>
      <c r="N70" s="32">
        <f>SUM(M4:M68)/2949965</f>
        <v>15.743594585020499</v>
      </c>
      <c r="O70" s="48">
        <f>SUM(O4:O68)</f>
        <v>532442</v>
      </c>
    </row>
  </sheetData>
  <mergeCells count="6">
    <mergeCell ref="O1:O2"/>
    <mergeCell ref="B1:E1"/>
    <mergeCell ref="F1:J1"/>
    <mergeCell ref="K1:L1"/>
    <mergeCell ref="M1:M2"/>
    <mergeCell ref="N1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5438-E4BC-49F0-BBB2-6222CE83CE0A}">
  <dimension ref="A1:AY70"/>
  <sheetViews>
    <sheetView workbookViewId="0">
      <pane ySplit="1" topLeftCell="A2" activePane="bottomLeft" state="frozen"/>
      <selection pane="bottomLeft" activeCell="D70" sqref="D70"/>
    </sheetView>
  </sheetViews>
  <sheetFormatPr defaultRowHeight="14.4"/>
  <cols>
    <col min="1" max="1" width="43.88671875" customWidth="1"/>
    <col min="2" max="2" width="11.33203125" customWidth="1"/>
    <col min="9" max="9" width="11.6640625" customWidth="1"/>
    <col min="13" max="13" width="12.6640625" style="210" customWidth="1"/>
    <col min="14" max="14" width="11.33203125" style="210" customWidth="1"/>
  </cols>
  <sheetData>
    <row r="1" spans="1:51">
      <c r="A1" s="50"/>
      <c r="B1" s="351" t="s">
        <v>95</v>
      </c>
      <c r="C1" s="352"/>
      <c r="D1" s="352"/>
      <c r="E1" s="352"/>
      <c r="F1" s="352"/>
      <c r="G1" s="352"/>
      <c r="H1" s="353"/>
      <c r="I1" s="345" t="s">
        <v>96</v>
      </c>
      <c r="J1" s="346"/>
      <c r="K1" s="347" t="s">
        <v>97</v>
      </c>
      <c r="L1" s="348"/>
      <c r="M1" s="241" t="s">
        <v>98</v>
      </c>
      <c r="N1" s="349" t="s">
        <v>99</v>
      </c>
    </row>
    <row r="2" spans="1:51" ht="32.4" thickBot="1">
      <c r="A2" s="51" t="s">
        <v>0</v>
      </c>
      <c r="B2" s="52" t="s">
        <v>91</v>
      </c>
      <c r="C2" s="53" t="s">
        <v>100</v>
      </c>
      <c r="D2" s="53" t="s">
        <v>101</v>
      </c>
      <c r="E2" s="53" t="s">
        <v>102</v>
      </c>
      <c r="F2" s="53" t="s">
        <v>103</v>
      </c>
      <c r="G2" s="54" t="s">
        <v>104</v>
      </c>
      <c r="H2" s="182" t="s">
        <v>671</v>
      </c>
      <c r="I2" s="55" t="s">
        <v>89</v>
      </c>
      <c r="J2" s="245" t="s">
        <v>105</v>
      </c>
      <c r="K2" s="56" t="s">
        <v>106</v>
      </c>
      <c r="L2" s="57" t="s">
        <v>107</v>
      </c>
      <c r="M2" s="242" t="s">
        <v>91</v>
      </c>
      <c r="N2" s="350"/>
      <c r="AY2" t="s">
        <v>1</v>
      </c>
    </row>
    <row r="3" spans="1:51">
      <c r="A3" s="24" t="s">
        <v>9</v>
      </c>
      <c r="B3" s="246"/>
      <c r="C3" s="247"/>
      <c r="D3" s="247"/>
      <c r="E3" s="247"/>
      <c r="F3" s="247"/>
      <c r="G3" s="248"/>
      <c r="H3" s="249"/>
      <c r="I3" s="248"/>
      <c r="J3" s="248"/>
      <c r="K3" s="249"/>
      <c r="L3" s="249"/>
      <c r="M3" s="249"/>
      <c r="N3" s="249"/>
    </row>
    <row r="4" spans="1:51">
      <c r="A4" s="6" t="s">
        <v>8</v>
      </c>
      <c r="B4" s="58">
        <v>18336</v>
      </c>
      <c r="C4" s="58">
        <v>0</v>
      </c>
      <c r="D4" s="58">
        <v>509</v>
      </c>
      <c r="E4" s="58">
        <v>0</v>
      </c>
      <c r="F4" s="58">
        <v>1152</v>
      </c>
      <c r="G4" s="58">
        <v>0</v>
      </c>
      <c r="H4" s="58">
        <v>0</v>
      </c>
      <c r="I4" s="58">
        <f>SUM(B4:H4)</f>
        <v>19997</v>
      </c>
      <c r="J4" s="184">
        <f>I4/AY4</f>
        <v>2.6153544336908188</v>
      </c>
      <c r="K4" s="17">
        <v>0</v>
      </c>
      <c r="L4" s="17">
        <v>49</v>
      </c>
      <c r="M4" s="114">
        <v>15</v>
      </c>
      <c r="N4" s="114">
        <v>301</v>
      </c>
      <c r="V4" s="176"/>
      <c r="AY4" s="176">
        <v>7646</v>
      </c>
    </row>
    <row r="5" spans="1:51">
      <c r="A5" s="6" t="s">
        <v>13</v>
      </c>
      <c r="B5" s="183"/>
      <c r="C5" s="183"/>
      <c r="D5" s="183"/>
      <c r="E5" s="183"/>
      <c r="F5" s="183"/>
      <c r="G5" s="183"/>
      <c r="H5" s="183"/>
      <c r="I5" s="183"/>
      <c r="J5" s="185"/>
      <c r="K5" s="16"/>
      <c r="L5" s="16"/>
      <c r="M5" s="222"/>
      <c r="N5" s="222"/>
      <c r="V5" s="177"/>
      <c r="AY5" s="177"/>
    </row>
    <row r="6" spans="1:51">
      <c r="A6" s="6" t="s">
        <v>15</v>
      </c>
      <c r="B6" s="58">
        <v>13858</v>
      </c>
      <c r="C6" s="58">
        <v>516</v>
      </c>
      <c r="D6" s="58">
        <v>185</v>
      </c>
      <c r="E6" s="58">
        <v>350</v>
      </c>
      <c r="F6" s="58">
        <v>1311</v>
      </c>
      <c r="G6" s="58">
        <v>0</v>
      </c>
      <c r="H6" s="58">
        <v>52</v>
      </c>
      <c r="I6" s="58">
        <f t="shared" ref="I6:I68" si="0">SUM(B6:G6)</f>
        <v>16220</v>
      </c>
      <c r="J6" s="186">
        <v>1.799878197320341</v>
      </c>
      <c r="K6" s="17">
        <v>8</v>
      </c>
      <c r="L6" s="17">
        <v>57</v>
      </c>
      <c r="M6" s="114">
        <v>2</v>
      </c>
      <c r="N6" s="114">
        <v>417</v>
      </c>
      <c r="V6" s="177"/>
      <c r="AY6" s="177">
        <v>8106</v>
      </c>
    </row>
    <row r="7" spans="1:51">
      <c r="A7" s="6" t="s">
        <v>16</v>
      </c>
      <c r="B7" s="58">
        <v>26298</v>
      </c>
      <c r="C7" s="58">
        <v>1849</v>
      </c>
      <c r="D7" s="58">
        <v>905</v>
      </c>
      <c r="E7" s="58">
        <v>0</v>
      </c>
      <c r="F7" s="58">
        <v>2407</v>
      </c>
      <c r="G7" s="58">
        <v>0</v>
      </c>
      <c r="H7" s="58">
        <v>0</v>
      </c>
      <c r="I7" s="58">
        <f t="shared" si="0"/>
        <v>31459</v>
      </c>
      <c r="J7" s="186">
        <v>1.5393861343635973</v>
      </c>
      <c r="K7" s="17">
        <v>0</v>
      </c>
      <c r="L7" s="17">
        <v>49</v>
      </c>
      <c r="M7" s="114">
        <v>10</v>
      </c>
      <c r="N7" s="114">
        <v>881</v>
      </c>
      <c r="V7" s="177"/>
      <c r="AY7" s="177">
        <v>18279</v>
      </c>
    </row>
    <row r="8" spans="1:51">
      <c r="A8" s="6" t="s">
        <v>18</v>
      </c>
      <c r="B8" s="58">
        <v>22134</v>
      </c>
      <c r="C8" s="58">
        <v>0</v>
      </c>
      <c r="D8" s="58">
        <v>389</v>
      </c>
      <c r="E8" s="58">
        <v>0</v>
      </c>
      <c r="F8" s="58">
        <v>2942</v>
      </c>
      <c r="G8" s="58">
        <v>0</v>
      </c>
      <c r="H8" s="58">
        <v>0</v>
      </c>
      <c r="I8" s="58">
        <f t="shared" si="0"/>
        <v>25465</v>
      </c>
      <c r="J8" s="186">
        <v>2.7386515353805074</v>
      </c>
      <c r="K8" s="17">
        <v>0</v>
      </c>
      <c r="L8" s="17">
        <v>49</v>
      </c>
      <c r="M8" s="114">
        <v>8</v>
      </c>
      <c r="N8" s="114">
        <v>573</v>
      </c>
      <c r="V8" s="177"/>
      <c r="AY8" s="177">
        <v>8908</v>
      </c>
    </row>
    <row r="9" spans="1:51">
      <c r="A9" s="6" t="s">
        <v>20</v>
      </c>
      <c r="B9" s="58">
        <v>9993</v>
      </c>
      <c r="C9" s="58">
        <v>123</v>
      </c>
      <c r="D9" s="58">
        <v>201</v>
      </c>
      <c r="E9" s="58">
        <v>193</v>
      </c>
      <c r="F9" s="58">
        <v>964</v>
      </c>
      <c r="G9" s="58">
        <v>0</v>
      </c>
      <c r="H9" s="58">
        <v>0</v>
      </c>
      <c r="I9" s="58">
        <f t="shared" si="0"/>
        <v>11474</v>
      </c>
      <c r="J9" s="186">
        <v>2.1956845238095237</v>
      </c>
      <c r="K9" s="17">
        <v>0</v>
      </c>
      <c r="L9" s="17">
        <v>49</v>
      </c>
      <c r="M9" s="114">
        <v>1</v>
      </c>
      <c r="N9" s="114">
        <v>0</v>
      </c>
      <c r="V9" s="177"/>
      <c r="AY9" s="177">
        <v>7551</v>
      </c>
    </row>
    <row r="10" spans="1:51">
      <c r="A10" s="6" t="s">
        <v>22</v>
      </c>
      <c r="B10" s="58">
        <v>14512</v>
      </c>
      <c r="C10" s="58">
        <v>502</v>
      </c>
      <c r="D10" s="58">
        <v>378</v>
      </c>
      <c r="E10" s="58">
        <v>0</v>
      </c>
      <c r="F10" s="58">
        <v>0</v>
      </c>
      <c r="G10" s="58">
        <v>0</v>
      </c>
      <c r="H10" s="58">
        <v>0</v>
      </c>
      <c r="I10" s="58">
        <f t="shared" si="0"/>
        <v>15392</v>
      </c>
      <c r="J10" s="186">
        <v>2.216578327444052</v>
      </c>
      <c r="K10" s="17">
        <v>0</v>
      </c>
      <c r="L10" s="17">
        <v>49</v>
      </c>
      <c r="M10" s="114">
        <v>21</v>
      </c>
      <c r="N10" s="114">
        <v>424</v>
      </c>
      <c r="V10" s="177"/>
      <c r="AY10" s="177">
        <v>5935</v>
      </c>
    </row>
    <row r="11" spans="1:51">
      <c r="A11" s="6" t="s">
        <v>24</v>
      </c>
      <c r="B11" s="58">
        <v>2832</v>
      </c>
      <c r="C11" s="58">
        <v>64</v>
      </c>
      <c r="D11" s="58">
        <v>8</v>
      </c>
      <c r="E11" s="58">
        <v>37</v>
      </c>
      <c r="F11" s="58">
        <v>22</v>
      </c>
      <c r="G11" s="58">
        <v>0</v>
      </c>
      <c r="H11" s="58">
        <v>0</v>
      </c>
      <c r="I11" s="58">
        <f t="shared" si="0"/>
        <v>2963</v>
      </c>
      <c r="J11" s="186">
        <v>2.4187386003647884</v>
      </c>
      <c r="K11" s="17">
        <v>0</v>
      </c>
      <c r="L11" s="17">
        <v>49</v>
      </c>
      <c r="M11" s="114">
        <v>5</v>
      </c>
      <c r="N11" s="196">
        <v>1802</v>
      </c>
      <c r="V11" s="177"/>
      <c r="AY11" s="177">
        <v>10123</v>
      </c>
    </row>
    <row r="12" spans="1:51">
      <c r="A12" s="6" t="s">
        <v>25</v>
      </c>
      <c r="B12" s="58">
        <v>31644</v>
      </c>
      <c r="C12" s="58">
        <v>213</v>
      </c>
      <c r="D12" s="58">
        <v>179</v>
      </c>
      <c r="E12" s="58">
        <v>45</v>
      </c>
      <c r="F12" s="58">
        <v>1504</v>
      </c>
      <c r="G12" s="58">
        <v>0</v>
      </c>
      <c r="H12" s="58">
        <v>0</v>
      </c>
      <c r="I12" s="58">
        <f t="shared" si="0"/>
        <v>33585</v>
      </c>
      <c r="J12" s="186">
        <v>5.900495750708215</v>
      </c>
      <c r="K12" s="17">
        <v>0</v>
      </c>
      <c r="L12" s="17">
        <v>49</v>
      </c>
      <c r="M12" s="114">
        <v>24</v>
      </c>
      <c r="N12" s="196">
        <v>2214</v>
      </c>
      <c r="V12" s="177"/>
      <c r="AY12" s="177">
        <v>4943</v>
      </c>
    </row>
    <row r="13" spans="1:51">
      <c r="A13" s="6" t="s">
        <v>28</v>
      </c>
      <c r="B13" s="58">
        <v>27521</v>
      </c>
      <c r="C13" s="58">
        <v>77</v>
      </c>
      <c r="D13" s="58">
        <v>400</v>
      </c>
      <c r="E13" s="58">
        <v>121</v>
      </c>
      <c r="F13" s="58">
        <v>2336</v>
      </c>
      <c r="G13" s="58">
        <v>0</v>
      </c>
      <c r="H13" s="58">
        <v>20</v>
      </c>
      <c r="I13" s="58">
        <f t="shared" si="0"/>
        <v>30455</v>
      </c>
      <c r="J13" s="186">
        <v>4.1265116952711995</v>
      </c>
      <c r="K13" s="17">
        <v>0</v>
      </c>
      <c r="L13" s="17">
        <v>49</v>
      </c>
      <c r="M13" s="114">
        <v>10</v>
      </c>
      <c r="N13" s="114">
        <v>414</v>
      </c>
      <c r="V13" s="177"/>
      <c r="AY13" s="177">
        <v>12366</v>
      </c>
    </row>
    <row r="14" spans="1:51">
      <c r="A14" s="6" t="s">
        <v>30</v>
      </c>
      <c r="B14" s="58">
        <v>6284</v>
      </c>
      <c r="C14" s="58">
        <v>130</v>
      </c>
      <c r="D14" s="58">
        <v>199</v>
      </c>
      <c r="E14" s="58">
        <v>0</v>
      </c>
      <c r="F14" s="58">
        <v>530</v>
      </c>
      <c r="G14" s="58">
        <v>0</v>
      </c>
      <c r="H14" s="58">
        <v>0</v>
      </c>
      <c r="I14" s="58">
        <f t="shared" si="0"/>
        <v>7143</v>
      </c>
      <c r="J14" s="186">
        <v>2.1274623406720741</v>
      </c>
      <c r="K14" s="17">
        <v>1</v>
      </c>
      <c r="L14" s="17">
        <v>50</v>
      </c>
      <c r="M14" s="114">
        <v>0</v>
      </c>
      <c r="N14" s="114">
        <v>0</v>
      </c>
      <c r="V14" s="177"/>
      <c r="AY14" s="177">
        <v>8315</v>
      </c>
    </row>
    <row r="15" spans="1:51">
      <c r="A15" s="6" t="s">
        <v>32</v>
      </c>
      <c r="B15" s="58">
        <v>17330</v>
      </c>
      <c r="C15" s="58">
        <v>426</v>
      </c>
      <c r="D15" s="58">
        <v>217</v>
      </c>
      <c r="E15" s="58">
        <v>133</v>
      </c>
      <c r="F15" s="58">
        <v>1313</v>
      </c>
      <c r="G15" s="58">
        <v>0</v>
      </c>
      <c r="H15" s="58">
        <v>0</v>
      </c>
      <c r="I15" s="58">
        <f t="shared" si="0"/>
        <v>19419</v>
      </c>
      <c r="J15" s="186">
        <v>1.4877766765774694</v>
      </c>
      <c r="K15" s="17">
        <v>0</v>
      </c>
      <c r="L15" s="17">
        <v>49</v>
      </c>
      <c r="M15" s="114">
        <v>52</v>
      </c>
      <c r="N15" s="114">
        <v>549</v>
      </c>
      <c r="V15" s="177"/>
      <c r="AY15" s="177">
        <v>12415</v>
      </c>
    </row>
    <row r="16" spans="1:51">
      <c r="A16" s="6"/>
      <c r="B16" s="58"/>
      <c r="C16" s="58"/>
      <c r="D16" s="58"/>
      <c r="E16" s="58"/>
      <c r="F16" s="58"/>
      <c r="G16" s="58"/>
      <c r="H16" s="58"/>
      <c r="I16" s="58"/>
      <c r="J16" s="186"/>
      <c r="L16" s="17"/>
      <c r="M16" s="114"/>
      <c r="N16" s="114"/>
      <c r="V16" s="177"/>
      <c r="AY16" s="177"/>
    </row>
    <row r="17" spans="1:51">
      <c r="A17" s="18" t="s">
        <v>35</v>
      </c>
      <c r="B17" s="58"/>
      <c r="C17" s="58"/>
      <c r="D17" s="58"/>
      <c r="E17" s="58"/>
      <c r="F17" s="58"/>
      <c r="G17" s="58"/>
      <c r="H17" s="58"/>
      <c r="I17" s="58"/>
      <c r="J17" s="186"/>
      <c r="L17" s="17"/>
      <c r="M17" s="114"/>
      <c r="N17" s="114"/>
      <c r="V17" s="177"/>
      <c r="AY17" s="177"/>
    </row>
    <row r="18" spans="1:51">
      <c r="A18" s="6" t="s">
        <v>12</v>
      </c>
      <c r="B18" s="171">
        <v>37187</v>
      </c>
      <c r="C18" s="171">
        <v>836</v>
      </c>
      <c r="D18" s="171">
        <v>434</v>
      </c>
      <c r="E18" s="171">
        <v>90</v>
      </c>
      <c r="F18" s="171">
        <v>1902</v>
      </c>
      <c r="G18" s="171">
        <v>0</v>
      </c>
      <c r="H18" s="171">
        <v>234</v>
      </c>
      <c r="I18" s="58">
        <f t="shared" si="0"/>
        <v>40449</v>
      </c>
      <c r="J18" s="186">
        <v>1.3043620216795089</v>
      </c>
      <c r="K18" s="17">
        <v>1</v>
      </c>
      <c r="L18" s="160">
        <v>50</v>
      </c>
      <c r="M18" s="114">
        <v>70</v>
      </c>
      <c r="N18" s="196">
        <v>3168</v>
      </c>
      <c r="V18" s="178"/>
      <c r="AY18" s="178">
        <v>30308</v>
      </c>
    </row>
    <row r="19" spans="1:51">
      <c r="A19" s="6" t="s">
        <v>14</v>
      </c>
      <c r="B19" s="58">
        <v>62443</v>
      </c>
      <c r="C19" s="58">
        <v>650</v>
      </c>
      <c r="D19" s="58">
        <v>1778</v>
      </c>
      <c r="E19" s="58">
        <v>1</v>
      </c>
      <c r="F19" s="58">
        <v>2616</v>
      </c>
      <c r="G19" s="58">
        <v>0</v>
      </c>
      <c r="H19" s="58">
        <v>0</v>
      </c>
      <c r="I19" s="58">
        <f t="shared" si="0"/>
        <v>67488</v>
      </c>
      <c r="J19" s="186">
        <v>2.9081540408606039</v>
      </c>
      <c r="K19" s="17">
        <v>0</v>
      </c>
      <c r="L19" s="17">
        <v>49</v>
      </c>
      <c r="M19" s="114">
        <v>69</v>
      </c>
      <c r="N19" s="196">
        <v>1416</v>
      </c>
      <c r="V19" s="177"/>
      <c r="AY19" s="177">
        <v>20810</v>
      </c>
    </row>
    <row r="20" spans="1:51">
      <c r="A20" s="6" t="s">
        <v>23</v>
      </c>
      <c r="B20" s="58">
        <v>82499</v>
      </c>
      <c r="C20" s="58">
        <v>20</v>
      </c>
      <c r="D20" s="58">
        <v>1300</v>
      </c>
      <c r="E20" s="58">
        <v>0</v>
      </c>
      <c r="F20" s="58">
        <v>3298</v>
      </c>
      <c r="G20" s="58">
        <v>0</v>
      </c>
      <c r="H20" s="58">
        <v>0</v>
      </c>
      <c r="I20" s="58">
        <f t="shared" si="0"/>
        <v>87117</v>
      </c>
      <c r="J20" s="186">
        <v>2.5075452859791754</v>
      </c>
      <c r="K20" s="17">
        <v>4</v>
      </c>
      <c r="L20" s="17">
        <v>53</v>
      </c>
      <c r="M20" s="114">
        <v>18</v>
      </c>
      <c r="N20" s="196">
        <v>2448</v>
      </c>
      <c r="V20" s="177"/>
      <c r="AY20" s="177">
        <v>35200</v>
      </c>
    </row>
    <row r="21" spans="1:51">
      <c r="A21" s="6" t="s">
        <v>29</v>
      </c>
      <c r="B21" s="58">
        <v>65858</v>
      </c>
      <c r="C21" s="58">
        <v>7637</v>
      </c>
      <c r="D21" s="58">
        <v>1354</v>
      </c>
      <c r="E21" s="58">
        <v>423</v>
      </c>
      <c r="F21" s="58">
        <v>8298</v>
      </c>
      <c r="G21" s="58">
        <v>0</v>
      </c>
      <c r="H21" s="58">
        <v>0</v>
      </c>
      <c r="I21" s="58">
        <f t="shared" si="0"/>
        <v>83570</v>
      </c>
      <c r="J21" s="186">
        <v>2.5711942655813389</v>
      </c>
      <c r="K21" s="17">
        <v>0</v>
      </c>
      <c r="L21" s="17">
        <v>49</v>
      </c>
      <c r="M21" s="114">
        <v>82</v>
      </c>
      <c r="N21" s="196">
        <v>2109</v>
      </c>
      <c r="V21" s="177"/>
      <c r="AY21" s="177">
        <v>31712</v>
      </c>
    </row>
    <row r="22" spans="1:51">
      <c r="A22" s="6" t="s">
        <v>31</v>
      </c>
      <c r="B22" s="58">
        <v>42408</v>
      </c>
      <c r="C22" s="58">
        <v>4641</v>
      </c>
      <c r="D22" s="58">
        <v>512</v>
      </c>
      <c r="E22" s="58">
        <v>488</v>
      </c>
      <c r="F22" s="58">
        <v>753</v>
      </c>
      <c r="G22" s="58">
        <v>0</v>
      </c>
      <c r="H22" s="58">
        <v>0</v>
      </c>
      <c r="I22" s="58">
        <f t="shared" si="0"/>
        <v>48802</v>
      </c>
      <c r="J22" s="186">
        <v>2.3594276905289528</v>
      </c>
      <c r="K22" s="17">
        <v>3</v>
      </c>
      <c r="L22" s="17">
        <v>52</v>
      </c>
      <c r="M22" s="114">
        <v>6</v>
      </c>
      <c r="N22" s="114">
        <v>791</v>
      </c>
      <c r="V22" s="177"/>
      <c r="AY22" s="177">
        <v>21365</v>
      </c>
    </row>
    <row r="23" spans="1:51">
      <c r="A23" s="6" t="s">
        <v>34</v>
      </c>
      <c r="B23" s="58">
        <v>38016</v>
      </c>
      <c r="C23" s="58">
        <v>1148</v>
      </c>
      <c r="D23" s="58">
        <v>256</v>
      </c>
      <c r="E23" s="58">
        <v>0</v>
      </c>
      <c r="F23" s="58">
        <v>124</v>
      </c>
      <c r="G23" s="58">
        <v>0</v>
      </c>
      <c r="H23" s="58">
        <v>0</v>
      </c>
      <c r="I23" s="58">
        <f t="shared" si="0"/>
        <v>39544</v>
      </c>
      <c r="J23" s="186">
        <v>2.4756768264556648</v>
      </c>
      <c r="K23" s="17">
        <v>0</v>
      </c>
      <c r="L23" s="17">
        <v>49</v>
      </c>
      <c r="M23" s="114">
        <v>42</v>
      </c>
      <c r="N23" s="114">
        <v>477</v>
      </c>
      <c r="V23" s="177"/>
      <c r="AY23" s="177">
        <v>27557</v>
      </c>
    </row>
    <row r="24" spans="1:51">
      <c r="A24" s="6" t="s">
        <v>41</v>
      </c>
      <c r="B24" s="58">
        <v>55596</v>
      </c>
      <c r="C24" s="58">
        <v>477</v>
      </c>
      <c r="D24" s="58">
        <v>978</v>
      </c>
      <c r="E24" s="58">
        <v>202</v>
      </c>
      <c r="F24" s="58">
        <v>1892</v>
      </c>
      <c r="G24" s="58">
        <v>0</v>
      </c>
      <c r="H24" s="58">
        <v>2166</v>
      </c>
      <c r="I24" s="58">
        <f t="shared" si="0"/>
        <v>59145</v>
      </c>
      <c r="J24" s="186">
        <v>1.8813736031016843</v>
      </c>
      <c r="K24" s="17">
        <v>21</v>
      </c>
      <c r="L24" s="17">
        <v>70</v>
      </c>
      <c r="M24" s="114">
        <v>83</v>
      </c>
      <c r="N24" s="114">
        <v>816</v>
      </c>
      <c r="V24" s="177"/>
      <c r="AY24" s="177">
        <v>28742</v>
      </c>
    </row>
    <row r="25" spans="1:51">
      <c r="A25" s="6" t="s">
        <v>42</v>
      </c>
      <c r="B25" s="58">
        <v>45896</v>
      </c>
      <c r="C25" s="58">
        <v>21797</v>
      </c>
      <c r="D25" s="58">
        <v>243</v>
      </c>
      <c r="E25" s="58">
        <v>16323</v>
      </c>
      <c r="F25" s="58">
        <v>1484</v>
      </c>
      <c r="G25" s="58">
        <v>0</v>
      </c>
      <c r="H25" s="58">
        <v>0</v>
      </c>
      <c r="I25" s="58">
        <f t="shared" si="0"/>
        <v>85743</v>
      </c>
      <c r="J25" s="186">
        <v>1.6445058517555267</v>
      </c>
      <c r="K25" s="17">
        <v>0</v>
      </c>
      <c r="L25" s="17">
        <v>49</v>
      </c>
      <c r="M25" s="114">
        <v>49</v>
      </c>
      <c r="N25" s="196">
        <v>3519</v>
      </c>
      <c r="V25" s="177"/>
      <c r="AY25" s="177">
        <v>29885</v>
      </c>
    </row>
    <row r="26" spans="1:51">
      <c r="A26" s="6" t="s">
        <v>44</v>
      </c>
      <c r="B26" s="171">
        <v>20857</v>
      </c>
      <c r="C26" s="171">
        <v>0</v>
      </c>
      <c r="D26" s="171">
        <v>1221</v>
      </c>
      <c r="E26" s="171">
        <v>0</v>
      </c>
      <c r="F26" s="171">
        <v>1873</v>
      </c>
      <c r="G26" s="171">
        <v>0</v>
      </c>
      <c r="H26" s="171">
        <v>0</v>
      </c>
      <c r="I26" s="58">
        <f t="shared" si="0"/>
        <v>23951</v>
      </c>
      <c r="J26" s="186">
        <v>0.78749929166430555</v>
      </c>
      <c r="K26" s="17">
        <v>1</v>
      </c>
      <c r="L26" s="160">
        <v>50</v>
      </c>
      <c r="M26" s="114">
        <v>15</v>
      </c>
      <c r="N26" s="196">
        <v>3843</v>
      </c>
      <c r="V26" s="178"/>
      <c r="AY26" s="178">
        <v>33725</v>
      </c>
    </row>
    <row r="27" spans="1:51">
      <c r="A27" s="6" t="s">
        <v>46</v>
      </c>
      <c r="B27" s="58">
        <v>35000</v>
      </c>
      <c r="C27" s="58">
        <v>3765</v>
      </c>
      <c r="D27" s="58">
        <v>1500</v>
      </c>
      <c r="E27" s="58">
        <v>10</v>
      </c>
      <c r="F27" s="58">
        <v>1850</v>
      </c>
      <c r="G27" s="58">
        <v>6</v>
      </c>
      <c r="H27" s="58">
        <v>0</v>
      </c>
      <c r="I27" s="58">
        <f t="shared" si="0"/>
        <v>42131</v>
      </c>
      <c r="J27" s="186">
        <v>1.462634796345903</v>
      </c>
      <c r="K27" s="17">
        <v>0</v>
      </c>
      <c r="L27" s="17">
        <v>49</v>
      </c>
      <c r="M27" s="114">
        <v>35</v>
      </c>
      <c r="N27" s="196">
        <v>1500</v>
      </c>
      <c r="V27" s="177"/>
      <c r="AY27" s="177">
        <v>28993</v>
      </c>
    </row>
    <row r="28" spans="1:51">
      <c r="A28" s="6" t="s">
        <v>48</v>
      </c>
      <c r="B28" s="58">
        <v>42478</v>
      </c>
      <c r="C28" s="58">
        <v>1490</v>
      </c>
      <c r="D28" s="58">
        <v>823</v>
      </c>
      <c r="E28" s="58">
        <v>488</v>
      </c>
      <c r="F28" s="58">
        <v>6235</v>
      </c>
      <c r="G28" s="58">
        <v>0</v>
      </c>
      <c r="H28" s="58">
        <v>368</v>
      </c>
      <c r="I28" s="58">
        <f t="shared" si="0"/>
        <v>51514</v>
      </c>
      <c r="J28" s="186">
        <v>1.6998123301868295</v>
      </c>
      <c r="K28" s="17">
        <v>0</v>
      </c>
      <c r="L28" s="17">
        <v>49</v>
      </c>
      <c r="M28" s="114">
        <v>26</v>
      </c>
      <c r="N28" s="196">
        <v>3147</v>
      </c>
      <c r="V28" s="177"/>
      <c r="AY28" s="177">
        <v>35512</v>
      </c>
    </row>
    <row r="29" spans="1:51">
      <c r="A29" s="6" t="s">
        <v>50</v>
      </c>
      <c r="B29" s="58">
        <v>62134</v>
      </c>
      <c r="C29" s="58">
        <v>623</v>
      </c>
      <c r="D29" s="58">
        <v>522</v>
      </c>
      <c r="E29" s="58">
        <v>0</v>
      </c>
      <c r="F29" s="58">
        <v>3037</v>
      </c>
      <c r="G29" s="58">
        <v>0</v>
      </c>
      <c r="H29" s="58">
        <v>98</v>
      </c>
      <c r="I29" s="58">
        <f t="shared" si="0"/>
        <v>66316</v>
      </c>
      <c r="J29" s="186">
        <v>2.6595778574273199</v>
      </c>
      <c r="K29" s="17">
        <v>2</v>
      </c>
      <c r="L29" s="17">
        <v>51</v>
      </c>
      <c r="M29" s="114">
        <v>7</v>
      </c>
      <c r="N29" s="114">
        <v>898</v>
      </c>
      <c r="V29" s="177"/>
      <c r="AY29" s="177">
        <v>25402</v>
      </c>
    </row>
    <row r="30" spans="1:51">
      <c r="A30" s="6" t="s">
        <v>52</v>
      </c>
      <c r="B30" s="58">
        <v>1424</v>
      </c>
      <c r="C30" s="58">
        <v>1885</v>
      </c>
      <c r="D30" s="58">
        <v>72</v>
      </c>
      <c r="E30" s="58">
        <v>2413</v>
      </c>
      <c r="F30" s="58">
        <v>50</v>
      </c>
      <c r="G30" s="58">
        <v>0</v>
      </c>
      <c r="H30" s="58">
        <v>2890</v>
      </c>
      <c r="I30" s="58">
        <f t="shared" si="0"/>
        <v>5844</v>
      </c>
      <c r="J30" s="186">
        <v>3.402845740065938</v>
      </c>
      <c r="K30" s="17">
        <v>2</v>
      </c>
      <c r="L30" s="17">
        <v>51</v>
      </c>
      <c r="M30" s="114">
        <v>3</v>
      </c>
      <c r="N30" s="196">
        <v>2029</v>
      </c>
      <c r="V30" s="177"/>
      <c r="AY30" s="177">
        <v>27953</v>
      </c>
    </row>
    <row r="31" spans="1:51">
      <c r="A31" s="6" t="s">
        <v>54</v>
      </c>
      <c r="B31" s="171">
        <v>41705</v>
      </c>
      <c r="C31" s="171">
        <v>646</v>
      </c>
      <c r="D31" s="171">
        <v>1204</v>
      </c>
      <c r="E31" s="171">
        <v>192</v>
      </c>
      <c r="F31" s="171">
        <v>4546</v>
      </c>
      <c r="G31" s="171">
        <v>0</v>
      </c>
      <c r="H31" s="171">
        <v>164</v>
      </c>
      <c r="I31" s="58">
        <f t="shared" si="0"/>
        <v>48293</v>
      </c>
      <c r="J31" s="186">
        <v>2.414160432046772</v>
      </c>
      <c r="K31" s="17">
        <v>7</v>
      </c>
      <c r="L31" s="160">
        <v>56</v>
      </c>
      <c r="M31" s="114">
        <v>78</v>
      </c>
      <c r="N31" s="114">
        <v>837</v>
      </c>
      <c r="V31" s="178"/>
      <c r="AY31" s="178">
        <v>19709</v>
      </c>
    </row>
    <row r="32" spans="1:51">
      <c r="A32" s="6" t="s">
        <v>55</v>
      </c>
      <c r="B32" s="58">
        <v>36359</v>
      </c>
      <c r="C32" s="58">
        <v>5249</v>
      </c>
      <c r="D32" s="58">
        <v>816</v>
      </c>
      <c r="E32" s="58">
        <v>710</v>
      </c>
      <c r="F32" s="58">
        <v>1634</v>
      </c>
      <c r="G32" s="58">
        <v>0</v>
      </c>
      <c r="H32" s="58">
        <v>2747</v>
      </c>
      <c r="I32" s="58">
        <f t="shared" si="0"/>
        <v>44768</v>
      </c>
      <c r="J32" s="186">
        <v>1.4118221623442238</v>
      </c>
      <c r="K32" s="17">
        <v>0</v>
      </c>
      <c r="L32" s="17">
        <v>49</v>
      </c>
      <c r="M32" s="114">
        <v>45</v>
      </c>
      <c r="N32" s="114">
        <v>312</v>
      </c>
      <c r="V32" s="177"/>
      <c r="AY32" s="177">
        <v>26373</v>
      </c>
    </row>
    <row r="33" spans="1:51">
      <c r="A33" s="6"/>
      <c r="B33" s="58"/>
      <c r="C33" s="58"/>
      <c r="D33" s="58"/>
      <c r="E33" s="58"/>
      <c r="F33" s="58"/>
      <c r="G33" s="58"/>
      <c r="H33" s="58"/>
      <c r="I33" s="58"/>
      <c r="J33" s="186"/>
      <c r="K33" s="17"/>
      <c r="L33" s="17"/>
      <c r="M33" s="113"/>
      <c r="N33" s="113"/>
      <c r="V33" s="177"/>
      <c r="AY33" s="177"/>
    </row>
    <row r="34" spans="1:51">
      <c r="A34" s="18" t="s">
        <v>57</v>
      </c>
      <c r="B34" s="61"/>
      <c r="C34" s="61"/>
      <c r="D34" s="61"/>
      <c r="E34" s="61"/>
      <c r="F34" s="61"/>
      <c r="G34" s="61"/>
      <c r="H34" s="61"/>
      <c r="I34" s="58"/>
      <c r="J34" s="186"/>
      <c r="M34" s="113"/>
      <c r="N34" s="113"/>
      <c r="V34" s="179"/>
      <c r="AY34" s="179"/>
    </row>
    <row r="35" spans="1:51">
      <c r="A35" s="6" t="s">
        <v>21</v>
      </c>
      <c r="B35" s="171">
        <v>67727</v>
      </c>
      <c r="C35" s="171">
        <v>6821</v>
      </c>
      <c r="D35" s="171">
        <v>1122</v>
      </c>
      <c r="E35" s="171">
        <v>0</v>
      </c>
      <c r="F35" s="171">
        <v>3254</v>
      </c>
      <c r="G35" s="171">
        <v>0</v>
      </c>
      <c r="H35" s="171">
        <v>991</v>
      </c>
      <c r="I35" s="58">
        <f t="shared" si="0"/>
        <v>78924</v>
      </c>
      <c r="J35" s="186">
        <v>1.3590750063998636</v>
      </c>
      <c r="K35" s="17">
        <v>4</v>
      </c>
      <c r="L35" s="160">
        <v>53</v>
      </c>
      <c r="M35" s="114">
        <v>22</v>
      </c>
      <c r="N35" s="196">
        <v>4300</v>
      </c>
      <c r="V35" s="178"/>
      <c r="AY35" s="178">
        <v>58150</v>
      </c>
    </row>
    <row r="36" spans="1:51">
      <c r="A36" s="6" t="s">
        <v>36</v>
      </c>
      <c r="B36" s="58">
        <v>91355</v>
      </c>
      <c r="C36" s="58">
        <v>13270</v>
      </c>
      <c r="D36" s="58">
        <v>5762</v>
      </c>
      <c r="E36" s="58">
        <v>1859</v>
      </c>
      <c r="F36" s="58">
        <v>12444</v>
      </c>
      <c r="G36" s="58">
        <v>0</v>
      </c>
      <c r="H36" s="58">
        <v>382</v>
      </c>
      <c r="I36" s="58">
        <f t="shared" si="0"/>
        <v>124690</v>
      </c>
      <c r="J36" s="186">
        <v>2.377078434665771</v>
      </c>
      <c r="K36" s="17">
        <v>7</v>
      </c>
      <c r="L36" s="17">
        <v>56</v>
      </c>
      <c r="M36" s="114">
        <v>71</v>
      </c>
      <c r="N36" s="196">
        <v>2996</v>
      </c>
      <c r="V36" s="177"/>
      <c r="AY36" s="177">
        <v>46055</v>
      </c>
    </row>
    <row r="37" spans="1:51">
      <c r="A37" s="6" t="s">
        <v>49</v>
      </c>
      <c r="B37" s="58">
        <v>77225</v>
      </c>
      <c r="C37" s="58">
        <v>1618</v>
      </c>
      <c r="D37" s="58">
        <v>2845</v>
      </c>
      <c r="E37" s="58">
        <v>2348</v>
      </c>
      <c r="F37" s="58">
        <v>10548</v>
      </c>
      <c r="G37" s="58">
        <v>0</v>
      </c>
      <c r="H37" s="58">
        <v>988</v>
      </c>
      <c r="I37" s="58">
        <f t="shared" si="0"/>
        <v>94584</v>
      </c>
      <c r="J37" s="186">
        <v>1.693987365018732</v>
      </c>
      <c r="K37" s="17">
        <v>7</v>
      </c>
      <c r="L37" s="17">
        <v>56</v>
      </c>
      <c r="M37" s="114">
        <v>57</v>
      </c>
      <c r="N37" s="196">
        <v>4021</v>
      </c>
      <c r="V37" s="177"/>
      <c r="AY37" s="177">
        <v>54431</v>
      </c>
    </row>
    <row r="38" spans="1:51">
      <c r="A38" s="6" t="s">
        <v>60</v>
      </c>
      <c r="B38" s="58">
        <v>103996</v>
      </c>
      <c r="C38" s="58">
        <v>647</v>
      </c>
      <c r="D38" s="58">
        <v>691</v>
      </c>
      <c r="E38" s="58">
        <v>554</v>
      </c>
      <c r="F38" s="58">
        <v>1755</v>
      </c>
      <c r="G38" s="58">
        <v>0</v>
      </c>
      <c r="H38" s="58">
        <v>77</v>
      </c>
      <c r="I38" s="58">
        <f t="shared" si="0"/>
        <v>107643</v>
      </c>
      <c r="J38" s="186">
        <v>1.8507427748266858</v>
      </c>
      <c r="K38" s="17">
        <v>0</v>
      </c>
      <c r="L38" s="17">
        <v>49</v>
      </c>
      <c r="M38" s="114">
        <v>49</v>
      </c>
      <c r="N38" s="196">
        <v>1277</v>
      </c>
      <c r="V38" s="177"/>
      <c r="AY38" s="177">
        <v>56503</v>
      </c>
    </row>
    <row r="39" spans="1:51">
      <c r="A39" s="6" t="s">
        <v>61</v>
      </c>
      <c r="B39" s="171">
        <v>52559</v>
      </c>
      <c r="C39" s="171">
        <v>504</v>
      </c>
      <c r="D39" s="171">
        <v>403</v>
      </c>
      <c r="E39" s="171">
        <v>339</v>
      </c>
      <c r="F39" s="171">
        <v>1767</v>
      </c>
      <c r="G39" s="171">
        <v>0</v>
      </c>
      <c r="H39" s="171">
        <v>24</v>
      </c>
      <c r="I39" s="58">
        <f t="shared" si="0"/>
        <v>55572</v>
      </c>
      <c r="J39" s="186">
        <v>1.2845426586171547</v>
      </c>
      <c r="K39" s="17">
        <v>0</v>
      </c>
      <c r="L39" s="160">
        <v>49</v>
      </c>
      <c r="M39" s="114">
        <v>28</v>
      </c>
      <c r="N39" s="196">
        <v>4920</v>
      </c>
      <c r="V39" s="178"/>
      <c r="AY39" s="178">
        <v>43845</v>
      </c>
    </row>
    <row r="40" spans="1:51">
      <c r="A40" s="6" t="s">
        <v>63</v>
      </c>
      <c r="B40" s="58">
        <v>71408</v>
      </c>
      <c r="C40" s="58">
        <v>5888</v>
      </c>
      <c r="D40" s="58">
        <v>541</v>
      </c>
      <c r="E40" s="58">
        <v>0</v>
      </c>
      <c r="F40" s="58">
        <v>2647</v>
      </c>
      <c r="G40" s="58">
        <v>0</v>
      </c>
      <c r="H40" s="58">
        <v>0</v>
      </c>
      <c r="I40" s="58">
        <f t="shared" si="0"/>
        <v>80484</v>
      </c>
      <c r="J40" s="186">
        <v>1.9410530985943897</v>
      </c>
      <c r="K40" s="17">
        <v>3</v>
      </c>
      <c r="L40" s="17">
        <v>52</v>
      </c>
      <c r="M40" s="114">
        <v>7</v>
      </c>
      <c r="N40" s="196">
        <v>3447</v>
      </c>
      <c r="V40" s="177"/>
      <c r="AY40" s="177">
        <v>51842</v>
      </c>
    </row>
    <row r="41" spans="1:51">
      <c r="A41" s="6" t="s">
        <v>65</v>
      </c>
      <c r="B41" s="171">
        <v>111522</v>
      </c>
      <c r="C41" s="171">
        <v>9765</v>
      </c>
      <c r="D41" s="171">
        <v>9260</v>
      </c>
      <c r="E41" s="171">
        <v>1786</v>
      </c>
      <c r="F41" s="171">
        <v>10281</v>
      </c>
      <c r="G41" s="171">
        <v>0</v>
      </c>
      <c r="H41" s="171">
        <v>89</v>
      </c>
      <c r="I41" s="58">
        <f t="shared" si="0"/>
        <v>142614</v>
      </c>
      <c r="J41" s="186">
        <v>3.5347392080386064</v>
      </c>
      <c r="K41" s="17">
        <v>8</v>
      </c>
      <c r="L41" s="160">
        <v>57</v>
      </c>
      <c r="M41" s="114">
        <v>0</v>
      </c>
      <c r="N41" s="196">
        <v>8511</v>
      </c>
      <c r="V41" s="178"/>
      <c r="AY41" s="178">
        <v>43579</v>
      </c>
    </row>
    <row r="42" spans="1:51">
      <c r="A42" s="6" t="s">
        <v>66</v>
      </c>
      <c r="B42" s="58">
        <v>180105</v>
      </c>
      <c r="C42" s="58">
        <v>1221</v>
      </c>
      <c r="D42" s="58">
        <v>6098</v>
      </c>
      <c r="E42" s="58">
        <v>348</v>
      </c>
      <c r="F42" s="58">
        <v>4163</v>
      </c>
      <c r="G42" s="58">
        <v>0</v>
      </c>
      <c r="H42" s="58">
        <v>0</v>
      </c>
      <c r="I42" s="58">
        <f t="shared" si="0"/>
        <v>191935</v>
      </c>
      <c r="J42" s="186">
        <v>4.3373112573732033</v>
      </c>
      <c r="K42" s="17">
        <v>0</v>
      </c>
      <c r="L42" s="17">
        <v>49</v>
      </c>
      <c r="M42" s="114">
        <v>66</v>
      </c>
      <c r="N42" s="114">
        <v>855</v>
      </c>
      <c r="V42" s="177"/>
      <c r="AY42" s="177">
        <v>43687</v>
      </c>
    </row>
    <row r="43" spans="1:51">
      <c r="A43" s="6"/>
      <c r="B43" s="58"/>
      <c r="C43" s="58"/>
      <c r="D43" s="58"/>
      <c r="E43" s="58"/>
      <c r="F43" s="58"/>
      <c r="G43" s="58"/>
      <c r="H43" s="58"/>
      <c r="I43" s="58"/>
      <c r="J43" s="186"/>
      <c r="L43" s="17"/>
      <c r="M43" s="114"/>
      <c r="N43" s="196"/>
      <c r="V43" s="177"/>
      <c r="AY43" s="177"/>
    </row>
    <row r="44" spans="1:51">
      <c r="A44" s="18" t="s">
        <v>67</v>
      </c>
      <c r="B44" s="58"/>
      <c r="C44" s="58"/>
      <c r="D44" s="58"/>
      <c r="E44" s="58"/>
      <c r="F44" s="58"/>
      <c r="G44" s="58"/>
      <c r="H44" s="58"/>
      <c r="I44" s="58"/>
      <c r="J44" s="186"/>
      <c r="L44" s="17"/>
      <c r="M44" s="114"/>
      <c r="N44" s="196"/>
      <c r="V44" s="177"/>
      <c r="AY44" s="177"/>
    </row>
    <row r="45" spans="1:51">
      <c r="A45" s="6" t="s">
        <v>27</v>
      </c>
      <c r="B45" s="58">
        <v>134757</v>
      </c>
      <c r="C45" s="58">
        <v>1586</v>
      </c>
      <c r="D45" s="58">
        <v>2625</v>
      </c>
      <c r="E45" s="58">
        <v>1137</v>
      </c>
      <c r="F45" s="58">
        <v>7274</v>
      </c>
      <c r="G45" s="58">
        <v>0</v>
      </c>
      <c r="H45" s="58">
        <v>0</v>
      </c>
      <c r="I45" s="58">
        <f t="shared" si="0"/>
        <v>147379</v>
      </c>
      <c r="J45" s="186">
        <v>2.4191049373016122</v>
      </c>
      <c r="K45" s="17">
        <v>2</v>
      </c>
      <c r="L45" s="17">
        <v>51</v>
      </c>
      <c r="M45" s="114">
        <v>85</v>
      </c>
      <c r="N45" s="196">
        <v>11385</v>
      </c>
      <c r="V45" s="177"/>
      <c r="AY45" s="177">
        <v>61474</v>
      </c>
    </row>
    <row r="46" spans="1:51">
      <c r="A46" s="6" t="s">
        <v>43</v>
      </c>
      <c r="B46" s="171">
        <v>51822</v>
      </c>
      <c r="C46" s="171">
        <v>7813</v>
      </c>
      <c r="D46" s="171">
        <v>3147</v>
      </c>
      <c r="E46" s="171">
        <v>1205</v>
      </c>
      <c r="F46" s="171">
        <v>9617</v>
      </c>
      <c r="G46" s="171">
        <v>0</v>
      </c>
      <c r="H46" s="171">
        <v>327</v>
      </c>
      <c r="I46" s="58">
        <f t="shared" si="0"/>
        <v>73604</v>
      </c>
      <c r="J46" s="186">
        <v>1.1092780575596357</v>
      </c>
      <c r="K46" s="17">
        <v>4</v>
      </c>
      <c r="L46" s="160">
        <v>53</v>
      </c>
      <c r="M46" s="114">
        <v>0</v>
      </c>
      <c r="N46" s="196">
        <v>8594</v>
      </c>
      <c r="V46" s="178"/>
      <c r="AY46" s="178">
        <v>65353</v>
      </c>
    </row>
    <row r="47" spans="1:51">
      <c r="A47" s="6" t="s">
        <v>45</v>
      </c>
      <c r="B47" s="58">
        <v>55706</v>
      </c>
      <c r="C47" s="58">
        <v>54980</v>
      </c>
      <c r="D47" s="58">
        <v>2254</v>
      </c>
      <c r="E47" s="58">
        <v>0</v>
      </c>
      <c r="F47" s="58">
        <v>4326</v>
      </c>
      <c r="G47" s="58">
        <v>0</v>
      </c>
      <c r="H47" s="58">
        <v>0</v>
      </c>
      <c r="I47" s="58">
        <f t="shared" si="0"/>
        <v>117266</v>
      </c>
      <c r="J47" s="186">
        <v>1.7394783987782314</v>
      </c>
      <c r="K47" s="17">
        <v>8</v>
      </c>
      <c r="L47" s="17">
        <v>57</v>
      </c>
      <c r="M47" s="114">
        <v>47</v>
      </c>
      <c r="N47" s="196">
        <v>5172</v>
      </c>
      <c r="V47" s="177"/>
      <c r="AY47" s="177">
        <v>66744</v>
      </c>
    </row>
    <row r="48" spans="1:51">
      <c r="A48" s="6" t="s">
        <v>56</v>
      </c>
      <c r="B48" s="58">
        <v>63089</v>
      </c>
      <c r="C48" s="58">
        <v>2949</v>
      </c>
      <c r="D48" s="58">
        <v>904</v>
      </c>
      <c r="E48" s="58">
        <v>510</v>
      </c>
      <c r="F48" s="58">
        <v>4298</v>
      </c>
      <c r="G48" s="58">
        <v>0</v>
      </c>
      <c r="H48" s="58">
        <v>0</v>
      </c>
      <c r="I48" s="58">
        <f t="shared" si="0"/>
        <v>71750</v>
      </c>
      <c r="J48" s="186">
        <v>1.0060843170320404</v>
      </c>
      <c r="K48" s="17">
        <v>4</v>
      </c>
      <c r="L48" s="17">
        <v>53</v>
      </c>
      <c r="M48" s="114">
        <v>96</v>
      </c>
      <c r="N48" s="196">
        <v>4001</v>
      </c>
      <c r="V48" s="177"/>
      <c r="AY48" s="177">
        <v>72088</v>
      </c>
    </row>
    <row r="49" spans="1:51">
      <c r="A49" s="6" t="s">
        <v>62</v>
      </c>
      <c r="B49" s="58">
        <v>138887</v>
      </c>
      <c r="C49" s="58">
        <v>4599</v>
      </c>
      <c r="D49" s="58">
        <v>1965</v>
      </c>
      <c r="E49" s="58">
        <v>1008</v>
      </c>
      <c r="F49" s="58">
        <v>7074</v>
      </c>
      <c r="G49" s="58">
        <v>0</v>
      </c>
      <c r="H49" s="58">
        <v>0</v>
      </c>
      <c r="I49" s="58">
        <f t="shared" si="0"/>
        <v>153533</v>
      </c>
      <c r="J49" s="186">
        <v>2.2425953758102959</v>
      </c>
      <c r="K49" s="17">
        <v>2</v>
      </c>
      <c r="L49" s="17">
        <v>51</v>
      </c>
      <c r="M49" s="114">
        <v>66</v>
      </c>
      <c r="N49" s="196">
        <v>1708</v>
      </c>
      <c r="V49" s="177"/>
      <c r="AY49" s="177">
        <v>66446</v>
      </c>
    </row>
    <row r="50" spans="1:51">
      <c r="A50" s="6" t="s">
        <v>68</v>
      </c>
      <c r="B50" s="58">
        <v>172095</v>
      </c>
      <c r="C50" s="58">
        <v>25464</v>
      </c>
      <c r="D50" s="58">
        <v>6270</v>
      </c>
      <c r="E50" s="58">
        <v>156548</v>
      </c>
      <c r="F50" s="58">
        <v>27522</v>
      </c>
      <c r="G50" s="58">
        <v>22938</v>
      </c>
      <c r="H50" s="58">
        <v>0</v>
      </c>
      <c r="I50" s="58">
        <f t="shared" si="0"/>
        <v>410837</v>
      </c>
      <c r="J50" s="186">
        <v>9.7235002737092273</v>
      </c>
      <c r="K50" s="17">
        <v>12</v>
      </c>
      <c r="L50" s="17">
        <v>61</v>
      </c>
      <c r="M50" s="114">
        <v>112</v>
      </c>
      <c r="N50" s="196">
        <v>12177</v>
      </c>
      <c r="V50" s="177"/>
      <c r="AY50" s="177">
        <v>77875</v>
      </c>
    </row>
    <row r="51" spans="1:51">
      <c r="A51" s="6" t="s">
        <v>69</v>
      </c>
      <c r="B51" s="58">
        <v>146505</v>
      </c>
      <c r="C51" s="58">
        <v>2185</v>
      </c>
      <c r="D51" s="58">
        <v>2200</v>
      </c>
      <c r="E51" s="58">
        <v>0</v>
      </c>
      <c r="F51" s="58">
        <v>6744</v>
      </c>
      <c r="G51" s="58">
        <v>0</v>
      </c>
      <c r="H51" s="58">
        <v>0</v>
      </c>
      <c r="I51" s="58">
        <f t="shared" si="0"/>
        <v>157634</v>
      </c>
      <c r="J51" s="186">
        <v>2.7440123255053925</v>
      </c>
      <c r="K51" s="17">
        <v>0</v>
      </c>
      <c r="L51" s="17">
        <v>49</v>
      </c>
      <c r="M51" s="114">
        <v>0</v>
      </c>
      <c r="N51" s="196">
        <v>8796</v>
      </c>
      <c r="V51" s="177"/>
      <c r="AY51" s="177">
        <v>62401</v>
      </c>
    </row>
    <row r="52" spans="1:51">
      <c r="A52" s="6"/>
      <c r="B52" s="61"/>
      <c r="C52" s="61"/>
      <c r="D52" s="61"/>
      <c r="E52" s="61"/>
      <c r="F52" s="61"/>
      <c r="G52" s="61"/>
      <c r="H52" s="61"/>
      <c r="I52" s="58"/>
      <c r="J52" s="186"/>
      <c r="M52" s="113"/>
      <c r="N52" s="113"/>
      <c r="V52" s="179"/>
      <c r="AY52" s="179"/>
    </row>
    <row r="53" spans="1:51">
      <c r="A53" s="18" t="s">
        <v>70</v>
      </c>
      <c r="B53" s="58"/>
      <c r="C53" s="58"/>
      <c r="D53" s="58"/>
      <c r="E53" s="58"/>
      <c r="F53" s="58"/>
      <c r="G53" s="58"/>
      <c r="H53" s="58"/>
      <c r="I53" s="58"/>
      <c r="J53" s="186"/>
      <c r="L53" s="17"/>
      <c r="M53" s="113"/>
      <c r="N53" s="113"/>
      <c r="V53" s="177"/>
      <c r="AY53" s="177"/>
    </row>
    <row r="54" spans="1:51">
      <c r="A54" s="6" t="s">
        <v>47</v>
      </c>
      <c r="B54" s="58">
        <v>141408</v>
      </c>
      <c r="C54" s="58">
        <v>3268</v>
      </c>
      <c r="D54" s="58">
        <v>4543</v>
      </c>
      <c r="E54" s="58">
        <v>839</v>
      </c>
      <c r="F54" s="58">
        <v>15216</v>
      </c>
      <c r="G54" s="58">
        <v>0</v>
      </c>
      <c r="H54" s="58">
        <v>0</v>
      </c>
      <c r="I54" s="58">
        <f t="shared" si="0"/>
        <v>165274</v>
      </c>
      <c r="J54" s="186">
        <v>1.534578133901825</v>
      </c>
      <c r="K54" s="17">
        <v>26</v>
      </c>
      <c r="L54" s="17">
        <v>75</v>
      </c>
      <c r="M54" s="114">
        <v>38</v>
      </c>
      <c r="N54" s="196">
        <v>7843</v>
      </c>
      <c r="V54" s="177"/>
      <c r="AY54" s="177">
        <v>106721</v>
      </c>
    </row>
    <row r="55" spans="1:51">
      <c r="A55" s="6" t="s">
        <v>53</v>
      </c>
      <c r="B55" s="58">
        <v>172027</v>
      </c>
      <c r="C55" s="58">
        <v>10393</v>
      </c>
      <c r="D55" s="58">
        <v>7797</v>
      </c>
      <c r="E55" s="58">
        <v>2476</v>
      </c>
      <c r="F55" s="58">
        <v>13380</v>
      </c>
      <c r="G55" s="58">
        <v>0</v>
      </c>
      <c r="H55" s="58">
        <v>0</v>
      </c>
      <c r="I55" s="58">
        <f t="shared" si="0"/>
        <v>206073</v>
      </c>
      <c r="J55" s="186">
        <v>1.9376317374284855</v>
      </c>
      <c r="K55" s="17">
        <v>10</v>
      </c>
      <c r="L55" s="17">
        <v>59</v>
      </c>
      <c r="M55" s="114">
        <v>12</v>
      </c>
      <c r="N55" s="196">
        <v>15877</v>
      </c>
      <c r="V55" s="177"/>
      <c r="AY55" s="177">
        <v>109813</v>
      </c>
    </row>
    <row r="56" spans="1:51">
      <c r="A56" s="6" t="s">
        <v>58</v>
      </c>
      <c r="B56" s="58">
        <v>303939</v>
      </c>
      <c r="C56" s="58">
        <v>8552</v>
      </c>
      <c r="D56" s="58">
        <v>3230</v>
      </c>
      <c r="E56" s="58">
        <v>6886</v>
      </c>
      <c r="F56" s="58">
        <v>16389</v>
      </c>
      <c r="G56" s="58">
        <v>920</v>
      </c>
      <c r="H56" s="58">
        <v>0</v>
      </c>
      <c r="I56" s="58">
        <f t="shared" si="0"/>
        <v>339916</v>
      </c>
      <c r="J56" s="186">
        <v>3.9803150525087516</v>
      </c>
      <c r="K56" s="17">
        <v>2</v>
      </c>
      <c r="L56" s="17">
        <v>51</v>
      </c>
      <c r="M56" s="114">
        <v>140</v>
      </c>
      <c r="N56" s="196">
        <v>23532</v>
      </c>
      <c r="V56" s="177"/>
      <c r="AY56" s="177">
        <v>82759</v>
      </c>
    </row>
    <row r="57" spans="1:51">
      <c r="A57" s="6" t="s">
        <v>59</v>
      </c>
      <c r="B57" s="171">
        <v>191596</v>
      </c>
      <c r="C57" s="171">
        <v>7106</v>
      </c>
      <c r="D57" s="171">
        <v>5521</v>
      </c>
      <c r="E57" s="171">
        <v>2861</v>
      </c>
      <c r="F57" s="171">
        <v>12638</v>
      </c>
      <c r="G57" s="171">
        <v>0</v>
      </c>
      <c r="H57" s="171">
        <v>938</v>
      </c>
      <c r="I57" s="58">
        <f t="shared" si="0"/>
        <v>219722</v>
      </c>
      <c r="J57" s="186">
        <v>2.0878552721860895</v>
      </c>
      <c r="K57" s="17">
        <v>0</v>
      </c>
      <c r="L57" s="160">
        <v>49</v>
      </c>
      <c r="M57" s="114">
        <v>93</v>
      </c>
      <c r="N57" s="196">
        <v>4895</v>
      </c>
      <c r="V57" s="178"/>
      <c r="AY57" s="178">
        <v>99730</v>
      </c>
    </row>
    <row r="58" spans="1:51">
      <c r="A58" s="6"/>
      <c r="B58" s="251"/>
      <c r="C58" s="251"/>
      <c r="D58" s="251"/>
      <c r="E58" s="251"/>
      <c r="F58" s="251"/>
      <c r="G58" s="251"/>
      <c r="H58" s="251"/>
      <c r="I58" s="251"/>
      <c r="J58" s="252"/>
      <c r="K58" s="210"/>
      <c r="L58" s="230"/>
      <c r="M58" s="206"/>
      <c r="N58" s="208"/>
      <c r="V58" s="178"/>
      <c r="AY58" s="178"/>
    </row>
    <row r="59" spans="1:51">
      <c r="A59" s="18" t="s">
        <v>72</v>
      </c>
      <c r="B59" s="172"/>
      <c r="C59" s="172"/>
      <c r="D59" s="172"/>
      <c r="E59" s="172"/>
      <c r="F59" s="172"/>
      <c r="G59" s="172"/>
      <c r="H59" s="172"/>
      <c r="I59" s="58"/>
      <c r="J59" s="186"/>
      <c r="L59" s="18"/>
      <c r="M59" s="113"/>
      <c r="N59" s="113"/>
      <c r="V59" s="180"/>
      <c r="AY59" s="180"/>
    </row>
    <row r="60" spans="1:51">
      <c r="A60" s="6" t="s">
        <v>17</v>
      </c>
      <c r="B60" s="58">
        <v>528574</v>
      </c>
      <c r="C60" s="58">
        <v>7682</v>
      </c>
      <c r="D60" s="58">
        <v>18956</v>
      </c>
      <c r="E60" s="58">
        <v>2050</v>
      </c>
      <c r="F60" s="58">
        <v>43265</v>
      </c>
      <c r="G60" s="58">
        <v>0</v>
      </c>
      <c r="H60" s="58">
        <v>158</v>
      </c>
      <c r="I60" s="58">
        <f t="shared" si="0"/>
        <v>600527</v>
      </c>
      <c r="J60" s="186">
        <v>2.6481664225436878</v>
      </c>
      <c r="K60" s="17">
        <v>14</v>
      </c>
      <c r="L60" s="17">
        <v>63</v>
      </c>
      <c r="M60" s="114">
        <v>17</v>
      </c>
      <c r="N60" s="196">
        <v>4443</v>
      </c>
      <c r="V60" s="177"/>
      <c r="AY60" s="177">
        <v>225635</v>
      </c>
    </row>
    <row r="61" spans="1:51">
      <c r="A61" s="6" t="s">
        <v>33</v>
      </c>
      <c r="B61" s="58">
        <v>401581</v>
      </c>
      <c r="C61" s="58">
        <v>7239</v>
      </c>
      <c r="D61" s="58">
        <v>23141</v>
      </c>
      <c r="E61" s="58">
        <v>3070</v>
      </c>
      <c r="F61" s="58">
        <v>41340</v>
      </c>
      <c r="G61" s="58">
        <v>66</v>
      </c>
      <c r="H61" s="58">
        <v>4218</v>
      </c>
      <c r="I61" s="58">
        <f t="shared" si="0"/>
        <v>476437</v>
      </c>
      <c r="J61" s="186">
        <v>1.6201781369230719</v>
      </c>
      <c r="K61" s="17">
        <v>3</v>
      </c>
      <c r="L61" s="17">
        <v>52</v>
      </c>
      <c r="M61" s="114">
        <v>0</v>
      </c>
      <c r="N61" s="196">
        <v>6413</v>
      </c>
      <c r="V61" s="177"/>
      <c r="AY61" s="177">
        <v>316298</v>
      </c>
    </row>
    <row r="62" spans="1:51">
      <c r="A62" s="6" t="s">
        <v>38</v>
      </c>
      <c r="B62" s="58">
        <v>289466</v>
      </c>
      <c r="C62" s="58">
        <v>9361</v>
      </c>
      <c r="D62" s="58">
        <v>14966</v>
      </c>
      <c r="E62" s="58">
        <v>10960</v>
      </c>
      <c r="F62" s="58">
        <v>34478</v>
      </c>
      <c r="G62" s="58">
        <v>1427</v>
      </c>
      <c r="H62" s="58">
        <v>212</v>
      </c>
      <c r="I62" s="58">
        <f t="shared" si="0"/>
        <v>360658</v>
      </c>
      <c r="J62" s="186">
        <v>1.7527441368704344</v>
      </c>
      <c r="K62" s="17">
        <v>3</v>
      </c>
      <c r="L62" s="17">
        <v>52</v>
      </c>
      <c r="M62" s="114">
        <v>94</v>
      </c>
      <c r="N62" s="196">
        <v>19004</v>
      </c>
      <c r="V62" s="177"/>
      <c r="AY62" s="177">
        <v>209396</v>
      </c>
    </row>
    <row r="63" spans="1:51">
      <c r="A63" s="6" t="s">
        <v>39</v>
      </c>
      <c r="B63" s="58">
        <v>374818</v>
      </c>
      <c r="C63" s="58">
        <v>5981</v>
      </c>
      <c r="D63" s="58">
        <v>11763</v>
      </c>
      <c r="E63" s="58">
        <v>4316</v>
      </c>
      <c r="F63" s="58">
        <v>17263</v>
      </c>
      <c r="G63" s="58">
        <v>0</v>
      </c>
      <c r="H63" s="58">
        <v>0</v>
      </c>
      <c r="I63" s="58">
        <f t="shared" si="0"/>
        <v>414141</v>
      </c>
      <c r="J63" s="186">
        <v>2.8552751897860595</v>
      </c>
      <c r="K63" s="17">
        <v>4</v>
      </c>
      <c r="L63" s="17">
        <v>53</v>
      </c>
      <c r="M63" s="114">
        <v>186</v>
      </c>
      <c r="N63" s="196">
        <v>15351</v>
      </c>
      <c r="V63" s="177"/>
      <c r="AY63" s="177">
        <v>222679</v>
      </c>
    </row>
    <row r="64" spans="1:51">
      <c r="A64" s="6" t="s">
        <v>40</v>
      </c>
      <c r="B64" s="58">
        <v>178377</v>
      </c>
      <c r="C64" s="58">
        <v>3946</v>
      </c>
      <c r="D64" s="58">
        <v>16907</v>
      </c>
      <c r="E64" s="58">
        <v>3166</v>
      </c>
      <c r="F64" s="58">
        <v>55516</v>
      </c>
      <c r="G64" s="58">
        <v>0</v>
      </c>
      <c r="H64" s="58">
        <v>25</v>
      </c>
      <c r="I64" s="58">
        <f t="shared" si="0"/>
        <v>257912</v>
      </c>
      <c r="J64" s="186">
        <v>1.8090258569924518</v>
      </c>
      <c r="K64" s="17">
        <v>8</v>
      </c>
      <c r="L64" s="17">
        <v>57</v>
      </c>
      <c r="M64" s="114">
        <v>224</v>
      </c>
      <c r="N64" s="196">
        <v>18342</v>
      </c>
      <c r="V64" s="177"/>
      <c r="AY64" s="177">
        <v>168749</v>
      </c>
    </row>
    <row r="65" spans="1:51">
      <c r="A65" s="6"/>
      <c r="B65" s="58"/>
      <c r="C65" s="58"/>
      <c r="D65" s="58"/>
      <c r="E65" s="58"/>
      <c r="F65" s="58"/>
      <c r="G65" s="58"/>
      <c r="H65" s="58"/>
      <c r="I65" s="58"/>
      <c r="J65" s="186"/>
      <c r="L65" s="17"/>
      <c r="M65" s="113"/>
      <c r="N65" s="113"/>
      <c r="V65" s="177"/>
      <c r="AY65" s="177"/>
    </row>
    <row r="66" spans="1:51">
      <c r="A66" s="18" t="s">
        <v>73</v>
      </c>
      <c r="B66" s="58"/>
      <c r="C66" s="58"/>
      <c r="D66" s="58"/>
      <c r="E66" s="58"/>
      <c r="F66" s="58"/>
      <c r="G66" s="58"/>
      <c r="H66" s="58"/>
      <c r="I66" s="58"/>
      <c r="J66" s="186"/>
      <c r="L66" s="17"/>
      <c r="M66" s="113"/>
      <c r="N66" s="113"/>
      <c r="V66" s="177"/>
      <c r="AY66" s="177"/>
    </row>
    <row r="67" spans="1:51">
      <c r="A67" s="6" t="s">
        <v>10</v>
      </c>
      <c r="B67" s="58">
        <v>15129</v>
      </c>
      <c r="C67" s="58">
        <v>97</v>
      </c>
      <c r="D67" s="58">
        <v>17</v>
      </c>
      <c r="E67" s="58">
        <v>114</v>
      </c>
      <c r="F67" s="58">
        <v>305</v>
      </c>
      <c r="G67" s="58">
        <v>0</v>
      </c>
      <c r="H67" s="58">
        <v>0</v>
      </c>
      <c r="I67" s="58">
        <f t="shared" si="0"/>
        <v>15662</v>
      </c>
      <c r="J67" s="186">
        <v>4.5772657450076801</v>
      </c>
      <c r="K67" s="17">
        <v>0</v>
      </c>
      <c r="L67" s="17">
        <v>49</v>
      </c>
      <c r="M67" s="114">
        <v>12</v>
      </c>
      <c r="N67" s="114">
        <v>242</v>
      </c>
      <c r="V67" s="177"/>
      <c r="AY67" s="177">
        <v>16780</v>
      </c>
    </row>
    <row r="68" spans="1:51">
      <c r="A68" s="6" t="s">
        <v>51</v>
      </c>
      <c r="B68" s="58">
        <v>97736</v>
      </c>
      <c r="C68" s="58">
        <v>1403</v>
      </c>
      <c r="D68" s="58">
        <v>2398</v>
      </c>
      <c r="E68" s="58">
        <v>106</v>
      </c>
      <c r="F68" s="58"/>
      <c r="G68" s="58">
        <v>172</v>
      </c>
      <c r="H68" s="58">
        <v>7751</v>
      </c>
      <c r="I68" s="58">
        <f t="shared" si="0"/>
        <v>101815</v>
      </c>
      <c r="J68" s="186">
        <v>6.7523559882668662</v>
      </c>
      <c r="K68" s="17">
        <v>3</v>
      </c>
      <c r="L68" s="17">
        <v>51</v>
      </c>
      <c r="M68" s="114">
        <v>22</v>
      </c>
      <c r="N68" s="114">
        <v>0</v>
      </c>
      <c r="V68" s="181"/>
      <c r="AY68" s="181">
        <v>3380</v>
      </c>
    </row>
    <row r="69" spans="1:51">
      <c r="A69" s="6"/>
      <c r="B69" s="61"/>
      <c r="C69" s="61"/>
      <c r="D69" s="61"/>
      <c r="E69" s="62"/>
      <c r="F69" s="61"/>
      <c r="G69" s="62"/>
      <c r="H69" s="62"/>
      <c r="I69" s="61"/>
      <c r="J69" s="186"/>
      <c r="K69" s="62"/>
      <c r="M69" s="243"/>
      <c r="N69" s="244"/>
    </row>
    <row r="70" spans="1:51">
      <c r="A70" s="19" t="s">
        <v>74</v>
      </c>
      <c r="B70" s="63">
        <f>SUM(B4:B68)</f>
        <v>5074011</v>
      </c>
      <c r="C70" s="63">
        <f t="shared" ref="C70:I70" si="1">SUM(C4:C68)</f>
        <v>259102</v>
      </c>
      <c r="D70" s="63">
        <f t="shared" si="1"/>
        <v>171909</v>
      </c>
      <c r="E70" s="63">
        <f t="shared" si="1"/>
        <v>226705</v>
      </c>
      <c r="F70" s="63">
        <f t="shared" si="1"/>
        <v>417577</v>
      </c>
      <c r="G70" s="63">
        <f t="shared" si="1"/>
        <v>25529</v>
      </c>
      <c r="H70" s="63">
        <f>SUM(H4:H68)</f>
        <v>24919</v>
      </c>
      <c r="I70" s="63">
        <f t="shared" si="1"/>
        <v>6174833</v>
      </c>
      <c r="J70" s="187">
        <v>2.3612000000000002</v>
      </c>
      <c r="K70" s="63">
        <f>SUM(K4:K68)</f>
        <v>184</v>
      </c>
      <c r="L70" s="63">
        <f>SUM(L4:L68)</f>
        <v>2731</v>
      </c>
      <c r="M70" s="250">
        <f>SUM(M4:M68)</f>
        <v>2320</v>
      </c>
      <c r="N70" s="250">
        <f>SUM(N4:N68)</f>
        <v>232987</v>
      </c>
    </row>
  </sheetData>
  <mergeCells count="4">
    <mergeCell ref="I1:J1"/>
    <mergeCell ref="K1:L1"/>
    <mergeCell ref="N1:N2"/>
    <mergeCell ref="B1:H1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17B8-C250-444A-988F-4B6F99938D5C}">
  <dimension ref="A1:AY70"/>
  <sheetViews>
    <sheetView workbookViewId="0">
      <selection activeCell="G16" sqref="G16:G17"/>
    </sheetView>
  </sheetViews>
  <sheetFormatPr defaultRowHeight="14.4"/>
  <cols>
    <col min="1" max="1" width="45.6640625" customWidth="1"/>
    <col min="3" max="3" width="11" customWidth="1"/>
    <col min="4" max="4" width="11.88671875" customWidth="1"/>
    <col min="5" max="5" width="11.33203125" customWidth="1"/>
    <col min="6" max="6" width="11" customWidth="1"/>
    <col min="7" max="7" width="11.33203125" customWidth="1"/>
    <col min="10" max="10" width="11" style="61" customWidth="1"/>
  </cols>
  <sheetData>
    <row r="1" spans="1:51" ht="15" thickBot="1">
      <c r="A1" s="64"/>
      <c r="B1" s="354" t="s">
        <v>108</v>
      </c>
      <c r="C1" s="355"/>
      <c r="D1" s="355"/>
      <c r="E1" s="355" t="s">
        <v>109</v>
      </c>
      <c r="F1" s="355"/>
      <c r="G1" s="356"/>
      <c r="H1" s="357" t="s">
        <v>110</v>
      </c>
      <c r="I1" s="358"/>
      <c r="J1" s="359"/>
    </row>
    <row r="2" spans="1:51" ht="42" thickBot="1">
      <c r="A2" s="65" t="s">
        <v>0</v>
      </c>
      <c r="B2" s="321" t="s">
        <v>111</v>
      </c>
      <c r="C2" s="322" t="s">
        <v>112</v>
      </c>
      <c r="D2" s="322" t="s">
        <v>113</v>
      </c>
      <c r="E2" s="322" t="s">
        <v>114</v>
      </c>
      <c r="F2" s="322" t="s">
        <v>115</v>
      </c>
      <c r="G2" s="323" t="s">
        <v>105</v>
      </c>
      <c r="H2" s="324" t="s">
        <v>116</v>
      </c>
      <c r="I2" s="325" t="s">
        <v>117</v>
      </c>
      <c r="J2" s="326" t="s">
        <v>76</v>
      </c>
    </row>
    <row r="3" spans="1:51">
      <c r="A3" s="18" t="s">
        <v>9</v>
      </c>
      <c r="B3" s="66"/>
      <c r="C3" s="67"/>
      <c r="D3" s="68"/>
      <c r="E3" s="68"/>
      <c r="F3" s="68"/>
      <c r="G3" s="69"/>
      <c r="H3" s="66"/>
      <c r="I3" s="70"/>
      <c r="J3" s="235"/>
    </row>
    <row r="4" spans="1:51">
      <c r="A4" s="6" t="s">
        <v>8</v>
      </c>
      <c r="B4" s="17">
        <v>5331</v>
      </c>
      <c r="C4" s="17">
        <v>0</v>
      </c>
      <c r="D4" s="17">
        <v>188</v>
      </c>
      <c r="E4" s="17">
        <v>1528</v>
      </c>
      <c r="F4" s="17">
        <v>5519</v>
      </c>
      <c r="G4" s="238">
        <f>F4/AY4</f>
        <v>0.72181532827622286</v>
      </c>
      <c r="H4" s="9">
        <v>188</v>
      </c>
      <c r="I4" s="9">
        <v>0</v>
      </c>
      <c r="J4" s="58">
        <v>188</v>
      </c>
      <c r="V4" s="176"/>
      <c r="AY4" s="176">
        <v>7646</v>
      </c>
    </row>
    <row r="5" spans="1:51">
      <c r="A5" s="6" t="s">
        <v>13</v>
      </c>
      <c r="B5" s="234"/>
      <c r="C5" s="234"/>
      <c r="D5" s="234"/>
      <c r="E5" s="234"/>
      <c r="F5" s="234"/>
      <c r="G5" s="327"/>
      <c r="H5" s="234"/>
      <c r="I5" s="234"/>
      <c r="J5" s="236"/>
      <c r="V5" s="177"/>
      <c r="AY5" s="177"/>
    </row>
    <row r="6" spans="1:51">
      <c r="A6" s="6" t="s">
        <v>15</v>
      </c>
      <c r="B6" s="17">
        <v>6765</v>
      </c>
      <c r="C6" s="17">
        <v>0</v>
      </c>
      <c r="D6" s="17">
        <v>13209</v>
      </c>
      <c r="E6" s="17">
        <v>2294</v>
      </c>
      <c r="F6" s="17">
        <v>19974</v>
      </c>
      <c r="G6" s="238">
        <f t="shared" ref="G6:G68" si="0">F6/AY6</f>
        <v>2.4641006661732052</v>
      </c>
      <c r="H6" s="58">
        <v>13209</v>
      </c>
      <c r="I6" s="9">
        <v>0</v>
      </c>
      <c r="J6" s="58">
        <v>13209</v>
      </c>
      <c r="V6" s="177"/>
      <c r="AY6" s="177">
        <v>8106</v>
      </c>
    </row>
    <row r="7" spans="1:51">
      <c r="A7" s="6" t="s">
        <v>16</v>
      </c>
      <c r="B7" s="17">
        <v>9213</v>
      </c>
      <c r="C7" s="17">
        <v>443</v>
      </c>
      <c r="D7" s="17">
        <v>874</v>
      </c>
      <c r="E7" s="17">
        <v>3592</v>
      </c>
      <c r="F7" s="17">
        <v>10087</v>
      </c>
      <c r="G7" s="238">
        <f t="shared" si="0"/>
        <v>0.5518354395754691</v>
      </c>
      <c r="H7" s="9">
        <v>431</v>
      </c>
      <c r="I7" s="9">
        <v>0</v>
      </c>
      <c r="J7" s="58">
        <v>431</v>
      </c>
      <c r="V7" s="177"/>
      <c r="AY7" s="177">
        <v>18279</v>
      </c>
    </row>
    <row r="8" spans="1:51">
      <c r="A8" s="6" t="s">
        <v>18</v>
      </c>
      <c r="B8" s="17">
        <v>1810</v>
      </c>
      <c r="C8" s="17">
        <v>0</v>
      </c>
      <c r="D8" s="17">
        <v>990</v>
      </c>
      <c r="E8" s="17">
        <v>206</v>
      </c>
      <c r="F8" s="17">
        <v>2800</v>
      </c>
      <c r="G8" s="238">
        <f t="shared" si="0"/>
        <v>0.31432420296362817</v>
      </c>
      <c r="H8" s="9">
        <v>990</v>
      </c>
      <c r="I8" s="9">
        <v>0</v>
      </c>
      <c r="J8" s="58">
        <v>990</v>
      </c>
      <c r="V8" s="177"/>
      <c r="AY8" s="177">
        <v>8908</v>
      </c>
    </row>
    <row r="9" spans="1:51">
      <c r="A9" s="6" t="s">
        <v>20</v>
      </c>
      <c r="B9" s="17">
        <v>2830</v>
      </c>
      <c r="C9" s="17">
        <v>316</v>
      </c>
      <c r="D9" s="17">
        <v>345</v>
      </c>
      <c r="E9" s="17">
        <v>863</v>
      </c>
      <c r="F9" s="17">
        <v>3175</v>
      </c>
      <c r="G9" s="238">
        <f t="shared" si="0"/>
        <v>0.42047410938948482</v>
      </c>
      <c r="H9" s="9">
        <v>29</v>
      </c>
      <c r="I9" s="9">
        <v>0</v>
      </c>
      <c r="J9" s="58">
        <v>29</v>
      </c>
      <c r="V9" s="177"/>
      <c r="AY9" s="177">
        <v>7551</v>
      </c>
    </row>
    <row r="10" spans="1:51">
      <c r="A10" s="6" t="s">
        <v>22</v>
      </c>
      <c r="B10" s="17">
        <v>3902</v>
      </c>
      <c r="C10" s="17">
        <v>253</v>
      </c>
      <c r="D10" s="17">
        <v>752</v>
      </c>
      <c r="E10" s="17">
        <v>941</v>
      </c>
      <c r="F10" s="17">
        <v>4654</v>
      </c>
      <c r="G10" s="238">
        <f t="shared" si="0"/>
        <v>0.78416175231676499</v>
      </c>
      <c r="H10" s="9">
        <v>398</v>
      </c>
      <c r="I10" s="9">
        <v>101</v>
      </c>
      <c r="J10" s="58">
        <v>499</v>
      </c>
      <c r="V10" s="177"/>
      <c r="AY10" s="177">
        <v>5935</v>
      </c>
    </row>
    <row r="11" spans="1:51">
      <c r="A11" s="6" t="s">
        <v>24</v>
      </c>
      <c r="B11" s="17">
        <v>1319</v>
      </c>
      <c r="C11" s="17">
        <v>101</v>
      </c>
      <c r="D11" s="17">
        <v>145</v>
      </c>
      <c r="E11" s="17">
        <v>800</v>
      </c>
      <c r="F11" s="17">
        <v>1464</v>
      </c>
      <c r="G11" s="238">
        <f t="shared" si="0"/>
        <v>0.14462115973525635</v>
      </c>
      <c r="H11" s="9">
        <v>44</v>
      </c>
      <c r="I11" s="9">
        <v>0</v>
      </c>
      <c r="J11" s="58">
        <v>44</v>
      </c>
      <c r="V11" s="177"/>
      <c r="AY11" s="177">
        <v>10123</v>
      </c>
    </row>
    <row r="12" spans="1:51">
      <c r="A12" s="6" t="s">
        <v>25</v>
      </c>
      <c r="B12" s="17">
        <v>13524</v>
      </c>
      <c r="C12" s="17">
        <v>258</v>
      </c>
      <c r="D12" s="17">
        <v>2186</v>
      </c>
      <c r="E12" s="17">
        <v>3144</v>
      </c>
      <c r="F12" s="17">
        <v>15710</v>
      </c>
      <c r="G12" s="238">
        <f t="shared" si="0"/>
        <v>3.1782318430103178</v>
      </c>
      <c r="H12" s="58">
        <v>1896</v>
      </c>
      <c r="I12" s="9">
        <v>32</v>
      </c>
      <c r="J12" s="58">
        <v>1928</v>
      </c>
      <c r="V12" s="177"/>
      <c r="AY12" s="177">
        <v>4943</v>
      </c>
    </row>
    <row r="13" spans="1:51">
      <c r="A13" s="6" t="s">
        <v>28</v>
      </c>
      <c r="B13" s="17">
        <v>706</v>
      </c>
      <c r="C13" s="17">
        <v>168</v>
      </c>
      <c r="D13" s="17">
        <v>181</v>
      </c>
      <c r="E13" s="17">
        <v>0</v>
      </c>
      <c r="F13" s="17">
        <v>887</v>
      </c>
      <c r="G13" s="238">
        <f t="shared" si="0"/>
        <v>7.1728934174349016E-2</v>
      </c>
      <c r="H13" s="9">
        <v>13</v>
      </c>
      <c r="I13" s="9">
        <v>0</v>
      </c>
      <c r="J13" s="58">
        <v>13</v>
      </c>
      <c r="V13" s="177"/>
      <c r="AY13" s="177">
        <v>12366</v>
      </c>
    </row>
    <row r="14" spans="1:51">
      <c r="A14" s="6" t="s">
        <v>30</v>
      </c>
      <c r="B14" s="17">
        <v>1908</v>
      </c>
      <c r="C14" s="17">
        <v>0</v>
      </c>
      <c r="D14" s="17">
        <v>5</v>
      </c>
      <c r="E14" s="17">
        <v>407</v>
      </c>
      <c r="F14" s="17">
        <v>1913</v>
      </c>
      <c r="G14" s="238">
        <f t="shared" si="0"/>
        <v>0.23006614552014432</v>
      </c>
      <c r="H14" s="9">
        <v>5</v>
      </c>
      <c r="I14" s="9">
        <v>0</v>
      </c>
      <c r="J14" s="58">
        <v>5</v>
      </c>
      <c r="V14" s="177"/>
      <c r="AY14" s="177">
        <v>8315</v>
      </c>
    </row>
    <row r="15" spans="1:51">
      <c r="A15" s="6" t="s">
        <v>32</v>
      </c>
      <c r="B15" s="17">
        <v>6252</v>
      </c>
      <c r="C15" s="17">
        <v>804</v>
      </c>
      <c r="D15" s="17">
        <v>1052</v>
      </c>
      <c r="E15" s="17">
        <v>1301</v>
      </c>
      <c r="F15" s="17">
        <v>7304</v>
      </c>
      <c r="G15" s="238">
        <f t="shared" si="0"/>
        <v>0.58832057994361664</v>
      </c>
      <c r="H15" s="9">
        <v>248</v>
      </c>
      <c r="I15" s="9">
        <v>0</v>
      </c>
      <c r="J15" s="58">
        <v>248</v>
      </c>
      <c r="V15" s="177"/>
      <c r="AY15" s="177">
        <v>12415</v>
      </c>
    </row>
    <row r="16" spans="1:51">
      <c r="A16" s="6"/>
      <c r="B16" s="17"/>
      <c r="C16" s="17"/>
      <c r="D16" s="17"/>
      <c r="E16" s="17"/>
      <c r="F16" s="17"/>
      <c r="G16" s="328"/>
      <c r="H16" s="9"/>
      <c r="I16" s="9"/>
      <c r="J16" s="58"/>
      <c r="V16" s="177"/>
      <c r="AY16" s="177"/>
    </row>
    <row r="17" spans="1:51">
      <c r="A17" s="18" t="s">
        <v>35</v>
      </c>
      <c r="B17" s="17"/>
      <c r="C17" s="17"/>
      <c r="D17" s="17"/>
      <c r="E17" s="17"/>
      <c r="F17" s="17"/>
      <c r="G17" s="328"/>
      <c r="H17" s="9"/>
      <c r="I17" s="9"/>
      <c r="J17" s="58"/>
      <c r="V17" s="177"/>
      <c r="AY17" s="177"/>
    </row>
    <row r="18" spans="1:51">
      <c r="A18" s="6" t="s">
        <v>12</v>
      </c>
      <c r="B18" s="160">
        <v>18970</v>
      </c>
      <c r="C18" s="160">
        <v>573</v>
      </c>
      <c r="D18" s="160">
        <v>2037</v>
      </c>
      <c r="E18" s="160">
        <v>8375</v>
      </c>
      <c r="F18" s="160">
        <v>21007</v>
      </c>
      <c r="G18" s="238">
        <f t="shared" si="0"/>
        <v>0.69311732875808363</v>
      </c>
      <c r="H18" s="9">
        <v>773</v>
      </c>
      <c r="I18" s="9">
        <v>691</v>
      </c>
      <c r="J18" s="171">
        <v>1464</v>
      </c>
      <c r="V18" s="178"/>
      <c r="AY18" s="178">
        <v>30308</v>
      </c>
    </row>
    <row r="19" spans="1:51">
      <c r="A19" s="6" t="s">
        <v>14</v>
      </c>
      <c r="B19" s="17">
        <v>19827</v>
      </c>
      <c r="C19" s="17">
        <v>1834</v>
      </c>
      <c r="D19" s="17">
        <v>2316</v>
      </c>
      <c r="E19" s="17">
        <v>9281</v>
      </c>
      <c r="F19" s="17">
        <v>22143</v>
      </c>
      <c r="G19" s="238">
        <f t="shared" si="0"/>
        <v>1.0640557424315233</v>
      </c>
      <c r="H19" s="9">
        <v>482</v>
      </c>
      <c r="I19" s="9">
        <v>0</v>
      </c>
      <c r="J19" s="58">
        <v>482</v>
      </c>
      <c r="V19" s="177"/>
      <c r="AY19" s="177">
        <v>20810</v>
      </c>
    </row>
    <row r="20" spans="1:51">
      <c r="A20" s="6" t="s">
        <v>23</v>
      </c>
      <c r="B20" s="17">
        <v>9214</v>
      </c>
      <c r="C20" s="17">
        <v>8</v>
      </c>
      <c r="D20" s="17">
        <v>309</v>
      </c>
      <c r="E20" s="17">
        <v>1115</v>
      </c>
      <c r="F20" s="17">
        <v>9523</v>
      </c>
      <c r="G20" s="238">
        <f t="shared" si="0"/>
        <v>0.27053977272727275</v>
      </c>
      <c r="H20" s="9">
        <v>301</v>
      </c>
      <c r="I20" s="9">
        <v>0</v>
      </c>
      <c r="J20" s="58">
        <v>301</v>
      </c>
      <c r="V20" s="177"/>
      <c r="AY20" s="177">
        <v>35200</v>
      </c>
    </row>
    <row r="21" spans="1:51">
      <c r="A21" s="6" t="s">
        <v>29</v>
      </c>
      <c r="B21" s="17">
        <v>30200</v>
      </c>
      <c r="C21" s="17">
        <v>2263</v>
      </c>
      <c r="D21" s="17">
        <v>3065</v>
      </c>
      <c r="E21" s="17">
        <v>6738</v>
      </c>
      <c r="F21" s="17">
        <v>33265</v>
      </c>
      <c r="G21" s="238">
        <f t="shared" si="0"/>
        <v>1.0489719979818366</v>
      </c>
      <c r="H21" s="9">
        <v>802</v>
      </c>
      <c r="I21" s="9">
        <v>0</v>
      </c>
      <c r="J21" s="58">
        <v>802</v>
      </c>
      <c r="V21" s="177"/>
      <c r="AY21" s="177">
        <v>31712</v>
      </c>
    </row>
    <row r="22" spans="1:51">
      <c r="A22" s="6" t="s">
        <v>31</v>
      </c>
      <c r="B22" s="17">
        <v>21814</v>
      </c>
      <c r="C22" s="17">
        <v>859</v>
      </c>
      <c r="D22" s="17">
        <v>994</v>
      </c>
      <c r="E22" s="17">
        <v>7408</v>
      </c>
      <c r="F22" s="17">
        <v>22808</v>
      </c>
      <c r="G22" s="238">
        <f t="shared" si="0"/>
        <v>1.0675403697636321</v>
      </c>
      <c r="H22" s="9">
        <v>111</v>
      </c>
      <c r="I22" s="9">
        <v>24</v>
      </c>
      <c r="J22" s="58">
        <v>135</v>
      </c>
      <c r="V22" s="177"/>
      <c r="AY22" s="177">
        <v>21365</v>
      </c>
    </row>
    <row r="23" spans="1:51">
      <c r="A23" s="6" t="s">
        <v>34</v>
      </c>
      <c r="B23" s="17">
        <v>76542</v>
      </c>
      <c r="C23" s="17">
        <v>958</v>
      </c>
      <c r="D23" s="17">
        <v>15666</v>
      </c>
      <c r="E23" s="17">
        <v>2640</v>
      </c>
      <c r="F23" s="17">
        <v>92208</v>
      </c>
      <c r="G23" s="238">
        <f t="shared" si="0"/>
        <v>3.3460826650215916</v>
      </c>
      <c r="H23" s="58">
        <v>14708</v>
      </c>
      <c r="I23" s="9">
        <v>0</v>
      </c>
      <c r="J23" s="58">
        <v>14708</v>
      </c>
      <c r="V23" s="177"/>
      <c r="AY23" s="177">
        <v>27557</v>
      </c>
    </row>
    <row r="24" spans="1:51">
      <c r="A24" s="6" t="s">
        <v>41</v>
      </c>
      <c r="B24" s="17">
        <v>17036</v>
      </c>
      <c r="C24" s="17">
        <v>2423</v>
      </c>
      <c r="D24" s="17">
        <v>6447</v>
      </c>
      <c r="E24" s="17">
        <v>3403</v>
      </c>
      <c r="F24" s="17">
        <v>23483</v>
      </c>
      <c r="G24" s="238">
        <f t="shared" si="0"/>
        <v>0.81702734673996247</v>
      </c>
      <c r="H24" s="17">
        <v>0</v>
      </c>
      <c r="I24" s="58">
        <v>4024</v>
      </c>
      <c r="J24" s="58">
        <v>4024</v>
      </c>
      <c r="V24" s="177"/>
      <c r="AY24" s="177">
        <v>28742</v>
      </c>
    </row>
    <row r="25" spans="1:51">
      <c r="A25" s="6" t="s">
        <v>42</v>
      </c>
      <c r="B25" s="17">
        <v>2927</v>
      </c>
      <c r="C25" s="17">
        <v>840</v>
      </c>
      <c r="D25" s="17">
        <v>1463</v>
      </c>
      <c r="E25" s="17">
        <v>1037</v>
      </c>
      <c r="F25" s="17">
        <v>4390</v>
      </c>
      <c r="G25" s="238">
        <f t="shared" si="0"/>
        <v>0.14689643633930066</v>
      </c>
      <c r="H25" s="9">
        <v>623</v>
      </c>
      <c r="I25" s="9">
        <v>0</v>
      </c>
      <c r="J25" s="58">
        <v>623</v>
      </c>
      <c r="V25" s="177"/>
      <c r="AY25" s="177">
        <v>29885</v>
      </c>
    </row>
    <row r="26" spans="1:51">
      <c r="A26" s="6" t="s">
        <v>44</v>
      </c>
      <c r="B26" s="160">
        <v>23819</v>
      </c>
      <c r="C26" s="160">
        <v>0</v>
      </c>
      <c r="D26" s="160">
        <v>3915</v>
      </c>
      <c r="E26" s="160">
        <v>6981</v>
      </c>
      <c r="F26" s="160">
        <v>27734</v>
      </c>
      <c r="G26" s="238">
        <f t="shared" si="0"/>
        <v>0.82235730170496668</v>
      </c>
      <c r="H26" s="58">
        <v>3915</v>
      </c>
      <c r="I26" s="9">
        <v>0</v>
      </c>
      <c r="J26" s="171">
        <v>3915</v>
      </c>
      <c r="V26" s="178"/>
      <c r="AY26" s="178">
        <v>33725</v>
      </c>
    </row>
    <row r="27" spans="1:51">
      <c r="A27" s="6" t="s">
        <v>46</v>
      </c>
      <c r="B27" s="17">
        <v>25500</v>
      </c>
      <c r="C27" s="17">
        <v>1550</v>
      </c>
      <c r="D27" s="17">
        <v>1587</v>
      </c>
      <c r="E27" s="17">
        <v>10050</v>
      </c>
      <c r="F27" s="17">
        <v>27087</v>
      </c>
      <c r="G27" s="238">
        <f t="shared" si="0"/>
        <v>0.93425999379160485</v>
      </c>
      <c r="H27" s="9">
        <v>37</v>
      </c>
      <c r="I27" s="17">
        <v>0</v>
      </c>
      <c r="J27" s="58">
        <v>37</v>
      </c>
      <c r="V27" s="177"/>
      <c r="AY27" s="177">
        <v>28993</v>
      </c>
    </row>
    <row r="28" spans="1:51">
      <c r="A28" s="6" t="s">
        <v>48</v>
      </c>
      <c r="B28" s="17">
        <v>19980</v>
      </c>
      <c r="C28" s="17">
        <v>4045</v>
      </c>
      <c r="D28" s="17">
        <v>37046</v>
      </c>
      <c r="E28" s="17">
        <v>6231</v>
      </c>
      <c r="F28" s="17">
        <v>57026</v>
      </c>
      <c r="G28" s="238">
        <f t="shared" si="0"/>
        <v>1.6058233836449651</v>
      </c>
      <c r="H28" s="58">
        <v>33001</v>
      </c>
      <c r="I28" s="9">
        <v>0</v>
      </c>
      <c r="J28" s="58">
        <v>33001</v>
      </c>
      <c r="V28" s="177"/>
      <c r="AY28" s="177">
        <v>35512</v>
      </c>
    </row>
    <row r="29" spans="1:51">
      <c r="A29" s="6" t="s">
        <v>50</v>
      </c>
      <c r="B29" s="17">
        <v>15860</v>
      </c>
      <c r="C29" s="17">
        <v>672</v>
      </c>
      <c r="D29" s="17">
        <v>49455</v>
      </c>
      <c r="E29" s="17">
        <v>3545</v>
      </c>
      <c r="F29" s="17">
        <v>65315</v>
      </c>
      <c r="G29" s="238">
        <f t="shared" si="0"/>
        <v>2.5712542319502401</v>
      </c>
      <c r="H29" s="58">
        <v>15083</v>
      </c>
      <c r="I29" s="58">
        <v>33700</v>
      </c>
      <c r="J29" s="58">
        <v>48783</v>
      </c>
      <c r="V29" s="177"/>
      <c r="AY29" s="177">
        <v>25402</v>
      </c>
    </row>
    <row r="30" spans="1:51">
      <c r="A30" s="6" t="s">
        <v>52</v>
      </c>
      <c r="B30" s="17">
        <v>67908</v>
      </c>
      <c r="C30" s="17">
        <v>1908</v>
      </c>
      <c r="D30" s="17">
        <v>3184</v>
      </c>
      <c r="E30" s="17">
        <v>28910</v>
      </c>
      <c r="F30" s="17">
        <v>71092</v>
      </c>
      <c r="G30" s="238">
        <f t="shared" si="0"/>
        <v>2.5432690587772333</v>
      </c>
      <c r="H30" s="9">
        <v>198</v>
      </c>
      <c r="I30" s="58">
        <v>1078</v>
      </c>
      <c r="J30" s="58">
        <v>1276</v>
      </c>
      <c r="V30" s="177"/>
      <c r="AY30" s="177">
        <v>27953</v>
      </c>
    </row>
    <row r="31" spans="1:51">
      <c r="A31" s="6" t="s">
        <v>54</v>
      </c>
      <c r="B31" s="160">
        <v>30707</v>
      </c>
      <c r="C31" s="160">
        <v>461</v>
      </c>
      <c r="D31" s="160">
        <v>638</v>
      </c>
      <c r="E31" s="160">
        <v>5805</v>
      </c>
      <c r="F31" s="160">
        <v>31345</v>
      </c>
      <c r="G31" s="238">
        <f t="shared" si="0"/>
        <v>1.5903901770764626</v>
      </c>
      <c r="H31" s="9">
        <v>101</v>
      </c>
      <c r="I31" s="9">
        <v>76</v>
      </c>
      <c r="J31" s="171">
        <v>177</v>
      </c>
      <c r="V31" s="178"/>
      <c r="AY31" s="178">
        <v>19709</v>
      </c>
    </row>
    <row r="32" spans="1:51">
      <c r="A32" s="6" t="s">
        <v>55</v>
      </c>
      <c r="B32" s="17">
        <v>8414</v>
      </c>
      <c r="C32" s="17">
        <v>1112</v>
      </c>
      <c r="D32" s="17">
        <v>1146</v>
      </c>
      <c r="E32" s="17">
        <v>1304</v>
      </c>
      <c r="F32" s="17">
        <v>9560</v>
      </c>
      <c r="G32" s="238">
        <f t="shared" si="0"/>
        <v>0.36249194251696809</v>
      </c>
      <c r="H32" s="9">
        <v>34</v>
      </c>
      <c r="I32" s="9">
        <v>0</v>
      </c>
      <c r="J32" s="58">
        <v>34</v>
      </c>
      <c r="V32" s="177"/>
      <c r="AY32" s="177">
        <v>26373</v>
      </c>
    </row>
    <row r="33" spans="1:51">
      <c r="A33" s="6"/>
      <c r="B33" s="17"/>
      <c r="C33" s="17"/>
      <c r="D33" s="17"/>
      <c r="E33" s="17"/>
      <c r="F33" s="17"/>
      <c r="G33" s="238"/>
      <c r="H33" s="17"/>
      <c r="I33" s="17"/>
      <c r="J33" s="58"/>
      <c r="V33" s="177"/>
      <c r="AY33" s="177"/>
    </row>
    <row r="34" spans="1:51">
      <c r="A34" s="18" t="s">
        <v>57</v>
      </c>
      <c r="G34" s="238"/>
      <c r="H34" s="17"/>
      <c r="I34" s="17"/>
      <c r="V34" s="179"/>
      <c r="AY34" s="179"/>
    </row>
    <row r="35" spans="1:51">
      <c r="A35" s="6" t="s">
        <v>21</v>
      </c>
      <c r="B35" s="160">
        <v>53943</v>
      </c>
      <c r="C35" s="160">
        <v>11374</v>
      </c>
      <c r="D35" s="160">
        <v>65195</v>
      </c>
      <c r="E35" s="160">
        <v>25646</v>
      </c>
      <c r="F35" s="160">
        <v>119138</v>
      </c>
      <c r="G35" s="238">
        <f t="shared" si="0"/>
        <v>2.0488048151332761</v>
      </c>
      <c r="H35" s="58">
        <v>47247</v>
      </c>
      <c r="I35" s="58">
        <v>6574</v>
      </c>
      <c r="J35" s="171">
        <v>53821</v>
      </c>
      <c r="V35" s="178"/>
      <c r="AY35" s="178">
        <v>58150</v>
      </c>
    </row>
    <row r="36" spans="1:51">
      <c r="A36" s="6" t="s">
        <v>36</v>
      </c>
      <c r="B36" s="17">
        <v>76196</v>
      </c>
      <c r="C36" s="17">
        <v>22544</v>
      </c>
      <c r="D36" s="17">
        <v>26038</v>
      </c>
      <c r="E36" s="17">
        <v>28017</v>
      </c>
      <c r="F36" s="17">
        <v>102234</v>
      </c>
      <c r="G36" s="238">
        <f t="shared" si="0"/>
        <v>2.2198241233308003</v>
      </c>
      <c r="H36" s="58">
        <v>2266</v>
      </c>
      <c r="I36" s="58">
        <v>1228</v>
      </c>
      <c r="J36" s="58">
        <v>3494</v>
      </c>
      <c r="V36" s="177"/>
      <c r="AY36" s="177">
        <v>46055</v>
      </c>
    </row>
    <row r="37" spans="1:51">
      <c r="A37" s="6" t="s">
        <v>49</v>
      </c>
      <c r="B37" s="17">
        <v>52762</v>
      </c>
      <c r="C37" s="17">
        <v>6600</v>
      </c>
      <c r="D37" s="17">
        <v>267509</v>
      </c>
      <c r="E37" s="17">
        <v>22732</v>
      </c>
      <c r="F37" s="17">
        <v>320271</v>
      </c>
      <c r="G37" s="238">
        <f t="shared" si="0"/>
        <v>5.8839815546287957</v>
      </c>
      <c r="H37" s="58">
        <v>8954</v>
      </c>
      <c r="I37" s="58">
        <v>251955</v>
      </c>
      <c r="J37" s="58">
        <v>260909</v>
      </c>
      <c r="V37" s="177"/>
      <c r="AY37" s="177">
        <v>54431</v>
      </c>
    </row>
    <row r="38" spans="1:51">
      <c r="A38" s="6" t="s">
        <v>60</v>
      </c>
      <c r="B38" s="17">
        <v>28816</v>
      </c>
      <c r="C38" s="17">
        <v>1201</v>
      </c>
      <c r="D38" s="17">
        <v>4307</v>
      </c>
      <c r="E38" s="17">
        <v>12379</v>
      </c>
      <c r="F38" s="17">
        <v>33123</v>
      </c>
      <c r="G38" s="238">
        <f t="shared" si="0"/>
        <v>0.58621666106224446</v>
      </c>
      <c r="H38" s="58">
        <v>3106</v>
      </c>
      <c r="I38" s="17">
        <v>0</v>
      </c>
      <c r="J38" s="58">
        <v>3106</v>
      </c>
      <c r="V38" s="177"/>
      <c r="AY38" s="177">
        <v>56503</v>
      </c>
    </row>
    <row r="39" spans="1:51">
      <c r="A39" s="6" t="s">
        <v>61</v>
      </c>
      <c r="B39" s="160">
        <v>12090</v>
      </c>
      <c r="C39" s="160">
        <v>843</v>
      </c>
      <c r="D39" s="160">
        <v>3507</v>
      </c>
      <c r="E39" s="160">
        <v>4973</v>
      </c>
      <c r="F39" s="160">
        <v>15597</v>
      </c>
      <c r="G39" s="238">
        <f t="shared" si="0"/>
        <v>0.35573041395826205</v>
      </c>
      <c r="H39" s="58">
        <v>2664</v>
      </c>
      <c r="I39" s="9">
        <v>0</v>
      </c>
      <c r="J39" s="171">
        <v>2664</v>
      </c>
      <c r="V39" s="178"/>
      <c r="AY39" s="178">
        <v>43845</v>
      </c>
    </row>
    <row r="40" spans="1:51">
      <c r="A40" s="6" t="s">
        <v>63</v>
      </c>
      <c r="B40" s="17">
        <v>42091</v>
      </c>
      <c r="C40" s="17">
        <v>7080</v>
      </c>
      <c r="D40" s="17">
        <v>10816</v>
      </c>
      <c r="E40" s="17">
        <v>21394</v>
      </c>
      <c r="F40" s="17">
        <v>52907</v>
      </c>
      <c r="G40" s="238">
        <f t="shared" si="0"/>
        <v>1.0205431889201806</v>
      </c>
      <c r="H40" s="58">
        <v>3120</v>
      </c>
      <c r="I40" s="9">
        <v>616</v>
      </c>
      <c r="J40" s="58">
        <v>3736</v>
      </c>
      <c r="V40" s="177"/>
      <c r="AY40" s="177">
        <v>51842</v>
      </c>
    </row>
    <row r="41" spans="1:51">
      <c r="A41" s="6" t="s">
        <v>65</v>
      </c>
      <c r="B41" s="160">
        <v>39059</v>
      </c>
      <c r="C41" s="160">
        <v>7743</v>
      </c>
      <c r="D41" s="160">
        <v>11544</v>
      </c>
      <c r="E41" s="160">
        <v>18199</v>
      </c>
      <c r="F41" s="160">
        <v>50603</v>
      </c>
      <c r="G41" s="238">
        <f t="shared" si="0"/>
        <v>1.161178549301269</v>
      </c>
      <c r="H41" s="58">
        <v>1814</v>
      </c>
      <c r="I41" s="58">
        <v>1987</v>
      </c>
      <c r="J41" s="171">
        <v>3801</v>
      </c>
      <c r="V41" s="178"/>
      <c r="AY41" s="178">
        <v>43579</v>
      </c>
    </row>
    <row r="42" spans="1:51">
      <c r="A42" s="6" t="s">
        <v>66</v>
      </c>
      <c r="B42" s="17">
        <v>28562</v>
      </c>
      <c r="C42" s="17">
        <v>825</v>
      </c>
      <c r="D42" s="17">
        <v>3589</v>
      </c>
      <c r="E42" s="17">
        <v>13669</v>
      </c>
      <c r="F42" s="17">
        <v>32151</v>
      </c>
      <c r="G42" s="238">
        <f t="shared" si="0"/>
        <v>0.73593975324467231</v>
      </c>
      <c r="H42" s="58">
        <v>2764</v>
      </c>
      <c r="I42" s="9">
        <v>0</v>
      </c>
      <c r="J42" s="58">
        <v>2764</v>
      </c>
      <c r="V42" s="177"/>
      <c r="AY42" s="177">
        <v>43687</v>
      </c>
    </row>
    <row r="43" spans="1:51">
      <c r="A43" s="6"/>
      <c r="B43" s="17"/>
      <c r="C43" s="17"/>
      <c r="D43" s="17"/>
      <c r="E43" s="17"/>
      <c r="F43" s="17"/>
      <c r="G43" s="238"/>
      <c r="H43" s="58"/>
      <c r="I43" s="58"/>
      <c r="J43" s="58"/>
      <c r="V43" s="177"/>
      <c r="AY43" s="177"/>
    </row>
    <row r="44" spans="1:51">
      <c r="A44" s="18" t="s">
        <v>67</v>
      </c>
      <c r="B44" s="17"/>
      <c r="C44" s="17"/>
      <c r="D44" s="17"/>
      <c r="E44" s="17"/>
      <c r="F44" s="17"/>
      <c r="G44" s="238"/>
      <c r="H44" s="58"/>
      <c r="I44" s="58"/>
      <c r="J44" s="58"/>
      <c r="V44" s="177"/>
      <c r="AY44" s="177"/>
    </row>
    <row r="45" spans="1:51">
      <c r="A45" s="6" t="s">
        <v>27</v>
      </c>
      <c r="B45" s="17">
        <v>39958</v>
      </c>
      <c r="C45" s="17">
        <v>2397</v>
      </c>
      <c r="D45" s="17">
        <v>9244</v>
      </c>
      <c r="E45" s="17">
        <v>9091</v>
      </c>
      <c r="F45" s="17">
        <v>49202</v>
      </c>
      <c r="G45" s="238">
        <f t="shared" si="0"/>
        <v>0.8003708885057097</v>
      </c>
      <c r="H45" s="58">
        <v>1117</v>
      </c>
      <c r="I45" s="58">
        <v>5730</v>
      </c>
      <c r="J45" s="58">
        <v>6847</v>
      </c>
      <c r="V45" s="177"/>
      <c r="AY45" s="177">
        <v>61474</v>
      </c>
    </row>
    <row r="46" spans="1:51">
      <c r="A46" s="6" t="s">
        <v>43</v>
      </c>
      <c r="B46" s="160">
        <v>110684</v>
      </c>
      <c r="C46" s="160">
        <v>38432</v>
      </c>
      <c r="D46" s="160">
        <v>40142</v>
      </c>
      <c r="E46" s="160">
        <v>52561</v>
      </c>
      <c r="F46" s="160">
        <v>150826</v>
      </c>
      <c r="G46" s="238">
        <f t="shared" si="0"/>
        <v>2.3078665095710984</v>
      </c>
      <c r="H46" s="58">
        <v>1353</v>
      </c>
      <c r="I46" s="9">
        <v>357</v>
      </c>
      <c r="J46" s="171">
        <v>1710</v>
      </c>
      <c r="V46" s="178"/>
      <c r="AY46" s="178">
        <v>65353</v>
      </c>
    </row>
    <row r="47" spans="1:51">
      <c r="A47" s="6" t="s">
        <v>45</v>
      </c>
      <c r="B47" s="17">
        <v>58996</v>
      </c>
      <c r="C47" s="17">
        <v>5898</v>
      </c>
      <c r="D47" s="17">
        <v>23546</v>
      </c>
      <c r="E47" s="17">
        <v>17716</v>
      </c>
      <c r="F47" s="17">
        <v>82542</v>
      </c>
      <c r="G47" s="238">
        <f t="shared" si="0"/>
        <v>1.236695433297375</v>
      </c>
      <c r="H47" s="58">
        <v>15871</v>
      </c>
      <c r="I47" s="58">
        <v>1777</v>
      </c>
      <c r="J47" s="58">
        <v>17648</v>
      </c>
      <c r="V47" s="177"/>
      <c r="AY47" s="177">
        <v>66744</v>
      </c>
    </row>
    <row r="48" spans="1:51">
      <c r="A48" s="6" t="s">
        <v>56</v>
      </c>
      <c r="B48" s="17">
        <v>48628</v>
      </c>
      <c r="C48" s="17">
        <v>5458</v>
      </c>
      <c r="D48" s="17">
        <v>20564</v>
      </c>
      <c r="E48" s="17">
        <v>33103</v>
      </c>
      <c r="F48" s="17">
        <v>69192</v>
      </c>
      <c r="G48" s="238">
        <f t="shared" si="0"/>
        <v>0.95982687825990454</v>
      </c>
      <c r="H48" s="58">
        <v>1339</v>
      </c>
      <c r="I48" s="58">
        <v>13767</v>
      </c>
      <c r="J48" s="58">
        <v>15106</v>
      </c>
      <c r="V48" s="177"/>
      <c r="AY48" s="177">
        <v>72088</v>
      </c>
    </row>
    <row r="49" spans="1:51">
      <c r="A49" s="6" t="s">
        <v>62</v>
      </c>
      <c r="B49" s="17">
        <v>35698</v>
      </c>
      <c r="C49" s="17">
        <v>5388</v>
      </c>
      <c r="D49" s="17">
        <v>8411</v>
      </c>
      <c r="E49" s="17">
        <v>13373</v>
      </c>
      <c r="F49" s="17">
        <v>44109</v>
      </c>
      <c r="G49" s="238">
        <f t="shared" si="0"/>
        <v>0.66383228486289614</v>
      </c>
      <c r="H49" s="58">
        <v>1279</v>
      </c>
      <c r="I49" s="58">
        <v>1744</v>
      </c>
      <c r="J49" s="58">
        <v>3023</v>
      </c>
      <c r="V49" s="177"/>
      <c r="AY49" s="177">
        <v>66446</v>
      </c>
    </row>
    <row r="50" spans="1:51">
      <c r="A50" s="6" t="s">
        <v>68</v>
      </c>
      <c r="B50" s="17">
        <v>188808</v>
      </c>
      <c r="C50" s="17">
        <v>25076</v>
      </c>
      <c r="D50" s="17">
        <v>45330</v>
      </c>
      <c r="E50" s="17">
        <v>64529</v>
      </c>
      <c r="F50" s="17">
        <v>234138</v>
      </c>
      <c r="G50" s="238">
        <f t="shared" si="0"/>
        <v>3.0065874799357943</v>
      </c>
      <c r="H50" s="58">
        <v>1887</v>
      </c>
      <c r="I50" s="58">
        <v>18367</v>
      </c>
      <c r="J50" s="58">
        <v>20254</v>
      </c>
      <c r="V50" s="177"/>
      <c r="AY50" s="177">
        <v>77875</v>
      </c>
    </row>
    <row r="51" spans="1:51">
      <c r="A51" s="6" t="s">
        <v>69</v>
      </c>
      <c r="B51" s="17">
        <v>53213</v>
      </c>
      <c r="C51" s="17">
        <v>2185</v>
      </c>
      <c r="D51" s="17">
        <v>12341</v>
      </c>
      <c r="E51" s="17">
        <v>11748</v>
      </c>
      <c r="F51" s="17">
        <v>65554</v>
      </c>
      <c r="G51" s="238">
        <f t="shared" si="0"/>
        <v>1.050528036409673</v>
      </c>
      <c r="H51" s="58">
        <v>7114</v>
      </c>
      <c r="I51" s="58">
        <v>3042</v>
      </c>
      <c r="J51" s="58">
        <v>10156</v>
      </c>
      <c r="V51" s="177"/>
      <c r="AY51" s="177">
        <v>62401</v>
      </c>
    </row>
    <row r="52" spans="1:51">
      <c r="A52" s="6"/>
      <c r="G52" s="238"/>
      <c r="H52" s="17"/>
      <c r="I52" s="17"/>
      <c r="V52" s="179"/>
      <c r="AY52" s="179"/>
    </row>
    <row r="53" spans="1:51">
      <c r="A53" s="18" t="s">
        <v>70</v>
      </c>
      <c r="B53" s="17"/>
      <c r="C53" s="17"/>
      <c r="D53" s="17"/>
      <c r="E53" s="17"/>
      <c r="F53" s="17"/>
      <c r="G53" s="238"/>
      <c r="H53" s="17"/>
      <c r="I53" s="17"/>
      <c r="J53" s="58"/>
      <c r="V53" s="177"/>
      <c r="AY53" s="177"/>
    </row>
    <row r="54" spans="1:51">
      <c r="A54" s="6" t="s">
        <v>47</v>
      </c>
      <c r="B54" s="17">
        <v>128737</v>
      </c>
      <c r="C54" s="17">
        <v>12703</v>
      </c>
      <c r="D54" s="17">
        <v>56975</v>
      </c>
      <c r="E54" s="17">
        <v>55365</v>
      </c>
      <c r="F54" s="17">
        <v>185712</v>
      </c>
      <c r="G54" s="238">
        <f t="shared" si="0"/>
        <v>1.7401636041641289</v>
      </c>
      <c r="H54" s="58">
        <v>20783</v>
      </c>
      <c r="I54" s="58">
        <v>23489</v>
      </c>
      <c r="J54" s="58">
        <v>44272</v>
      </c>
      <c r="V54" s="177"/>
      <c r="AY54" s="177">
        <v>106721</v>
      </c>
    </row>
    <row r="55" spans="1:51">
      <c r="A55" s="6" t="s">
        <v>53</v>
      </c>
      <c r="B55" s="17">
        <v>226442</v>
      </c>
      <c r="C55" s="17">
        <v>60870</v>
      </c>
      <c r="D55" s="17">
        <v>79892</v>
      </c>
      <c r="E55" s="17">
        <v>121910</v>
      </c>
      <c r="F55" s="17">
        <v>306334</v>
      </c>
      <c r="G55" s="238">
        <f t="shared" si="0"/>
        <v>2.789596860116744</v>
      </c>
      <c r="H55" s="58">
        <v>6844</v>
      </c>
      <c r="I55" s="58">
        <v>12178</v>
      </c>
      <c r="J55" s="58">
        <v>19022</v>
      </c>
      <c r="V55" s="177"/>
      <c r="AY55" s="177">
        <v>109813</v>
      </c>
    </row>
    <row r="56" spans="1:51">
      <c r="A56" s="6" t="s">
        <v>58</v>
      </c>
      <c r="B56" s="17">
        <v>116072</v>
      </c>
      <c r="C56" s="17">
        <v>25245</v>
      </c>
      <c r="D56" s="17">
        <v>35592</v>
      </c>
      <c r="E56" s="17">
        <v>33651</v>
      </c>
      <c r="F56" s="17">
        <v>151664</v>
      </c>
      <c r="G56" s="238">
        <f t="shared" si="0"/>
        <v>1.8325982672579417</v>
      </c>
      <c r="H56" s="58">
        <v>7759</v>
      </c>
      <c r="I56" s="58">
        <v>2588</v>
      </c>
      <c r="J56" s="58">
        <v>10347</v>
      </c>
      <c r="V56" s="177"/>
      <c r="AY56" s="177">
        <v>82759</v>
      </c>
    </row>
    <row r="57" spans="1:51">
      <c r="A57" s="6" t="s">
        <v>59</v>
      </c>
      <c r="B57" s="160">
        <v>126686</v>
      </c>
      <c r="C57" s="160">
        <v>10594</v>
      </c>
      <c r="D57" s="160">
        <v>24892</v>
      </c>
      <c r="E57" s="160">
        <v>27293</v>
      </c>
      <c r="F57" s="160">
        <v>151578</v>
      </c>
      <c r="G57" s="238">
        <f t="shared" si="0"/>
        <v>1.5198836859520706</v>
      </c>
      <c r="H57" s="58">
        <v>14298</v>
      </c>
      <c r="I57" s="9">
        <v>0</v>
      </c>
      <c r="J57" s="171">
        <v>14298</v>
      </c>
      <c r="V57" s="178"/>
      <c r="AY57" s="178">
        <v>99730</v>
      </c>
    </row>
    <row r="58" spans="1:51">
      <c r="A58" s="6"/>
      <c r="B58" s="160"/>
      <c r="C58" s="160"/>
      <c r="D58" s="160"/>
      <c r="E58" s="160"/>
      <c r="F58" s="160"/>
      <c r="G58" s="238"/>
      <c r="H58" s="58"/>
      <c r="I58" s="9"/>
      <c r="J58" s="171"/>
      <c r="V58" s="178"/>
      <c r="AY58" s="178"/>
    </row>
    <row r="59" spans="1:51">
      <c r="A59" s="18" t="s">
        <v>72</v>
      </c>
      <c r="B59" s="18"/>
      <c r="C59" s="18"/>
      <c r="D59" s="18"/>
      <c r="E59" s="18"/>
      <c r="F59" s="18"/>
      <c r="G59" s="238"/>
      <c r="H59" s="17"/>
      <c r="I59" s="17"/>
      <c r="J59" s="172"/>
      <c r="V59" s="180"/>
      <c r="AY59" s="180"/>
    </row>
    <row r="60" spans="1:51">
      <c r="A60" s="6" t="s">
        <v>17</v>
      </c>
      <c r="B60" s="17">
        <v>370735</v>
      </c>
      <c r="C60" s="17">
        <v>41406</v>
      </c>
      <c r="D60" s="17">
        <v>463355</v>
      </c>
      <c r="E60" s="17">
        <v>154827</v>
      </c>
      <c r="F60" s="17">
        <v>834090</v>
      </c>
      <c r="G60" s="238">
        <f t="shared" si="0"/>
        <v>3.6966339442019192</v>
      </c>
      <c r="H60" s="58">
        <v>48968</v>
      </c>
      <c r="I60" s="58">
        <v>372981</v>
      </c>
      <c r="J60" s="58">
        <v>421949</v>
      </c>
      <c r="V60" s="177"/>
      <c r="AY60" s="177">
        <v>225635</v>
      </c>
    </row>
    <row r="61" spans="1:51">
      <c r="A61" s="6" t="s">
        <v>33</v>
      </c>
      <c r="B61" s="17">
        <v>478459</v>
      </c>
      <c r="C61" s="17">
        <v>98156</v>
      </c>
      <c r="D61" s="17">
        <v>159893</v>
      </c>
      <c r="E61" s="17">
        <v>199324</v>
      </c>
      <c r="F61" s="17">
        <v>638352</v>
      </c>
      <c r="G61" s="238">
        <f t="shared" si="0"/>
        <v>2.0181980284415331</v>
      </c>
      <c r="H61" s="58">
        <v>54071</v>
      </c>
      <c r="I61" s="58">
        <v>7666</v>
      </c>
      <c r="J61" s="58">
        <v>61737</v>
      </c>
      <c r="V61" s="177"/>
      <c r="AY61" s="177">
        <v>316298</v>
      </c>
    </row>
    <row r="62" spans="1:51">
      <c r="A62" s="6" t="s">
        <v>38</v>
      </c>
      <c r="B62" s="17">
        <v>293521</v>
      </c>
      <c r="C62" s="17">
        <v>21883</v>
      </c>
      <c r="D62" s="17">
        <v>60948</v>
      </c>
      <c r="E62" s="17">
        <v>132499</v>
      </c>
      <c r="F62" s="17">
        <v>354469</v>
      </c>
      <c r="G62" s="238">
        <f t="shared" si="0"/>
        <v>1.6928164816901947</v>
      </c>
      <c r="H62" s="58">
        <v>27101</v>
      </c>
      <c r="I62" s="58">
        <v>11964</v>
      </c>
      <c r="J62" s="58">
        <v>39065</v>
      </c>
      <c r="V62" s="177"/>
      <c r="AY62" s="177">
        <v>209396</v>
      </c>
    </row>
    <row r="63" spans="1:51">
      <c r="A63" s="6" t="s">
        <v>39</v>
      </c>
      <c r="B63" s="17">
        <v>99810</v>
      </c>
      <c r="C63" s="17">
        <v>9451</v>
      </c>
      <c r="D63" s="17">
        <v>29313</v>
      </c>
      <c r="E63" s="17">
        <v>47319</v>
      </c>
      <c r="F63" s="17">
        <v>129123</v>
      </c>
      <c r="G63" s="238">
        <f t="shared" si="0"/>
        <v>0.57986159449252062</v>
      </c>
      <c r="H63" s="58">
        <v>7867</v>
      </c>
      <c r="I63" s="58">
        <v>11995</v>
      </c>
      <c r="J63" s="58">
        <v>19862</v>
      </c>
      <c r="V63" s="177"/>
      <c r="AY63" s="177">
        <v>222679</v>
      </c>
    </row>
    <row r="64" spans="1:51">
      <c r="A64" s="6" t="s">
        <v>40</v>
      </c>
      <c r="B64" s="17">
        <v>711743</v>
      </c>
      <c r="C64" s="17">
        <v>23630</v>
      </c>
      <c r="D64" s="17">
        <v>216687</v>
      </c>
      <c r="E64" s="17">
        <v>138683</v>
      </c>
      <c r="F64" s="17">
        <v>928430</v>
      </c>
      <c r="G64" s="238">
        <f t="shared" si="0"/>
        <v>5.5018400109037682</v>
      </c>
      <c r="H64" s="58">
        <v>84895</v>
      </c>
      <c r="I64" s="58">
        <v>108162</v>
      </c>
      <c r="J64" s="58">
        <v>193057</v>
      </c>
      <c r="V64" s="177"/>
      <c r="AY64" s="177">
        <v>168749</v>
      </c>
    </row>
    <row r="65" spans="1:51">
      <c r="A65" s="6"/>
      <c r="B65" s="17"/>
      <c r="C65" s="17"/>
      <c r="D65" s="17"/>
      <c r="E65" s="17"/>
      <c r="F65" s="17"/>
      <c r="G65" s="238"/>
      <c r="H65" s="17"/>
      <c r="I65" s="17"/>
      <c r="J65" s="58"/>
      <c r="V65" s="177"/>
      <c r="AY65" s="177"/>
    </row>
    <row r="66" spans="1:51">
      <c r="A66" s="18" t="s">
        <v>73</v>
      </c>
      <c r="B66" s="17"/>
      <c r="C66" s="17"/>
      <c r="D66" s="17"/>
      <c r="E66" s="17"/>
      <c r="F66" s="17"/>
      <c r="G66" s="238"/>
      <c r="H66" s="17"/>
      <c r="I66" s="17"/>
      <c r="J66" s="58"/>
      <c r="V66" s="177"/>
      <c r="AY66" s="177"/>
    </row>
    <row r="67" spans="1:51">
      <c r="A67" s="6" t="s">
        <v>10</v>
      </c>
      <c r="B67" s="17">
        <v>3486</v>
      </c>
      <c r="C67" s="17">
        <v>243</v>
      </c>
      <c r="D67" s="17">
        <v>476</v>
      </c>
      <c r="E67" s="17">
        <v>528</v>
      </c>
      <c r="F67" s="17">
        <v>3962</v>
      </c>
      <c r="G67" s="238">
        <f t="shared" si="0"/>
        <v>0.23611442193087009</v>
      </c>
      <c r="H67" s="9">
        <v>233</v>
      </c>
      <c r="I67" s="9">
        <v>0</v>
      </c>
      <c r="J67" s="58">
        <v>233</v>
      </c>
      <c r="V67" s="177"/>
      <c r="AY67" s="177">
        <v>16780</v>
      </c>
    </row>
    <row r="68" spans="1:51">
      <c r="A68" s="6" t="s">
        <v>51</v>
      </c>
      <c r="B68" s="17">
        <v>28493</v>
      </c>
      <c r="C68" s="17">
        <v>84</v>
      </c>
      <c r="D68" s="17">
        <v>603</v>
      </c>
      <c r="E68" s="17">
        <v>10272</v>
      </c>
      <c r="F68" s="17">
        <v>29096</v>
      </c>
      <c r="G68" s="238">
        <f t="shared" si="0"/>
        <v>8.6082840236686398</v>
      </c>
      <c r="H68" s="9">
        <v>441</v>
      </c>
      <c r="I68" s="9">
        <v>78</v>
      </c>
      <c r="J68" s="58">
        <v>519</v>
      </c>
      <c r="V68" s="181"/>
      <c r="AY68" s="181">
        <v>3380</v>
      </c>
    </row>
    <row r="69" spans="1:51">
      <c r="A69" s="6"/>
      <c r="B69" s="6"/>
      <c r="C69" s="6"/>
      <c r="D69" s="6"/>
      <c r="E69" s="6"/>
      <c r="F69" s="6"/>
      <c r="G69" s="240"/>
      <c r="H69" s="6"/>
      <c r="I69" s="6"/>
      <c r="J69" s="7"/>
    </row>
    <row r="70" spans="1:51">
      <c r="A70" s="19" t="s">
        <v>74</v>
      </c>
      <c r="B70" s="20">
        <f>SUM(B4:B68)</f>
        <v>3895966</v>
      </c>
      <c r="C70" s="71">
        <f>SUM(C4:C68)</f>
        <v>469158</v>
      </c>
      <c r="D70" s="71">
        <f>SUM(D4:D68)</f>
        <v>1829904</v>
      </c>
      <c r="E70" s="71">
        <f>SUM(E4:E68)</f>
        <v>1388700</v>
      </c>
      <c r="F70" s="71">
        <f>SUM(F4:F68)</f>
        <v>5725870</v>
      </c>
      <c r="G70" s="239">
        <f>SUM(F4:F68)/2949965</f>
        <v>1.9409959101209675</v>
      </c>
      <c r="H70" s="71">
        <f>SUM(H4:H68)</f>
        <v>462775</v>
      </c>
      <c r="I70" s="71">
        <f>SUM(I4:I68)</f>
        <v>897971</v>
      </c>
      <c r="J70" s="237">
        <f>SUM(J4:J68)</f>
        <v>1360746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5AAD-FAA0-473D-B6E5-39234AC4E351}">
  <dimension ref="A1:E291"/>
  <sheetViews>
    <sheetView workbookViewId="0">
      <selection activeCell="K136" sqref="K136"/>
    </sheetView>
  </sheetViews>
  <sheetFormatPr defaultRowHeight="14.4"/>
  <cols>
    <col min="1" max="1" width="38.5546875" customWidth="1"/>
    <col min="2" max="2" width="44.88671875" customWidth="1"/>
  </cols>
  <sheetData>
    <row r="1" spans="1:5" ht="15" thickBot="1">
      <c r="A1" s="6"/>
      <c r="B1" s="6"/>
      <c r="C1" s="360" t="s">
        <v>109</v>
      </c>
      <c r="D1" s="361"/>
      <c r="E1" s="361"/>
    </row>
    <row r="2" spans="1:5" ht="15" thickBot="1">
      <c r="A2" s="157" t="s">
        <v>164</v>
      </c>
      <c r="B2" s="158" t="s">
        <v>420</v>
      </c>
      <c r="C2" s="159">
        <v>2021</v>
      </c>
      <c r="D2" s="159">
        <v>2020</v>
      </c>
      <c r="E2" s="159">
        <v>2019</v>
      </c>
    </row>
    <row r="3" spans="1:5">
      <c r="A3" s="6" t="s">
        <v>8</v>
      </c>
      <c r="B3" s="6" t="s">
        <v>421</v>
      </c>
      <c r="C3" s="58">
        <v>2940</v>
      </c>
      <c r="D3" s="7">
        <v>3769</v>
      </c>
      <c r="E3" s="7">
        <v>6682</v>
      </c>
    </row>
    <row r="4" spans="1:5">
      <c r="A4" s="6" t="s">
        <v>8</v>
      </c>
      <c r="B4" s="6" t="s">
        <v>422</v>
      </c>
      <c r="C4" s="58">
        <v>2391</v>
      </c>
      <c r="D4" s="7">
        <v>2357</v>
      </c>
      <c r="E4" s="7">
        <v>2113</v>
      </c>
    </row>
    <row r="5" spans="1:5">
      <c r="A5" s="6"/>
      <c r="B5" s="6"/>
      <c r="C5" s="58"/>
      <c r="D5" s="7"/>
      <c r="E5" s="7"/>
    </row>
    <row r="6" spans="1:5">
      <c r="A6" s="6" t="s">
        <v>10</v>
      </c>
      <c r="B6" s="6" t="s">
        <v>423</v>
      </c>
      <c r="C6" s="58">
        <v>3486</v>
      </c>
      <c r="D6" s="7">
        <v>3822</v>
      </c>
      <c r="E6" s="7">
        <v>5165</v>
      </c>
    </row>
    <row r="7" spans="1:5">
      <c r="A7" s="6"/>
      <c r="B7" s="6"/>
      <c r="C7" s="58"/>
      <c r="D7" s="7"/>
      <c r="E7" s="7"/>
    </row>
    <row r="8" spans="1:5">
      <c r="A8" s="6" t="s">
        <v>12</v>
      </c>
      <c r="B8" s="6" t="s">
        <v>424</v>
      </c>
      <c r="C8" s="9">
        <v>0</v>
      </c>
      <c r="D8" s="8">
        <v>79</v>
      </c>
      <c r="E8" s="6">
        <v>103</v>
      </c>
    </row>
    <row r="9" spans="1:5">
      <c r="A9" s="6" t="s">
        <v>12</v>
      </c>
      <c r="B9" s="6" t="s">
        <v>425</v>
      </c>
      <c r="C9" s="9">
        <v>8</v>
      </c>
      <c r="D9" s="8">
        <v>10</v>
      </c>
      <c r="E9" s="6">
        <v>12</v>
      </c>
    </row>
    <row r="10" spans="1:5">
      <c r="A10" s="6" t="s">
        <v>12</v>
      </c>
      <c r="B10" s="6" t="s">
        <v>426</v>
      </c>
      <c r="C10" s="17"/>
      <c r="D10" s="6">
        <v>0</v>
      </c>
      <c r="E10" s="6">
        <v>0</v>
      </c>
    </row>
    <row r="11" spans="1:5">
      <c r="A11" s="6" t="s">
        <v>12</v>
      </c>
      <c r="B11" s="6" t="s">
        <v>427</v>
      </c>
      <c r="C11" s="58">
        <v>17464</v>
      </c>
      <c r="D11" s="8">
        <v>17185</v>
      </c>
      <c r="E11" s="7">
        <v>25524</v>
      </c>
    </row>
    <row r="12" spans="1:5">
      <c r="A12" s="6" t="s">
        <v>12</v>
      </c>
      <c r="B12" s="6" t="s">
        <v>428</v>
      </c>
      <c r="C12" s="58">
        <v>1374</v>
      </c>
      <c r="D12" s="7">
        <v>1235</v>
      </c>
      <c r="E12" s="7">
        <v>1698</v>
      </c>
    </row>
    <row r="13" spans="1:5">
      <c r="A13" s="6" t="s">
        <v>12</v>
      </c>
      <c r="B13" s="6" t="s">
        <v>429</v>
      </c>
      <c r="C13" s="9">
        <v>124</v>
      </c>
      <c r="D13" s="7">
        <v>3</v>
      </c>
      <c r="E13" s="6">
        <v>37</v>
      </c>
    </row>
    <row r="14" spans="1:5">
      <c r="A14" s="6"/>
      <c r="B14" s="6"/>
      <c r="C14" s="6"/>
      <c r="D14" s="7"/>
      <c r="E14" s="6"/>
    </row>
    <row r="15" spans="1:5">
      <c r="A15" s="6" t="s">
        <v>14</v>
      </c>
      <c r="B15" s="6" t="s">
        <v>430</v>
      </c>
      <c r="C15" s="58">
        <v>19827</v>
      </c>
      <c r="D15" s="7">
        <v>30658</v>
      </c>
      <c r="E15" s="7">
        <v>30656</v>
      </c>
    </row>
    <row r="16" spans="1:5">
      <c r="A16" s="6"/>
      <c r="B16" s="6"/>
      <c r="C16" s="223"/>
      <c r="D16" s="7"/>
      <c r="E16" s="7"/>
    </row>
    <row r="17" spans="1:5">
      <c r="A17" s="6" t="s">
        <v>431</v>
      </c>
      <c r="B17" s="6" t="s">
        <v>432</v>
      </c>
      <c r="C17" s="13"/>
      <c r="D17" s="13"/>
      <c r="E17" s="12"/>
    </row>
    <row r="18" spans="1:5">
      <c r="A18" s="6" t="s">
        <v>431</v>
      </c>
      <c r="B18" s="6" t="s">
        <v>433</v>
      </c>
      <c r="C18" s="13"/>
      <c r="D18" s="13"/>
      <c r="E18" s="12"/>
    </row>
    <row r="19" spans="1:5">
      <c r="A19" s="6"/>
      <c r="B19" s="6"/>
      <c r="C19" s="6"/>
      <c r="D19" s="6"/>
      <c r="E19" s="7"/>
    </row>
    <row r="20" spans="1:5">
      <c r="A20" s="6" t="s">
        <v>17</v>
      </c>
      <c r="B20" s="6" t="s">
        <v>434</v>
      </c>
      <c r="C20" s="58">
        <v>53290</v>
      </c>
      <c r="D20" s="7">
        <v>48151</v>
      </c>
      <c r="E20" s="7">
        <v>88145</v>
      </c>
    </row>
    <row r="21" spans="1:5">
      <c r="A21" s="6" t="s">
        <v>17</v>
      </c>
      <c r="B21" s="6" t="s">
        <v>435</v>
      </c>
      <c r="C21" s="58">
        <v>5231</v>
      </c>
      <c r="D21" s="7">
        <v>6842</v>
      </c>
      <c r="E21" s="7">
        <v>10936</v>
      </c>
    </row>
    <row r="22" spans="1:5">
      <c r="A22" s="6" t="s">
        <v>17</v>
      </c>
      <c r="B22" s="6" t="s">
        <v>436</v>
      </c>
      <c r="C22" s="58">
        <v>10475</v>
      </c>
      <c r="D22" s="7">
        <v>7997</v>
      </c>
      <c r="E22" s="7">
        <v>18171</v>
      </c>
    </row>
    <row r="23" spans="1:5">
      <c r="A23" s="6" t="s">
        <v>17</v>
      </c>
      <c r="B23" s="6" t="s">
        <v>437</v>
      </c>
      <c r="C23" s="58">
        <v>5543</v>
      </c>
      <c r="D23" s="7">
        <v>6335</v>
      </c>
      <c r="E23" s="7">
        <v>13662</v>
      </c>
    </row>
    <row r="24" spans="1:5">
      <c r="A24" s="6" t="s">
        <v>17</v>
      </c>
      <c r="B24" s="6" t="s">
        <v>438</v>
      </c>
      <c r="C24" s="58">
        <v>15175</v>
      </c>
      <c r="D24" s="7">
        <v>16901</v>
      </c>
      <c r="E24" s="7">
        <v>27451</v>
      </c>
    </row>
    <row r="25" spans="1:5">
      <c r="A25" s="6" t="s">
        <v>17</v>
      </c>
      <c r="B25" s="6" t="s">
        <v>439</v>
      </c>
      <c r="C25" s="58">
        <v>104655</v>
      </c>
      <c r="D25" s="7">
        <v>88311</v>
      </c>
      <c r="E25" s="7">
        <v>152014</v>
      </c>
    </row>
    <row r="26" spans="1:5">
      <c r="A26" s="6" t="s">
        <v>17</v>
      </c>
      <c r="B26" s="6" t="s">
        <v>440</v>
      </c>
      <c r="C26" s="58">
        <v>8033</v>
      </c>
      <c r="D26" s="7">
        <v>4713</v>
      </c>
      <c r="E26" s="7">
        <v>3162</v>
      </c>
    </row>
    <row r="27" spans="1:5">
      <c r="A27" s="6" t="s">
        <v>17</v>
      </c>
      <c r="B27" s="6" t="s">
        <v>441</v>
      </c>
      <c r="C27" s="58">
        <v>2718</v>
      </c>
      <c r="D27" s="7">
        <v>2224</v>
      </c>
      <c r="E27" s="7">
        <v>3481</v>
      </c>
    </row>
    <row r="28" spans="1:5">
      <c r="A28" s="6" t="s">
        <v>17</v>
      </c>
      <c r="B28" s="6" t="s">
        <v>442</v>
      </c>
      <c r="C28" s="58">
        <v>16193</v>
      </c>
      <c r="D28" s="7">
        <v>17932</v>
      </c>
      <c r="E28" s="7">
        <v>33584</v>
      </c>
    </row>
    <row r="29" spans="1:5">
      <c r="A29" s="6" t="s">
        <v>17</v>
      </c>
      <c r="B29" s="6" t="s">
        <v>443</v>
      </c>
      <c r="C29" s="58">
        <v>13717</v>
      </c>
      <c r="D29" s="7">
        <v>13392</v>
      </c>
      <c r="E29" s="7">
        <v>23585</v>
      </c>
    </row>
    <row r="30" spans="1:5">
      <c r="A30" s="6" t="s">
        <v>17</v>
      </c>
      <c r="B30" s="6" t="s">
        <v>444</v>
      </c>
      <c r="C30" s="58">
        <v>12408</v>
      </c>
      <c r="D30" s="7">
        <v>11430</v>
      </c>
      <c r="E30" s="7">
        <v>20797</v>
      </c>
    </row>
    <row r="31" spans="1:5">
      <c r="A31" s="6" t="s">
        <v>17</v>
      </c>
      <c r="B31" s="6" t="s">
        <v>445</v>
      </c>
      <c r="C31" s="58">
        <v>12689</v>
      </c>
      <c r="D31" s="7">
        <v>7937</v>
      </c>
      <c r="E31" s="7">
        <v>13936</v>
      </c>
    </row>
    <row r="32" spans="1:5">
      <c r="A32" s="6" t="s">
        <v>17</v>
      </c>
      <c r="B32" s="6" t="s">
        <v>446</v>
      </c>
      <c r="C32" s="58">
        <v>72643</v>
      </c>
      <c r="D32" s="7">
        <v>77153</v>
      </c>
      <c r="E32" s="7">
        <v>64891</v>
      </c>
    </row>
    <row r="33" spans="1:5">
      <c r="A33" s="6" t="s">
        <v>17</v>
      </c>
      <c r="B33" s="6" t="s">
        <v>447</v>
      </c>
      <c r="C33" s="58">
        <v>6547</v>
      </c>
      <c r="D33" s="7">
        <v>6256</v>
      </c>
      <c r="E33" s="7">
        <v>18811</v>
      </c>
    </row>
    <row r="34" spans="1:5">
      <c r="A34" s="6" t="s">
        <v>17</v>
      </c>
      <c r="B34" s="6" t="s">
        <v>448</v>
      </c>
      <c r="C34" s="9">
        <v>899</v>
      </c>
      <c r="D34" s="8">
        <v>947</v>
      </c>
      <c r="E34" s="7">
        <v>1423</v>
      </c>
    </row>
    <row r="35" spans="1:5">
      <c r="A35" s="6" t="s">
        <v>17</v>
      </c>
      <c r="B35" s="6" t="s">
        <v>449</v>
      </c>
      <c r="C35" s="58">
        <v>3645</v>
      </c>
      <c r="D35" s="7">
        <v>2872</v>
      </c>
      <c r="E35" s="7">
        <v>5165</v>
      </c>
    </row>
    <row r="36" spans="1:5">
      <c r="A36" s="6" t="s">
        <v>17</v>
      </c>
      <c r="B36" s="6" t="s">
        <v>450</v>
      </c>
      <c r="C36" s="9">
        <v>863</v>
      </c>
      <c r="D36" s="8">
        <v>341</v>
      </c>
      <c r="E36" s="6">
        <v>795</v>
      </c>
    </row>
    <row r="37" spans="1:5">
      <c r="A37" s="6" t="s">
        <v>17</v>
      </c>
      <c r="B37" s="6" t="s">
        <v>451</v>
      </c>
      <c r="C37" s="58">
        <v>18119</v>
      </c>
      <c r="D37" s="7">
        <v>17026</v>
      </c>
      <c r="E37" s="7">
        <v>29659</v>
      </c>
    </row>
    <row r="38" spans="1:5">
      <c r="A38" s="6" t="s">
        <v>17</v>
      </c>
      <c r="B38" s="6" t="s">
        <v>452</v>
      </c>
      <c r="C38" s="58">
        <v>5879</v>
      </c>
      <c r="D38" s="7">
        <v>4919</v>
      </c>
      <c r="E38" s="7">
        <v>7786</v>
      </c>
    </row>
    <row r="39" spans="1:5">
      <c r="A39" s="6" t="s">
        <v>17</v>
      </c>
      <c r="B39" s="6" t="s">
        <v>453</v>
      </c>
      <c r="C39" s="58">
        <v>2013</v>
      </c>
      <c r="D39" s="7">
        <v>2584</v>
      </c>
      <c r="E39" s="7">
        <v>2720</v>
      </c>
    </row>
    <row r="40" spans="1:5">
      <c r="A40" s="6"/>
      <c r="B40" s="6"/>
      <c r="C40" s="6"/>
      <c r="D40" s="7"/>
      <c r="E40" s="7"/>
    </row>
    <row r="41" spans="1:5">
      <c r="A41" s="6" t="s">
        <v>15</v>
      </c>
      <c r="B41" s="6" t="s">
        <v>454</v>
      </c>
      <c r="C41" s="223">
        <v>6429</v>
      </c>
      <c r="D41" s="7">
        <v>6181</v>
      </c>
      <c r="E41" s="7">
        <v>9813</v>
      </c>
    </row>
    <row r="42" spans="1:5">
      <c r="A42" s="6" t="s">
        <v>15</v>
      </c>
      <c r="B42" s="6" t="s">
        <v>455</v>
      </c>
      <c r="C42" s="6">
        <v>336</v>
      </c>
      <c r="D42" s="8">
        <v>610</v>
      </c>
      <c r="E42" s="6">
        <v>148</v>
      </c>
    </row>
    <row r="43" spans="1:5">
      <c r="A43" s="6"/>
      <c r="B43" s="6"/>
      <c r="C43" s="6"/>
      <c r="D43" s="8"/>
      <c r="E43" s="6"/>
    </row>
    <row r="44" spans="1:5">
      <c r="A44" s="6" t="s">
        <v>21</v>
      </c>
      <c r="B44" s="6" t="s">
        <v>456</v>
      </c>
      <c r="C44" s="9">
        <v>219</v>
      </c>
      <c r="D44" s="8">
        <v>518</v>
      </c>
      <c r="E44" s="6">
        <v>711</v>
      </c>
    </row>
    <row r="45" spans="1:5">
      <c r="A45" s="6" t="s">
        <v>21</v>
      </c>
      <c r="B45" s="6" t="s">
        <v>457</v>
      </c>
      <c r="C45" s="58">
        <v>4033</v>
      </c>
      <c r="D45" s="7">
        <v>3495</v>
      </c>
      <c r="E45" s="7">
        <v>5409</v>
      </c>
    </row>
    <row r="46" spans="1:5">
      <c r="A46" s="6" t="s">
        <v>21</v>
      </c>
      <c r="B46" s="6" t="s">
        <v>458</v>
      </c>
      <c r="C46" s="58">
        <v>26597</v>
      </c>
      <c r="D46" s="7">
        <v>37184</v>
      </c>
      <c r="E46" s="7">
        <v>60741</v>
      </c>
    </row>
    <row r="47" spans="1:5">
      <c r="A47" s="6" t="s">
        <v>21</v>
      </c>
      <c r="B47" s="6" t="s">
        <v>459</v>
      </c>
      <c r="C47" s="9">
        <v>19</v>
      </c>
      <c r="D47" s="8">
        <v>44</v>
      </c>
      <c r="E47" s="6">
        <v>126</v>
      </c>
    </row>
    <row r="48" spans="1:5">
      <c r="A48" s="6"/>
      <c r="B48" s="6"/>
      <c r="C48" s="6"/>
      <c r="D48" s="8"/>
      <c r="E48" s="6"/>
    </row>
    <row r="49" spans="1:5">
      <c r="A49" s="6" t="s">
        <v>23</v>
      </c>
      <c r="B49" s="6" t="s">
        <v>460</v>
      </c>
      <c r="C49" s="58">
        <v>1716</v>
      </c>
      <c r="D49" s="7">
        <v>1677</v>
      </c>
      <c r="E49" s="7">
        <v>5916</v>
      </c>
    </row>
    <row r="50" spans="1:5">
      <c r="A50" s="6" t="s">
        <v>23</v>
      </c>
      <c r="B50" s="6" t="s">
        <v>461</v>
      </c>
      <c r="C50" s="9">
        <v>153</v>
      </c>
      <c r="D50" s="8">
        <v>229</v>
      </c>
      <c r="E50" s="7">
        <v>1394</v>
      </c>
    </row>
    <row r="51" spans="1:5">
      <c r="A51" s="6" t="s">
        <v>23</v>
      </c>
      <c r="B51" s="6" t="s">
        <v>462</v>
      </c>
      <c r="C51" s="58">
        <v>3062</v>
      </c>
      <c r="D51" s="7">
        <v>3646</v>
      </c>
      <c r="E51" s="7">
        <v>13290</v>
      </c>
    </row>
    <row r="52" spans="1:5">
      <c r="A52" s="6" t="s">
        <v>23</v>
      </c>
      <c r="B52" s="6" t="s">
        <v>463</v>
      </c>
      <c r="C52" s="9">
        <v>148</v>
      </c>
      <c r="D52" s="8">
        <v>207</v>
      </c>
      <c r="E52" s="6">
        <v>942</v>
      </c>
    </row>
    <row r="53" spans="1:5">
      <c r="A53" s="6" t="s">
        <v>23</v>
      </c>
      <c r="B53" s="6" t="s">
        <v>464</v>
      </c>
      <c r="C53" s="58">
        <v>1301</v>
      </c>
      <c r="D53" s="7">
        <v>1914</v>
      </c>
      <c r="E53" s="7">
        <v>4406</v>
      </c>
    </row>
    <row r="54" spans="1:5">
      <c r="A54" s="6"/>
      <c r="B54" s="6"/>
      <c r="C54" s="6"/>
      <c r="D54" s="7"/>
      <c r="E54" s="7"/>
    </row>
    <row r="55" spans="1:5">
      <c r="A55" s="6" t="s">
        <v>465</v>
      </c>
      <c r="B55" s="6" t="s">
        <v>466</v>
      </c>
      <c r="C55" s="58">
        <v>4453</v>
      </c>
      <c r="D55" s="7">
        <v>4275</v>
      </c>
      <c r="E55" s="7">
        <v>6306</v>
      </c>
    </row>
    <row r="56" spans="1:5">
      <c r="A56" s="6" t="s">
        <v>465</v>
      </c>
      <c r="B56" s="6" t="s">
        <v>467</v>
      </c>
      <c r="C56" s="58">
        <v>2388</v>
      </c>
      <c r="D56" s="7">
        <v>2310</v>
      </c>
      <c r="E56" s="7">
        <v>4235</v>
      </c>
    </row>
    <row r="57" spans="1:5">
      <c r="A57" s="6" t="s">
        <v>465</v>
      </c>
      <c r="B57" s="6" t="s">
        <v>468</v>
      </c>
      <c r="C57" s="58">
        <v>3107</v>
      </c>
      <c r="D57" s="7">
        <v>4009</v>
      </c>
      <c r="E57" s="7">
        <v>8810</v>
      </c>
    </row>
    <row r="58" spans="1:5">
      <c r="A58" s="6"/>
      <c r="B58" s="6"/>
      <c r="C58" s="6"/>
      <c r="D58" s="7"/>
      <c r="E58" s="7"/>
    </row>
    <row r="59" spans="1:5">
      <c r="A59" s="6" t="s">
        <v>27</v>
      </c>
      <c r="B59" s="6" t="s">
        <v>469</v>
      </c>
      <c r="C59" s="58">
        <v>3897</v>
      </c>
      <c r="D59" s="7">
        <v>3394</v>
      </c>
      <c r="E59" s="7">
        <v>2628</v>
      </c>
    </row>
    <row r="60" spans="1:5">
      <c r="A60" s="6" t="s">
        <v>27</v>
      </c>
      <c r="B60" s="6" t="s">
        <v>470</v>
      </c>
      <c r="C60" s="58">
        <v>1347</v>
      </c>
      <c r="D60" s="7">
        <v>2162</v>
      </c>
      <c r="E60" s="7">
        <v>3855</v>
      </c>
    </row>
    <row r="61" spans="1:5">
      <c r="A61" s="6" t="s">
        <v>27</v>
      </c>
      <c r="B61" s="6" t="s">
        <v>471</v>
      </c>
      <c r="C61" s="58">
        <v>1793</v>
      </c>
      <c r="D61" s="7">
        <v>1649</v>
      </c>
      <c r="E61" s="7">
        <v>2163</v>
      </c>
    </row>
    <row r="62" spans="1:5">
      <c r="A62" s="6" t="s">
        <v>27</v>
      </c>
      <c r="B62" s="6" t="s">
        <v>472</v>
      </c>
      <c r="C62" s="58">
        <v>9551</v>
      </c>
      <c r="D62" s="7">
        <v>16763</v>
      </c>
      <c r="E62" s="7">
        <v>16029</v>
      </c>
    </row>
    <row r="63" spans="1:5">
      <c r="A63" s="6" t="s">
        <v>27</v>
      </c>
      <c r="B63" s="6" t="s">
        <v>473</v>
      </c>
      <c r="C63" s="58">
        <v>7700</v>
      </c>
      <c r="D63" s="7">
        <v>7984</v>
      </c>
      <c r="E63" s="7">
        <v>12568</v>
      </c>
    </row>
    <row r="64" spans="1:5">
      <c r="A64" s="6" t="s">
        <v>27</v>
      </c>
      <c r="B64" s="6" t="s">
        <v>474</v>
      </c>
      <c r="C64" s="58">
        <v>2562</v>
      </c>
      <c r="D64" s="7">
        <v>13756</v>
      </c>
      <c r="E64" s="7">
        <v>7405</v>
      </c>
    </row>
    <row r="65" spans="1:5">
      <c r="A65" s="6" t="s">
        <v>27</v>
      </c>
      <c r="B65" s="6" t="s">
        <v>475</v>
      </c>
      <c r="C65" s="58">
        <v>12123</v>
      </c>
      <c r="D65" s="7">
        <v>21355</v>
      </c>
      <c r="E65" s="7">
        <v>31213</v>
      </c>
    </row>
    <row r="66" spans="1:5">
      <c r="A66" s="6" t="s">
        <v>27</v>
      </c>
      <c r="B66" s="6" t="s">
        <v>476</v>
      </c>
      <c r="C66" s="9">
        <v>959</v>
      </c>
      <c r="D66" s="8">
        <v>841</v>
      </c>
      <c r="E66" s="7">
        <v>1512</v>
      </c>
    </row>
    <row r="67" spans="1:5">
      <c r="A67" s="6"/>
      <c r="B67" s="6"/>
      <c r="C67" s="6"/>
      <c r="D67" s="8"/>
      <c r="E67" s="7"/>
    </row>
    <row r="68" spans="1:5">
      <c r="A68" s="6" t="s">
        <v>29</v>
      </c>
      <c r="B68" s="6" t="s">
        <v>477</v>
      </c>
      <c r="C68" s="58">
        <v>9162</v>
      </c>
      <c r="D68" s="7">
        <v>10448</v>
      </c>
      <c r="E68" s="13"/>
    </row>
    <row r="69" spans="1:5">
      <c r="A69" s="6" t="s">
        <v>29</v>
      </c>
      <c r="B69" s="6" t="s">
        <v>478</v>
      </c>
      <c r="C69" s="58">
        <v>1936</v>
      </c>
      <c r="D69" s="7">
        <v>1892</v>
      </c>
      <c r="E69" s="12"/>
    </row>
    <row r="70" spans="1:5">
      <c r="A70" s="6" t="s">
        <v>29</v>
      </c>
      <c r="B70" s="6" t="s">
        <v>479</v>
      </c>
      <c r="C70" s="58">
        <v>3334</v>
      </c>
      <c r="D70" s="7">
        <v>3280</v>
      </c>
      <c r="E70" s="12"/>
    </row>
    <row r="71" spans="1:5">
      <c r="A71" s="6" t="s">
        <v>29</v>
      </c>
      <c r="B71" s="6" t="s">
        <v>480</v>
      </c>
      <c r="C71" s="58">
        <v>7512</v>
      </c>
      <c r="D71" s="7">
        <v>1402</v>
      </c>
      <c r="E71" s="12"/>
    </row>
    <row r="72" spans="1:5">
      <c r="A72" s="6" t="s">
        <v>29</v>
      </c>
      <c r="B72" s="6" t="s">
        <v>481</v>
      </c>
      <c r="C72" s="58">
        <v>10540</v>
      </c>
      <c r="D72" s="7">
        <v>11022</v>
      </c>
      <c r="E72" s="12"/>
    </row>
    <row r="73" spans="1:5">
      <c r="A73" s="6" t="s">
        <v>29</v>
      </c>
      <c r="B73" s="6" t="s">
        <v>482</v>
      </c>
      <c r="C73" s="58">
        <v>1208</v>
      </c>
      <c r="D73" s="8">
        <v>91</v>
      </c>
      <c r="E73" s="13"/>
    </row>
    <row r="74" spans="1:5">
      <c r="A74" s="6"/>
      <c r="B74" s="6"/>
      <c r="C74" s="6"/>
      <c r="D74" s="8"/>
      <c r="E74" s="6"/>
    </row>
    <row r="75" spans="1:5">
      <c r="A75" s="6" t="s">
        <v>31</v>
      </c>
      <c r="B75" s="6" t="s">
        <v>483</v>
      </c>
      <c r="C75" s="58">
        <v>19692</v>
      </c>
      <c r="D75" s="7">
        <v>10451</v>
      </c>
      <c r="E75" s="7">
        <v>26980</v>
      </c>
    </row>
    <row r="76" spans="1:5">
      <c r="A76" s="6"/>
      <c r="B76" s="6"/>
      <c r="C76" s="6"/>
      <c r="D76" s="7"/>
      <c r="E76" s="7"/>
    </row>
    <row r="77" spans="1:5">
      <c r="A77" s="6" t="s">
        <v>33</v>
      </c>
      <c r="B77" s="6" t="s">
        <v>484</v>
      </c>
      <c r="C77" s="58">
        <v>112806</v>
      </c>
      <c r="D77" s="7">
        <v>98428</v>
      </c>
      <c r="E77" s="7">
        <v>184031</v>
      </c>
    </row>
    <row r="78" spans="1:5">
      <c r="A78" s="6" t="s">
        <v>33</v>
      </c>
      <c r="B78" s="6" t="s">
        <v>485</v>
      </c>
      <c r="C78" s="58">
        <v>29314</v>
      </c>
      <c r="D78" s="7">
        <v>33920</v>
      </c>
      <c r="E78" s="7">
        <v>62921</v>
      </c>
    </row>
    <row r="79" spans="1:5">
      <c r="A79" s="6" t="s">
        <v>33</v>
      </c>
      <c r="B79" s="6" t="s">
        <v>486</v>
      </c>
      <c r="C79" s="58">
        <v>5668</v>
      </c>
      <c r="D79" s="7">
        <v>4522</v>
      </c>
      <c r="E79" s="7">
        <v>6439</v>
      </c>
    </row>
    <row r="80" spans="1:5">
      <c r="A80" s="6" t="s">
        <v>33</v>
      </c>
      <c r="B80" s="6" t="s">
        <v>487</v>
      </c>
      <c r="C80" s="58">
        <v>3050</v>
      </c>
      <c r="D80" s="7">
        <v>4466</v>
      </c>
      <c r="E80" s="6">
        <v>881</v>
      </c>
    </row>
    <row r="81" spans="1:5">
      <c r="A81" s="6" t="s">
        <v>33</v>
      </c>
      <c r="B81" s="6" t="s">
        <v>488</v>
      </c>
      <c r="C81" s="58">
        <v>66159</v>
      </c>
      <c r="D81" s="7">
        <v>58984</v>
      </c>
      <c r="E81" s="7">
        <v>104313</v>
      </c>
    </row>
    <row r="82" spans="1:5">
      <c r="A82" s="6" t="s">
        <v>33</v>
      </c>
      <c r="B82" s="6" t="s">
        <v>489</v>
      </c>
      <c r="C82" s="58">
        <v>1585</v>
      </c>
      <c r="D82" s="7">
        <v>3729</v>
      </c>
      <c r="E82" s="7">
        <v>5630</v>
      </c>
    </row>
    <row r="83" spans="1:5">
      <c r="A83" s="6" t="s">
        <v>33</v>
      </c>
      <c r="B83" s="6" t="s">
        <v>490</v>
      </c>
      <c r="C83" s="58">
        <v>90212</v>
      </c>
      <c r="D83" s="7">
        <v>81563</v>
      </c>
      <c r="E83" s="7">
        <v>150073</v>
      </c>
    </row>
    <row r="84" spans="1:5">
      <c r="A84" s="6" t="s">
        <v>33</v>
      </c>
      <c r="B84" s="6" t="s">
        <v>491</v>
      </c>
      <c r="C84" s="58">
        <v>54913</v>
      </c>
      <c r="D84" s="7">
        <v>53053</v>
      </c>
      <c r="E84" s="7">
        <v>98338</v>
      </c>
    </row>
    <row r="85" spans="1:5">
      <c r="A85" s="6" t="s">
        <v>33</v>
      </c>
      <c r="B85" s="6" t="s">
        <v>492</v>
      </c>
      <c r="C85" s="58">
        <v>24413</v>
      </c>
      <c r="D85" s="7">
        <v>21195</v>
      </c>
      <c r="E85" s="7">
        <v>43842</v>
      </c>
    </row>
    <row r="86" spans="1:5">
      <c r="A86" s="6" t="s">
        <v>33</v>
      </c>
      <c r="B86" s="6" t="s">
        <v>493</v>
      </c>
      <c r="C86" s="58">
        <v>7988</v>
      </c>
      <c r="D86" s="7">
        <v>7941</v>
      </c>
      <c r="E86" s="7">
        <v>19413</v>
      </c>
    </row>
    <row r="87" spans="1:5">
      <c r="A87" s="6" t="s">
        <v>33</v>
      </c>
      <c r="B87" s="6" t="s">
        <v>494</v>
      </c>
      <c r="C87" s="9">
        <v>491</v>
      </c>
      <c r="D87" s="7">
        <v>6713</v>
      </c>
      <c r="E87" s="7">
        <v>1668</v>
      </c>
    </row>
    <row r="88" spans="1:5">
      <c r="A88" s="6" t="s">
        <v>33</v>
      </c>
      <c r="B88" s="6" t="s">
        <v>495</v>
      </c>
      <c r="C88" s="58">
        <v>6685</v>
      </c>
      <c r="D88" s="7">
        <v>5373</v>
      </c>
      <c r="E88" s="7">
        <v>12264</v>
      </c>
    </row>
    <row r="89" spans="1:5">
      <c r="A89" s="6" t="s">
        <v>33</v>
      </c>
      <c r="B89" s="6" t="s">
        <v>496</v>
      </c>
      <c r="C89" s="58">
        <v>6721</v>
      </c>
      <c r="D89" s="7">
        <v>23519</v>
      </c>
      <c r="E89" s="7">
        <v>8870</v>
      </c>
    </row>
    <row r="90" spans="1:5">
      <c r="A90" s="6" t="s">
        <v>33</v>
      </c>
      <c r="B90" s="6" t="s">
        <v>497</v>
      </c>
      <c r="C90" s="58">
        <v>28106</v>
      </c>
      <c r="D90" s="7">
        <v>16284</v>
      </c>
      <c r="E90" s="7">
        <v>41063</v>
      </c>
    </row>
    <row r="91" spans="1:5">
      <c r="A91" s="6" t="s">
        <v>33</v>
      </c>
      <c r="B91" s="6" t="s">
        <v>498</v>
      </c>
      <c r="C91" s="58">
        <v>18599</v>
      </c>
      <c r="D91" s="8">
        <v>653</v>
      </c>
      <c r="E91" s="7">
        <v>31772</v>
      </c>
    </row>
    <row r="92" spans="1:5">
      <c r="A92" s="6"/>
      <c r="B92" s="6"/>
      <c r="C92" s="6"/>
      <c r="D92" s="8"/>
      <c r="E92" s="7"/>
    </row>
    <row r="93" spans="1:5">
      <c r="A93" s="6" t="s">
        <v>34</v>
      </c>
      <c r="B93" s="6" t="s">
        <v>499</v>
      </c>
      <c r="C93" s="58">
        <v>17000</v>
      </c>
      <c r="D93" s="7">
        <v>21479</v>
      </c>
      <c r="E93" s="7">
        <v>29108</v>
      </c>
    </row>
    <row r="94" spans="1:5">
      <c r="A94" s="6" t="s">
        <v>34</v>
      </c>
      <c r="B94" s="6" t="s">
        <v>500</v>
      </c>
      <c r="C94" s="58">
        <v>1600</v>
      </c>
      <c r="D94" s="8">
        <v>417</v>
      </c>
      <c r="E94" s="6">
        <v>675</v>
      </c>
    </row>
    <row r="95" spans="1:5">
      <c r="A95" s="6"/>
      <c r="B95" s="6"/>
      <c r="C95" s="6"/>
      <c r="D95" s="8"/>
      <c r="E95" s="6"/>
    </row>
    <row r="96" spans="1:5">
      <c r="A96" s="6" t="s">
        <v>36</v>
      </c>
      <c r="B96" s="6" t="s">
        <v>501</v>
      </c>
      <c r="C96" s="58">
        <v>26490</v>
      </c>
      <c r="D96" s="7">
        <v>27353</v>
      </c>
      <c r="E96" s="7">
        <v>65922</v>
      </c>
    </row>
    <row r="97" spans="1:5">
      <c r="A97" s="6" t="s">
        <v>36</v>
      </c>
      <c r="B97" s="6" t="s">
        <v>502</v>
      </c>
      <c r="C97" s="58">
        <v>2739</v>
      </c>
      <c r="D97" s="7">
        <v>4074</v>
      </c>
      <c r="E97" s="7">
        <v>5588</v>
      </c>
    </row>
    <row r="98" spans="1:5">
      <c r="A98" s="6" t="s">
        <v>36</v>
      </c>
      <c r="B98" s="6" t="s">
        <v>503</v>
      </c>
      <c r="C98" s="58">
        <v>17804</v>
      </c>
      <c r="D98" s="7">
        <v>14202</v>
      </c>
      <c r="E98" s="7">
        <v>25557</v>
      </c>
    </row>
    <row r="99" spans="1:5">
      <c r="A99" s="6" t="s">
        <v>36</v>
      </c>
      <c r="B99" s="6" t="s">
        <v>504</v>
      </c>
      <c r="C99" s="58">
        <v>15117</v>
      </c>
      <c r="D99" s="7">
        <v>13121</v>
      </c>
      <c r="E99" s="7">
        <v>25799</v>
      </c>
    </row>
    <row r="100" spans="1:5">
      <c r="A100" s="6" t="s">
        <v>36</v>
      </c>
      <c r="B100" s="6" t="s">
        <v>505</v>
      </c>
      <c r="C100" s="58">
        <v>14046</v>
      </c>
      <c r="D100" s="7">
        <v>10829</v>
      </c>
      <c r="E100" s="7">
        <v>28421</v>
      </c>
    </row>
    <row r="101" spans="1:5">
      <c r="A101" s="6"/>
      <c r="B101" s="6"/>
      <c r="C101" s="6"/>
      <c r="D101" s="7"/>
      <c r="E101" s="7"/>
    </row>
    <row r="102" spans="1:5">
      <c r="A102" s="6" t="s">
        <v>18</v>
      </c>
      <c r="B102" s="6" t="s">
        <v>506</v>
      </c>
      <c r="C102" s="58">
        <v>1810</v>
      </c>
      <c r="D102" s="7">
        <v>4089</v>
      </c>
      <c r="E102" s="7">
        <v>8148</v>
      </c>
    </row>
    <row r="103" spans="1:5">
      <c r="A103" s="6"/>
      <c r="B103" s="6"/>
      <c r="C103" s="6"/>
      <c r="D103" s="7"/>
      <c r="E103" s="7"/>
    </row>
    <row r="104" spans="1:5">
      <c r="A104" s="6" t="s">
        <v>38</v>
      </c>
      <c r="B104" s="6" t="s">
        <v>507</v>
      </c>
      <c r="C104" s="58">
        <v>19592</v>
      </c>
      <c r="D104" s="7">
        <v>27841</v>
      </c>
      <c r="E104" s="7">
        <v>37633</v>
      </c>
    </row>
    <row r="105" spans="1:5">
      <c r="A105" s="6" t="s">
        <v>38</v>
      </c>
      <c r="B105" s="6" t="s">
        <v>508</v>
      </c>
      <c r="C105" s="58">
        <v>24809</v>
      </c>
      <c r="D105" s="7">
        <v>48582</v>
      </c>
      <c r="E105" s="7">
        <v>68308</v>
      </c>
    </row>
    <row r="106" spans="1:5">
      <c r="A106" s="6" t="s">
        <v>38</v>
      </c>
      <c r="B106" s="6" t="s">
        <v>509</v>
      </c>
      <c r="C106" s="58">
        <v>37099</v>
      </c>
      <c r="D106" s="7">
        <v>40258</v>
      </c>
      <c r="E106" s="7">
        <v>52610</v>
      </c>
    </row>
    <row r="107" spans="1:5">
      <c r="A107" s="6" t="s">
        <v>38</v>
      </c>
      <c r="B107" s="6" t="s">
        <v>510</v>
      </c>
      <c r="C107" s="58">
        <v>29863</v>
      </c>
      <c r="D107" s="7">
        <v>33443</v>
      </c>
      <c r="E107" s="7">
        <v>53131</v>
      </c>
    </row>
    <row r="108" spans="1:5">
      <c r="A108" s="6" t="s">
        <v>38</v>
      </c>
      <c r="B108" s="6" t="s">
        <v>511</v>
      </c>
      <c r="C108" s="58">
        <v>71990</v>
      </c>
      <c r="D108" s="7">
        <v>57611</v>
      </c>
      <c r="E108" s="7">
        <v>117647</v>
      </c>
    </row>
    <row r="109" spans="1:5">
      <c r="A109" s="6" t="s">
        <v>38</v>
      </c>
      <c r="B109" s="6" t="s">
        <v>512</v>
      </c>
      <c r="C109" s="58">
        <v>56685</v>
      </c>
      <c r="D109" s="7">
        <v>7821</v>
      </c>
      <c r="E109" s="7">
        <v>88428</v>
      </c>
    </row>
    <row r="110" spans="1:5">
      <c r="A110" s="6" t="s">
        <v>38</v>
      </c>
      <c r="B110" s="6" t="s">
        <v>513</v>
      </c>
      <c r="C110" s="58">
        <v>8542</v>
      </c>
      <c r="D110" s="7">
        <v>38804</v>
      </c>
      <c r="E110" s="7">
        <v>17063</v>
      </c>
    </row>
    <row r="111" spans="1:5">
      <c r="A111" s="6" t="s">
        <v>38</v>
      </c>
      <c r="B111" s="6" t="s">
        <v>514</v>
      </c>
      <c r="C111" s="58">
        <v>27243</v>
      </c>
      <c r="D111" s="7">
        <v>13953</v>
      </c>
      <c r="E111" s="7">
        <v>50496</v>
      </c>
    </row>
    <row r="112" spans="1:5">
      <c r="A112" s="6" t="s">
        <v>38</v>
      </c>
      <c r="B112" s="6" t="s">
        <v>515</v>
      </c>
      <c r="C112" s="58">
        <v>11698</v>
      </c>
      <c r="D112" s="7">
        <v>83229</v>
      </c>
      <c r="E112" s="7">
        <v>21524</v>
      </c>
    </row>
    <row r="113" spans="1:5">
      <c r="A113" s="6"/>
      <c r="B113" s="6"/>
      <c r="C113" s="6"/>
      <c r="D113" s="7"/>
      <c r="E113" s="7"/>
    </row>
    <row r="114" spans="1:5">
      <c r="A114" s="6" t="s">
        <v>20</v>
      </c>
      <c r="B114" s="6" t="s">
        <v>516</v>
      </c>
      <c r="C114" s="58">
        <v>3246</v>
      </c>
      <c r="D114" s="7">
        <v>10123</v>
      </c>
      <c r="E114" s="7">
        <v>8986</v>
      </c>
    </row>
    <row r="115" spans="1:5">
      <c r="A115" s="6"/>
      <c r="B115" s="6"/>
      <c r="C115" s="6"/>
      <c r="D115" s="7"/>
      <c r="E115" s="7"/>
    </row>
    <row r="116" spans="1:5">
      <c r="A116" s="6" t="s">
        <v>39</v>
      </c>
      <c r="B116" s="6" t="s">
        <v>517</v>
      </c>
      <c r="C116" s="58">
        <v>1057</v>
      </c>
      <c r="D116" s="8">
        <v>585</v>
      </c>
      <c r="E116" s="7">
        <v>1170</v>
      </c>
    </row>
    <row r="117" spans="1:5">
      <c r="A117" s="6" t="s">
        <v>39</v>
      </c>
      <c r="B117" s="6" t="s">
        <v>518</v>
      </c>
      <c r="C117" s="58">
        <v>5270</v>
      </c>
      <c r="D117" s="7">
        <v>4017</v>
      </c>
      <c r="E117" s="7">
        <v>16327</v>
      </c>
    </row>
    <row r="118" spans="1:5">
      <c r="A118" s="6" t="s">
        <v>39</v>
      </c>
      <c r="B118" s="6" t="s">
        <v>519</v>
      </c>
      <c r="C118" s="58">
        <v>4351</v>
      </c>
      <c r="D118" s="13"/>
      <c r="E118" s="7">
        <v>6774</v>
      </c>
    </row>
    <row r="119" spans="1:5">
      <c r="A119" s="6" t="s">
        <v>39</v>
      </c>
      <c r="B119" s="6" t="s">
        <v>520</v>
      </c>
      <c r="C119" s="58">
        <v>11913</v>
      </c>
      <c r="D119" s="7">
        <v>5505</v>
      </c>
      <c r="E119" s="7">
        <v>28427</v>
      </c>
    </row>
    <row r="120" spans="1:5">
      <c r="A120" s="6" t="s">
        <v>39</v>
      </c>
      <c r="B120" s="6" t="s">
        <v>521</v>
      </c>
      <c r="C120" s="58">
        <v>1368</v>
      </c>
      <c r="D120" s="7">
        <v>17987</v>
      </c>
      <c r="E120" s="7">
        <v>2240</v>
      </c>
    </row>
    <row r="121" spans="1:5">
      <c r="A121" s="6" t="s">
        <v>39</v>
      </c>
      <c r="B121" s="6" t="s">
        <v>522</v>
      </c>
      <c r="C121" s="58">
        <v>2146</v>
      </c>
      <c r="D121" s="7">
        <v>1104</v>
      </c>
      <c r="E121" s="7">
        <v>3294</v>
      </c>
    </row>
    <row r="122" spans="1:5">
      <c r="A122" s="6" t="s">
        <v>39</v>
      </c>
      <c r="B122" s="6" t="s">
        <v>523</v>
      </c>
      <c r="C122" s="9">
        <v>75</v>
      </c>
      <c r="D122" s="8">
        <v>405</v>
      </c>
      <c r="E122" s="6">
        <v>717</v>
      </c>
    </row>
    <row r="123" spans="1:5">
      <c r="A123" s="6" t="s">
        <v>39</v>
      </c>
      <c r="B123" s="6" t="s">
        <v>524</v>
      </c>
      <c r="C123" s="58">
        <v>2930</v>
      </c>
      <c r="D123" s="8">
        <v>422</v>
      </c>
      <c r="E123" s="7">
        <v>6629</v>
      </c>
    </row>
    <row r="124" spans="1:5">
      <c r="A124" s="6" t="s">
        <v>39</v>
      </c>
      <c r="B124" s="6" t="s">
        <v>525</v>
      </c>
      <c r="C124" s="58">
        <v>4078</v>
      </c>
      <c r="D124" s="7">
        <v>3959</v>
      </c>
      <c r="E124" s="7">
        <v>8779</v>
      </c>
    </row>
    <row r="125" spans="1:5">
      <c r="A125" s="6" t="s">
        <v>39</v>
      </c>
      <c r="B125" s="6" t="s">
        <v>526</v>
      </c>
      <c r="C125" s="58">
        <v>47140</v>
      </c>
      <c r="D125" s="7">
        <v>5455</v>
      </c>
      <c r="E125" s="7">
        <v>84076</v>
      </c>
    </row>
    <row r="126" spans="1:5">
      <c r="A126" s="6" t="s">
        <v>39</v>
      </c>
      <c r="B126" s="6" t="s">
        <v>527</v>
      </c>
      <c r="C126" s="9">
        <v>909</v>
      </c>
      <c r="D126" s="7">
        <v>52883</v>
      </c>
      <c r="E126" s="7">
        <v>2247</v>
      </c>
    </row>
    <row r="127" spans="1:5">
      <c r="A127" s="6" t="s">
        <v>39</v>
      </c>
      <c r="B127" s="6" t="s">
        <v>528</v>
      </c>
      <c r="C127" s="58">
        <v>4028</v>
      </c>
      <c r="D127" s="7">
        <v>1375</v>
      </c>
      <c r="E127" s="7">
        <v>6456</v>
      </c>
    </row>
    <row r="128" spans="1:5">
      <c r="A128" s="6" t="s">
        <v>39</v>
      </c>
      <c r="B128" s="6" t="s">
        <v>529</v>
      </c>
      <c r="C128" s="9">
        <v>0</v>
      </c>
      <c r="D128" s="7">
        <v>3545</v>
      </c>
      <c r="E128" s="7">
        <v>8717</v>
      </c>
    </row>
    <row r="129" spans="1:5">
      <c r="A129" s="6" t="s">
        <v>39</v>
      </c>
      <c r="B129" s="6" t="s">
        <v>530</v>
      </c>
      <c r="C129" s="58">
        <v>14605</v>
      </c>
      <c r="D129" s="7">
        <v>3517</v>
      </c>
      <c r="E129" s="7">
        <v>39856</v>
      </c>
    </row>
    <row r="130" spans="1:5">
      <c r="A130" s="6"/>
      <c r="B130" s="6"/>
      <c r="C130" s="6"/>
      <c r="D130" s="7"/>
      <c r="E130" s="7"/>
    </row>
    <row r="131" spans="1:5">
      <c r="A131" s="6" t="s">
        <v>40</v>
      </c>
      <c r="B131" s="6" t="s">
        <v>531</v>
      </c>
      <c r="C131" s="58">
        <v>47526</v>
      </c>
      <c r="D131" s="7">
        <v>24442</v>
      </c>
      <c r="E131" s="7">
        <v>101966</v>
      </c>
    </row>
    <row r="132" spans="1:5">
      <c r="A132" s="6" t="s">
        <v>40</v>
      </c>
      <c r="B132" s="6" t="s">
        <v>532</v>
      </c>
      <c r="C132" s="58">
        <v>33664</v>
      </c>
      <c r="D132" s="7">
        <v>61974</v>
      </c>
      <c r="E132" s="7">
        <v>80767</v>
      </c>
    </row>
    <row r="133" spans="1:5">
      <c r="A133" s="6" t="s">
        <v>40</v>
      </c>
      <c r="B133" s="6" t="s">
        <v>533</v>
      </c>
      <c r="C133" s="58">
        <v>54024</v>
      </c>
      <c r="D133" s="7">
        <v>45721</v>
      </c>
      <c r="E133" s="7">
        <v>94461</v>
      </c>
    </row>
    <row r="134" spans="1:5">
      <c r="A134" s="6" t="s">
        <v>40</v>
      </c>
      <c r="B134" s="6" t="s">
        <v>534</v>
      </c>
      <c r="C134" s="58">
        <v>46584</v>
      </c>
      <c r="D134" s="7">
        <v>72928</v>
      </c>
      <c r="E134" s="7">
        <v>105906</v>
      </c>
    </row>
    <row r="135" spans="1:5">
      <c r="A135" s="6" t="s">
        <v>40</v>
      </c>
      <c r="B135" s="6" t="s">
        <v>535</v>
      </c>
      <c r="C135" s="58">
        <v>82040</v>
      </c>
      <c r="D135" s="7">
        <v>64711</v>
      </c>
      <c r="E135" s="7">
        <v>173603</v>
      </c>
    </row>
    <row r="136" spans="1:5">
      <c r="A136" s="6" t="s">
        <v>40</v>
      </c>
      <c r="B136" s="6" t="s">
        <v>536</v>
      </c>
      <c r="C136" s="329">
        <v>67462</v>
      </c>
      <c r="D136" s="7">
        <v>104392</v>
      </c>
      <c r="E136" s="7">
        <v>182602</v>
      </c>
    </row>
    <row r="137" spans="1:5">
      <c r="A137" s="6" t="s">
        <v>40</v>
      </c>
      <c r="B137" s="6" t="s">
        <v>537</v>
      </c>
      <c r="C137" s="329">
        <v>28065</v>
      </c>
      <c r="D137" s="7">
        <v>104055</v>
      </c>
      <c r="E137" s="7">
        <v>108109</v>
      </c>
    </row>
    <row r="138" spans="1:5">
      <c r="A138" s="6" t="s">
        <v>40</v>
      </c>
      <c r="B138" s="6" t="s">
        <v>538</v>
      </c>
      <c r="C138" s="329">
        <v>33104</v>
      </c>
      <c r="D138" s="7">
        <v>61660</v>
      </c>
      <c r="E138" s="7">
        <v>76094</v>
      </c>
    </row>
    <row r="139" spans="1:5">
      <c r="A139" s="6"/>
      <c r="B139" s="6"/>
      <c r="C139" s="6"/>
      <c r="D139" s="7"/>
      <c r="E139" s="7"/>
    </row>
    <row r="140" spans="1:5">
      <c r="A140" s="6" t="s">
        <v>41</v>
      </c>
      <c r="B140" s="6" t="s">
        <v>539</v>
      </c>
      <c r="C140" s="58">
        <v>17036</v>
      </c>
      <c r="D140" s="7">
        <v>45953</v>
      </c>
      <c r="E140" s="7">
        <v>27527</v>
      </c>
    </row>
    <row r="141" spans="1:5">
      <c r="A141" s="6"/>
      <c r="B141" s="6"/>
      <c r="C141" s="6"/>
      <c r="D141" s="7"/>
      <c r="E141" s="7"/>
    </row>
    <row r="142" spans="1:5">
      <c r="A142" s="6" t="s">
        <v>42</v>
      </c>
      <c r="B142" s="6" t="s">
        <v>540</v>
      </c>
      <c r="C142" s="9">
        <v>757</v>
      </c>
      <c r="D142" s="7">
        <v>18632</v>
      </c>
      <c r="E142" s="7">
        <v>3071</v>
      </c>
    </row>
    <row r="143" spans="1:5">
      <c r="A143" s="6" t="s">
        <v>42</v>
      </c>
      <c r="B143" s="6" t="s">
        <v>541</v>
      </c>
      <c r="C143" s="9">
        <v>637</v>
      </c>
      <c r="D143" s="7">
        <v>1192</v>
      </c>
      <c r="E143" s="7">
        <v>7859</v>
      </c>
    </row>
    <row r="144" spans="1:5">
      <c r="A144" s="6" t="s">
        <v>42</v>
      </c>
      <c r="B144" s="6" t="s">
        <v>542</v>
      </c>
      <c r="C144" s="9">
        <v>620</v>
      </c>
      <c r="D144" s="7">
        <v>2991</v>
      </c>
      <c r="E144" s="7">
        <v>1482</v>
      </c>
    </row>
    <row r="145" spans="1:5">
      <c r="A145" s="6" t="s">
        <v>42</v>
      </c>
      <c r="B145" s="6" t="s">
        <v>543</v>
      </c>
      <c r="C145" s="9">
        <v>64</v>
      </c>
      <c r="D145" s="8">
        <v>686</v>
      </c>
      <c r="E145" s="6">
        <v>124</v>
      </c>
    </row>
    <row r="146" spans="1:5">
      <c r="A146" s="6" t="s">
        <v>42</v>
      </c>
      <c r="B146" s="6" t="s">
        <v>544</v>
      </c>
      <c r="C146" s="58">
        <v>2735</v>
      </c>
      <c r="D146" s="8">
        <v>83</v>
      </c>
      <c r="E146" s="7">
        <v>6941</v>
      </c>
    </row>
    <row r="147" spans="1:5">
      <c r="A147" s="6"/>
      <c r="B147" s="6"/>
      <c r="C147" s="6"/>
      <c r="D147" s="8"/>
      <c r="E147" s="7"/>
    </row>
    <row r="148" spans="1:5">
      <c r="A148" s="6" t="s">
        <v>43</v>
      </c>
      <c r="B148" s="6" t="s">
        <v>545</v>
      </c>
      <c r="C148" s="58">
        <v>20077</v>
      </c>
      <c r="D148" s="7">
        <v>2710</v>
      </c>
      <c r="E148" s="7">
        <v>32049</v>
      </c>
    </row>
    <row r="149" spans="1:5">
      <c r="A149" s="6" t="s">
        <v>43</v>
      </c>
      <c r="B149" s="6" t="s">
        <v>546</v>
      </c>
      <c r="C149" s="58">
        <v>11772</v>
      </c>
      <c r="D149" s="7">
        <v>19351</v>
      </c>
      <c r="E149" s="7">
        <v>20824</v>
      </c>
    </row>
    <row r="150" spans="1:5">
      <c r="A150" s="6" t="s">
        <v>43</v>
      </c>
      <c r="B150" s="6" t="s">
        <v>547</v>
      </c>
      <c r="C150" s="58">
        <v>54786</v>
      </c>
      <c r="D150" s="7">
        <v>12437</v>
      </c>
      <c r="E150" s="7">
        <v>104247</v>
      </c>
    </row>
    <row r="151" spans="1:5">
      <c r="A151" s="6" t="s">
        <v>43</v>
      </c>
      <c r="B151" s="6" t="s">
        <v>548</v>
      </c>
      <c r="C151" s="58">
        <v>24049</v>
      </c>
      <c r="D151" s="7">
        <v>60390</v>
      </c>
      <c r="E151" s="7">
        <v>44692</v>
      </c>
    </row>
    <row r="152" spans="1:5">
      <c r="A152" s="6"/>
      <c r="B152" s="6"/>
      <c r="C152" s="6"/>
      <c r="D152" s="7"/>
      <c r="E152" s="7"/>
    </row>
    <row r="153" spans="1:5">
      <c r="A153" s="6" t="s">
        <v>549</v>
      </c>
      <c r="B153" s="6" t="s">
        <v>550</v>
      </c>
      <c r="C153" s="58">
        <v>12115</v>
      </c>
      <c r="D153" s="7">
        <v>25695</v>
      </c>
      <c r="E153" s="7">
        <v>23226</v>
      </c>
    </row>
    <row r="154" spans="1:5">
      <c r="A154" s="6" t="s">
        <v>549</v>
      </c>
      <c r="B154" s="6" t="s">
        <v>551</v>
      </c>
      <c r="C154" s="58">
        <v>32223</v>
      </c>
      <c r="D154" s="7">
        <v>8723</v>
      </c>
      <c r="E154" s="7">
        <v>68438</v>
      </c>
    </row>
    <row r="155" spans="1:5">
      <c r="A155" s="6"/>
      <c r="B155" s="6"/>
      <c r="C155" s="58"/>
      <c r="D155" s="7"/>
      <c r="E155" s="7"/>
    </row>
    <row r="156" spans="1:5">
      <c r="A156" s="6" t="s">
        <v>47</v>
      </c>
      <c r="B156" s="6" t="s">
        <v>552</v>
      </c>
      <c r="C156" s="58">
        <v>33660</v>
      </c>
      <c r="D156" s="7">
        <v>35039</v>
      </c>
      <c r="E156" s="7">
        <v>54682</v>
      </c>
    </row>
    <row r="157" spans="1:5">
      <c r="A157" s="6" t="s">
        <v>47</v>
      </c>
      <c r="B157" s="6" t="s">
        <v>553</v>
      </c>
      <c r="C157" s="58">
        <v>92965</v>
      </c>
      <c r="D157" s="7">
        <v>122331</v>
      </c>
      <c r="E157" s="7">
        <v>169094</v>
      </c>
    </row>
    <row r="158" spans="1:5">
      <c r="A158" s="6" t="s">
        <v>47</v>
      </c>
      <c r="B158" s="6" t="s">
        <v>554</v>
      </c>
      <c r="C158" s="58">
        <v>2112</v>
      </c>
      <c r="D158" s="7">
        <v>42228</v>
      </c>
      <c r="E158" s="7">
        <v>6349</v>
      </c>
    </row>
    <row r="159" spans="1:5">
      <c r="A159" s="6"/>
      <c r="B159" s="6"/>
      <c r="C159" s="58"/>
      <c r="D159" s="7"/>
      <c r="E159" s="7"/>
    </row>
    <row r="160" spans="1:5">
      <c r="A160" s="6" t="s">
        <v>49</v>
      </c>
      <c r="B160" s="6" t="s">
        <v>555</v>
      </c>
      <c r="C160" s="58">
        <v>5379</v>
      </c>
      <c r="D160" s="7">
        <v>3443</v>
      </c>
      <c r="E160" s="7">
        <v>11271</v>
      </c>
    </row>
    <row r="161" spans="1:5">
      <c r="A161" s="6" t="s">
        <v>49</v>
      </c>
      <c r="B161" s="6" t="s">
        <v>556</v>
      </c>
      <c r="C161" s="58">
        <v>9921</v>
      </c>
      <c r="D161" s="7">
        <v>6020</v>
      </c>
      <c r="E161" s="7">
        <v>20473</v>
      </c>
    </row>
    <row r="162" spans="1:5">
      <c r="A162" s="6" t="s">
        <v>49</v>
      </c>
      <c r="B162" s="6" t="s">
        <v>557</v>
      </c>
      <c r="C162" s="58">
        <v>33364</v>
      </c>
      <c r="D162" s="7">
        <v>11916</v>
      </c>
      <c r="E162" s="7">
        <v>80096</v>
      </c>
    </row>
    <row r="163" spans="1:5">
      <c r="A163" s="6" t="s">
        <v>49</v>
      </c>
      <c r="B163" s="6" t="s">
        <v>558</v>
      </c>
      <c r="C163" s="58">
        <v>1658</v>
      </c>
      <c r="D163" s="7">
        <v>36514</v>
      </c>
      <c r="E163" s="7">
        <v>2914</v>
      </c>
    </row>
    <row r="164" spans="1:5">
      <c r="A164" s="6"/>
      <c r="B164" s="6"/>
      <c r="C164" s="58"/>
      <c r="D164" s="7"/>
      <c r="E164" s="7"/>
    </row>
    <row r="165" spans="1:5">
      <c r="A165" s="6" t="s">
        <v>51</v>
      </c>
      <c r="B165" s="6" t="s">
        <v>559</v>
      </c>
      <c r="C165" s="58">
        <v>28493</v>
      </c>
      <c r="D165" s="7">
        <v>1386</v>
      </c>
      <c r="E165" s="7">
        <v>52884</v>
      </c>
    </row>
    <row r="166" spans="1:5">
      <c r="A166" s="6"/>
      <c r="B166" s="6"/>
      <c r="C166" s="6"/>
      <c r="D166" s="7"/>
      <c r="E166" s="7"/>
    </row>
    <row r="167" spans="1:5">
      <c r="A167" s="6" t="s">
        <v>53</v>
      </c>
      <c r="B167" s="6" t="s">
        <v>560</v>
      </c>
      <c r="C167" s="58">
        <v>65811</v>
      </c>
      <c r="D167" s="7">
        <v>30391</v>
      </c>
      <c r="E167" s="7">
        <v>90677</v>
      </c>
    </row>
    <row r="168" spans="1:5">
      <c r="A168" s="6" t="s">
        <v>53</v>
      </c>
      <c r="B168" s="6" t="s">
        <v>561</v>
      </c>
      <c r="C168" s="58">
        <v>20732</v>
      </c>
      <c r="D168" s="7">
        <v>62787</v>
      </c>
      <c r="E168" s="7">
        <v>17604</v>
      </c>
    </row>
    <row r="169" spans="1:5">
      <c r="A169" s="6" t="s">
        <v>53</v>
      </c>
      <c r="B169" s="6" t="s">
        <v>562</v>
      </c>
      <c r="C169" s="58">
        <v>2271</v>
      </c>
      <c r="D169" s="7">
        <v>13835</v>
      </c>
      <c r="E169" s="7">
        <v>2085</v>
      </c>
    </row>
    <row r="170" spans="1:5">
      <c r="A170" s="6" t="s">
        <v>53</v>
      </c>
      <c r="B170" s="6" t="s">
        <v>563</v>
      </c>
      <c r="C170" s="58">
        <v>62118</v>
      </c>
      <c r="D170" s="7">
        <v>40568</v>
      </c>
      <c r="E170" s="7">
        <v>52097</v>
      </c>
    </row>
    <row r="171" spans="1:5">
      <c r="A171" s="6" t="s">
        <v>53</v>
      </c>
      <c r="B171" s="6" t="s">
        <v>564</v>
      </c>
      <c r="C171" s="58">
        <v>13098</v>
      </c>
      <c r="D171" s="7">
        <v>5910</v>
      </c>
      <c r="E171" s="7">
        <v>4711</v>
      </c>
    </row>
    <row r="172" spans="1:5">
      <c r="A172" s="6" t="s">
        <v>53</v>
      </c>
      <c r="B172" s="6" t="s">
        <v>565</v>
      </c>
      <c r="C172" s="58">
        <v>123282</v>
      </c>
      <c r="D172" s="7">
        <v>129485</v>
      </c>
      <c r="E172" s="7">
        <v>150911</v>
      </c>
    </row>
    <row r="173" spans="1:5">
      <c r="A173" s="6"/>
      <c r="B173" s="6"/>
      <c r="C173" s="6"/>
      <c r="D173" s="7"/>
      <c r="E173" s="7"/>
    </row>
    <row r="174" spans="1:5">
      <c r="A174" s="6" t="s">
        <v>22</v>
      </c>
      <c r="B174" s="6" t="s">
        <v>566</v>
      </c>
      <c r="C174" s="58">
        <v>4576</v>
      </c>
      <c r="D174" s="7">
        <v>2422</v>
      </c>
      <c r="E174" s="7">
        <v>12846</v>
      </c>
    </row>
    <row r="175" spans="1:5">
      <c r="A175" s="6"/>
      <c r="B175" s="6"/>
      <c r="C175" s="58"/>
      <c r="D175" s="7"/>
      <c r="E175" s="7"/>
    </row>
    <row r="176" spans="1:5">
      <c r="A176" s="6" t="s">
        <v>44</v>
      </c>
      <c r="B176" s="6" t="s">
        <v>567</v>
      </c>
      <c r="C176" s="58">
        <v>18567</v>
      </c>
      <c r="D176" s="7">
        <v>5346</v>
      </c>
      <c r="E176" s="7">
        <v>23556</v>
      </c>
    </row>
    <row r="177" spans="1:5">
      <c r="A177" s="6" t="s">
        <v>44</v>
      </c>
      <c r="B177" s="6" t="s">
        <v>568</v>
      </c>
      <c r="C177" s="58">
        <v>2942</v>
      </c>
      <c r="D177" s="7">
        <v>12482</v>
      </c>
      <c r="E177" s="7">
        <v>3891</v>
      </c>
    </row>
    <row r="178" spans="1:5">
      <c r="A178" s="6" t="s">
        <v>44</v>
      </c>
      <c r="B178" s="6" t="s">
        <v>569</v>
      </c>
      <c r="C178" s="58">
        <v>4812</v>
      </c>
      <c r="D178" s="7">
        <v>2159</v>
      </c>
      <c r="E178" s="7">
        <v>4985</v>
      </c>
    </row>
    <row r="179" spans="1:5">
      <c r="A179" s="6"/>
      <c r="B179" s="6"/>
      <c r="C179" s="58"/>
      <c r="D179" s="7"/>
      <c r="E179" s="7"/>
    </row>
    <row r="180" spans="1:5">
      <c r="A180" s="6" t="s">
        <v>56</v>
      </c>
      <c r="B180" s="6" t="s">
        <v>570</v>
      </c>
      <c r="C180" s="58">
        <v>48628</v>
      </c>
      <c r="D180" s="7">
        <v>4763</v>
      </c>
      <c r="E180" s="7">
        <v>63646</v>
      </c>
    </row>
    <row r="181" spans="1:5">
      <c r="A181" s="6"/>
      <c r="B181" s="6"/>
      <c r="C181" s="58"/>
      <c r="D181" s="7"/>
      <c r="E181" s="7"/>
    </row>
    <row r="182" spans="1:5">
      <c r="A182" s="6" t="s">
        <v>58</v>
      </c>
      <c r="B182" s="6" t="s">
        <v>571</v>
      </c>
      <c r="C182" s="58">
        <v>37243</v>
      </c>
      <c r="D182" s="13"/>
      <c r="E182" s="7">
        <v>76881</v>
      </c>
    </row>
    <row r="183" spans="1:5">
      <c r="A183" s="6" t="s">
        <v>58</v>
      </c>
      <c r="B183" s="6" t="s">
        <v>572</v>
      </c>
      <c r="C183" s="58">
        <v>16114</v>
      </c>
      <c r="D183" s="7">
        <v>38805</v>
      </c>
      <c r="E183" s="7">
        <v>35777</v>
      </c>
    </row>
    <row r="184" spans="1:5">
      <c r="A184" s="6" t="s">
        <v>58</v>
      </c>
      <c r="B184" s="6" t="s">
        <v>573</v>
      </c>
      <c r="C184" s="58">
        <v>1630</v>
      </c>
      <c r="D184" s="7">
        <v>19741</v>
      </c>
      <c r="E184" s="7">
        <v>3199</v>
      </c>
    </row>
    <row r="185" spans="1:5">
      <c r="A185" s="6" t="s">
        <v>58</v>
      </c>
      <c r="B185" s="6" t="s">
        <v>574</v>
      </c>
      <c r="C185" s="58">
        <v>3556</v>
      </c>
      <c r="D185" s="7">
        <v>1622</v>
      </c>
      <c r="E185" s="7">
        <v>7909</v>
      </c>
    </row>
    <row r="186" spans="1:5">
      <c r="A186" s="6" t="s">
        <v>58</v>
      </c>
      <c r="B186" s="6" t="s">
        <v>575</v>
      </c>
      <c r="C186" s="58">
        <v>1053</v>
      </c>
      <c r="D186" s="7">
        <v>4437</v>
      </c>
      <c r="E186" s="7">
        <v>1537</v>
      </c>
    </row>
    <row r="187" spans="1:5">
      <c r="A187" s="6" t="s">
        <v>58</v>
      </c>
      <c r="B187" s="6" t="s">
        <v>576</v>
      </c>
      <c r="C187" s="58">
        <v>3540</v>
      </c>
      <c r="D187" s="8">
        <v>708</v>
      </c>
      <c r="E187" s="7">
        <v>4146</v>
      </c>
    </row>
    <row r="188" spans="1:5">
      <c r="A188" s="6" t="s">
        <v>58</v>
      </c>
      <c r="B188" s="6" t="s">
        <v>577</v>
      </c>
      <c r="C188" s="58">
        <v>2411</v>
      </c>
      <c r="D188" s="7">
        <v>3103</v>
      </c>
      <c r="E188" s="7">
        <v>5026</v>
      </c>
    </row>
    <row r="189" spans="1:5">
      <c r="A189" s="6" t="s">
        <v>58</v>
      </c>
      <c r="B189" s="6" t="s">
        <v>578</v>
      </c>
      <c r="C189" s="58">
        <v>1066</v>
      </c>
      <c r="D189" s="7">
        <v>2920</v>
      </c>
      <c r="E189" s="7">
        <v>2707</v>
      </c>
    </row>
    <row r="190" spans="1:5">
      <c r="A190" s="6" t="s">
        <v>58</v>
      </c>
      <c r="B190" s="6" t="s">
        <v>579</v>
      </c>
      <c r="C190" s="9">
        <v>604</v>
      </c>
      <c r="D190" s="7">
        <v>1435</v>
      </c>
      <c r="E190" s="7">
        <v>1385</v>
      </c>
    </row>
    <row r="191" spans="1:5">
      <c r="A191" s="6" t="s">
        <v>58</v>
      </c>
      <c r="B191" s="6" t="s">
        <v>580</v>
      </c>
      <c r="C191" s="58">
        <v>9201</v>
      </c>
      <c r="D191" s="8">
        <v>676</v>
      </c>
      <c r="E191" s="7">
        <v>13340</v>
      </c>
    </row>
    <row r="192" spans="1:5">
      <c r="A192" s="6" t="s">
        <v>58</v>
      </c>
      <c r="B192" s="6" t="s">
        <v>581</v>
      </c>
      <c r="C192" s="9">
        <v>910</v>
      </c>
      <c r="D192" s="7">
        <v>8251</v>
      </c>
      <c r="E192" s="7">
        <v>1546</v>
      </c>
    </row>
    <row r="193" spans="1:5">
      <c r="A193" s="6" t="s">
        <v>58</v>
      </c>
      <c r="B193" s="6" t="s">
        <v>582</v>
      </c>
      <c r="C193" s="58">
        <v>10658</v>
      </c>
      <c r="D193" s="7">
        <v>1132</v>
      </c>
      <c r="E193" s="7">
        <v>19493</v>
      </c>
    </row>
    <row r="194" spans="1:5">
      <c r="A194" s="6" t="s">
        <v>58</v>
      </c>
      <c r="B194" s="6" t="s">
        <v>583</v>
      </c>
      <c r="C194" s="58">
        <v>28086</v>
      </c>
      <c r="D194" s="7">
        <v>11396</v>
      </c>
      <c r="E194" s="7">
        <v>53976</v>
      </c>
    </row>
    <row r="195" spans="1:5">
      <c r="A195" s="6"/>
      <c r="B195" s="6"/>
      <c r="C195" s="58"/>
      <c r="D195" s="7"/>
      <c r="E195" s="7"/>
    </row>
    <row r="196" spans="1:5">
      <c r="A196" s="6" t="s">
        <v>46</v>
      </c>
      <c r="B196" s="6" t="s">
        <v>584</v>
      </c>
      <c r="C196" s="58">
        <v>28000</v>
      </c>
      <c r="D196" s="7">
        <v>29991</v>
      </c>
      <c r="E196" s="7">
        <v>32314</v>
      </c>
    </row>
    <row r="197" spans="1:5">
      <c r="A197" s="6"/>
      <c r="B197" s="6"/>
      <c r="C197" s="6"/>
      <c r="D197" s="7"/>
      <c r="E197" s="7"/>
    </row>
    <row r="198" spans="1:5">
      <c r="A198" s="6" t="s">
        <v>59</v>
      </c>
      <c r="B198" s="6" t="s">
        <v>585</v>
      </c>
      <c r="C198" s="58">
        <v>7669</v>
      </c>
      <c r="D198" s="7">
        <v>28000</v>
      </c>
      <c r="E198" s="7">
        <v>12865</v>
      </c>
    </row>
    <row r="199" spans="1:5">
      <c r="A199" s="6" t="s">
        <v>59</v>
      </c>
      <c r="B199" s="6" t="s">
        <v>586</v>
      </c>
      <c r="C199" s="58">
        <v>6266</v>
      </c>
      <c r="D199" s="7">
        <v>5766</v>
      </c>
      <c r="E199" s="7">
        <v>7076</v>
      </c>
    </row>
    <row r="200" spans="1:5">
      <c r="A200" s="6" t="s">
        <v>59</v>
      </c>
      <c r="B200" s="6" t="s">
        <v>587</v>
      </c>
      <c r="C200" s="58">
        <v>6747</v>
      </c>
      <c r="D200" s="7">
        <v>4337</v>
      </c>
      <c r="E200" s="7">
        <v>10481</v>
      </c>
    </row>
    <row r="201" spans="1:5">
      <c r="A201" s="6" t="s">
        <v>59</v>
      </c>
      <c r="B201" s="6" t="s">
        <v>588</v>
      </c>
      <c r="C201" s="58">
        <v>1872</v>
      </c>
      <c r="D201" s="7">
        <v>7677</v>
      </c>
      <c r="E201" s="7">
        <v>5679</v>
      </c>
    </row>
    <row r="202" spans="1:5">
      <c r="A202" s="6" t="s">
        <v>59</v>
      </c>
      <c r="B202" s="6" t="s">
        <v>589</v>
      </c>
      <c r="C202" s="9">
        <v>265</v>
      </c>
      <c r="D202" s="7">
        <v>3655</v>
      </c>
      <c r="E202" s="6">
        <v>341</v>
      </c>
    </row>
    <row r="203" spans="1:5">
      <c r="A203" s="6" t="s">
        <v>59</v>
      </c>
      <c r="B203" s="6" t="s">
        <v>590</v>
      </c>
      <c r="C203" s="58">
        <v>26781</v>
      </c>
      <c r="D203" s="8">
        <v>148</v>
      </c>
      <c r="E203" s="7">
        <v>53977</v>
      </c>
    </row>
    <row r="204" spans="1:5">
      <c r="A204" s="6" t="s">
        <v>59</v>
      </c>
      <c r="B204" s="6" t="s">
        <v>591</v>
      </c>
      <c r="C204" s="58">
        <v>20929</v>
      </c>
      <c r="D204" s="7">
        <v>28170</v>
      </c>
      <c r="E204" s="7">
        <v>45981</v>
      </c>
    </row>
    <row r="205" spans="1:5">
      <c r="A205" s="6" t="s">
        <v>59</v>
      </c>
      <c r="B205" s="6" t="s">
        <v>592</v>
      </c>
      <c r="C205" s="58">
        <v>19697</v>
      </c>
      <c r="D205" s="7">
        <v>21791</v>
      </c>
      <c r="E205" s="7">
        <v>29956</v>
      </c>
    </row>
    <row r="206" spans="1:5">
      <c r="A206" s="6" t="s">
        <v>59</v>
      </c>
      <c r="B206" s="6" t="s">
        <v>593</v>
      </c>
      <c r="C206" s="9">
        <v>157</v>
      </c>
      <c r="D206" s="7">
        <v>17144</v>
      </c>
      <c r="E206" s="6">
        <v>152</v>
      </c>
    </row>
    <row r="207" spans="1:5">
      <c r="A207" s="6" t="s">
        <v>59</v>
      </c>
      <c r="B207" s="6" t="s">
        <v>594</v>
      </c>
      <c r="C207" s="58">
        <v>1827</v>
      </c>
      <c r="D207" s="8">
        <v>56</v>
      </c>
      <c r="E207" s="7">
        <v>7508</v>
      </c>
    </row>
    <row r="208" spans="1:5">
      <c r="A208" s="6" t="s">
        <v>59</v>
      </c>
      <c r="B208" s="6" t="s">
        <v>595</v>
      </c>
      <c r="C208" s="58">
        <v>21844</v>
      </c>
      <c r="D208" s="7">
        <v>2214</v>
      </c>
      <c r="E208" s="7">
        <v>19051</v>
      </c>
    </row>
    <row r="209" spans="1:5">
      <c r="A209" s="6" t="s">
        <v>59</v>
      </c>
      <c r="B209" s="6" t="s">
        <v>596</v>
      </c>
      <c r="C209" s="58">
        <v>12424</v>
      </c>
      <c r="D209" s="7">
        <v>13561</v>
      </c>
      <c r="E209" s="7">
        <v>13067</v>
      </c>
    </row>
    <row r="210" spans="1:5">
      <c r="A210" s="6" t="s">
        <v>59</v>
      </c>
      <c r="B210" s="6" t="s">
        <v>597</v>
      </c>
      <c r="C210" s="9">
        <v>107</v>
      </c>
      <c r="D210" s="7">
        <v>5609</v>
      </c>
      <c r="E210" s="7">
        <v>11963</v>
      </c>
    </row>
    <row r="211" spans="1:5">
      <c r="A211" s="6"/>
      <c r="B211" s="6"/>
      <c r="C211" s="6"/>
      <c r="D211" s="7"/>
      <c r="E211" s="7"/>
    </row>
    <row r="212" spans="1:5">
      <c r="A212" s="6" t="s">
        <v>24</v>
      </c>
      <c r="B212" s="6" t="s">
        <v>598</v>
      </c>
      <c r="C212" s="9">
        <v>400</v>
      </c>
      <c r="D212" s="7">
        <v>2967</v>
      </c>
      <c r="E212" s="6">
        <v>400</v>
      </c>
    </row>
    <row r="213" spans="1:5">
      <c r="A213" s="6" t="s">
        <v>24</v>
      </c>
      <c r="B213" s="6" t="s">
        <v>599</v>
      </c>
      <c r="C213" s="13"/>
      <c r="D213" s="8">
        <v>400</v>
      </c>
      <c r="E213" s="6">
        <v>400</v>
      </c>
    </row>
    <row r="214" spans="1:5">
      <c r="A214" s="6" t="s">
        <v>24</v>
      </c>
      <c r="B214" s="6" t="s">
        <v>600</v>
      </c>
      <c r="C214" s="13"/>
      <c r="D214" s="8">
        <v>780</v>
      </c>
      <c r="E214" s="6">
        <v>780</v>
      </c>
    </row>
    <row r="215" spans="1:5">
      <c r="A215" s="6"/>
      <c r="B215" s="6"/>
      <c r="C215" s="6"/>
      <c r="D215" s="8"/>
      <c r="E215" s="6"/>
    </row>
    <row r="216" spans="1:5">
      <c r="A216" s="6" t="s">
        <v>60</v>
      </c>
      <c r="B216" s="6" t="s">
        <v>601</v>
      </c>
      <c r="C216" s="58">
        <v>45304</v>
      </c>
      <c r="D216" s="8">
        <v>780</v>
      </c>
      <c r="E216" s="7">
        <v>91258</v>
      </c>
    </row>
    <row r="217" spans="1:5">
      <c r="A217" s="6" t="s">
        <v>60</v>
      </c>
      <c r="B217" s="6" t="s">
        <v>602</v>
      </c>
      <c r="C217" s="58">
        <v>21774</v>
      </c>
      <c r="D217" s="7">
        <v>36363</v>
      </c>
      <c r="E217" s="7">
        <v>45134</v>
      </c>
    </row>
    <row r="218" spans="1:5">
      <c r="A218" s="6"/>
      <c r="B218" s="6"/>
      <c r="C218" s="58"/>
      <c r="D218" s="7"/>
      <c r="E218" s="7"/>
    </row>
    <row r="219" spans="1:5">
      <c r="A219" s="6" t="s">
        <v>62</v>
      </c>
      <c r="B219" s="6" t="s">
        <v>603</v>
      </c>
      <c r="C219" s="256"/>
      <c r="D219" s="7">
        <v>17610</v>
      </c>
      <c r="E219" s="6">
        <v>278</v>
      </c>
    </row>
    <row r="220" spans="1:5">
      <c r="A220" s="6" t="s">
        <v>62</v>
      </c>
      <c r="B220" s="6" t="s">
        <v>604</v>
      </c>
      <c r="C220" s="9">
        <v>901</v>
      </c>
      <c r="D220" s="8">
        <v>106</v>
      </c>
      <c r="E220" s="6">
        <v>934</v>
      </c>
    </row>
    <row r="221" spans="1:5">
      <c r="A221" s="6" t="s">
        <v>62</v>
      </c>
      <c r="B221" s="6" t="s">
        <v>605</v>
      </c>
      <c r="C221" s="58">
        <v>1445</v>
      </c>
      <c r="D221" s="8">
        <v>807</v>
      </c>
      <c r="E221" s="7">
        <v>2391</v>
      </c>
    </row>
    <row r="222" spans="1:5">
      <c r="A222" s="6" t="s">
        <v>62</v>
      </c>
      <c r="B222" s="6" t="s">
        <v>606</v>
      </c>
      <c r="C222" s="58">
        <v>2459</v>
      </c>
      <c r="D222" s="7">
        <v>1568</v>
      </c>
      <c r="E222" s="7">
        <v>5258</v>
      </c>
    </row>
    <row r="223" spans="1:5">
      <c r="A223" s="6" t="s">
        <v>62</v>
      </c>
      <c r="B223" s="6" t="s">
        <v>607</v>
      </c>
      <c r="C223" s="58">
        <v>4777</v>
      </c>
      <c r="D223" s="7">
        <v>2852</v>
      </c>
      <c r="E223" s="7">
        <v>5757</v>
      </c>
    </row>
    <row r="224" spans="1:5">
      <c r="A224" s="6" t="s">
        <v>62</v>
      </c>
      <c r="B224" s="6" t="s">
        <v>608</v>
      </c>
      <c r="C224" s="58">
        <v>23651</v>
      </c>
      <c r="D224" s="7">
        <v>4143</v>
      </c>
      <c r="E224" s="7">
        <v>41717</v>
      </c>
    </row>
    <row r="225" spans="1:5">
      <c r="A225" s="6" t="s">
        <v>62</v>
      </c>
      <c r="B225" s="6" t="s">
        <v>609</v>
      </c>
      <c r="C225" s="58">
        <v>1186</v>
      </c>
      <c r="D225" s="7">
        <v>25362</v>
      </c>
      <c r="E225" s="7">
        <v>1740</v>
      </c>
    </row>
    <row r="226" spans="1:5">
      <c r="A226" s="6" t="s">
        <v>62</v>
      </c>
      <c r="B226" s="6" t="s">
        <v>610</v>
      </c>
      <c r="C226" s="9">
        <v>741</v>
      </c>
      <c r="D226" s="8">
        <v>755</v>
      </c>
      <c r="E226" s="7">
        <v>1008</v>
      </c>
    </row>
    <row r="227" spans="1:5">
      <c r="A227" s="6" t="s">
        <v>62</v>
      </c>
      <c r="B227" s="6" t="s">
        <v>611</v>
      </c>
      <c r="C227" s="58">
        <v>9690</v>
      </c>
      <c r="D227" s="8">
        <v>997</v>
      </c>
      <c r="E227" s="7">
        <v>18132</v>
      </c>
    </row>
    <row r="228" spans="1:5">
      <c r="A228" s="6"/>
      <c r="B228" s="6"/>
      <c r="C228" s="6"/>
      <c r="D228" s="8"/>
      <c r="E228" s="7"/>
    </row>
    <row r="229" spans="1:5">
      <c r="A229" s="6" t="s">
        <v>61</v>
      </c>
      <c r="B229" s="6" t="s">
        <v>612</v>
      </c>
      <c r="C229" s="58">
        <v>2141</v>
      </c>
      <c r="D229" s="7">
        <v>11070</v>
      </c>
      <c r="E229" s="7">
        <v>2387</v>
      </c>
    </row>
    <row r="230" spans="1:5">
      <c r="A230" s="6" t="s">
        <v>61</v>
      </c>
      <c r="B230" s="6" t="s">
        <v>613</v>
      </c>
      <c r="C230" s="9">
        <v>169</v>
      </c>
      <c r="D230" s="7">
        <v>2232</v>
      </c>
      <c r="E230" s="6">
        <v>366</v>
      </c>
    </row>
    <row r="231" spans="1:5">
      <c r="A231" s="6" t="s">
        <v>61</v>
      </c>
      <c r="B231" s="6" t="s">
        <v>614</v>
      </c>
      <c r="C231" s="58">
        <v>2352</v>
      </c>
      <c r="D231" s="8">
        <v>147</v>
      </c>
      <c r="E231" s="7">
        <v>3014</v>
      </c>
    </row>
    <row r="232" spans="1:5">
      <c r="A232" s="6" t="s">
        <v>61</v>
      </c>
      <c r="B232" s="6" t="s">
        <v>615</v>
      </c>
      <c r="C232" s="9">
        <v>115</v>
      </c>
      <c r="D232" s="7">
        <v>1846</v>
      </c>
      <c r="E232" s="6">
        <v>248</v>
      </c>
    </row>
    <row r="233" spans="1:5">
      <c r="A233" s="6" t="s">
        <v>61</v>
      </c>
      <c r="B233" s="6" t="s">
        <v>616</v>
      </c>
      <c r="C233" s="58">
        <v>6304</v>
      </c>
      <c r="D233" s="8">
        <v>146</v>
      </c>
      <c r="E233" s="7">
        <v>9420</v>
      </c>
    </row>
    <row r="234" spans="1:5">
      <c r="A234" s="6" t="s">
        <v>61</v>
      </c>
      <c r="B234" s="6" t="s">
        <v>617</v>
      </c>
      <c r="C234" s="58">
        <v>1000</v>
      </c>
      <c r="D234" s="7">
        <v>7387</v>
      </c>
      <c r="E234" s="7">
        <v>2155</v>
      </c>
    </row>
    <row r="235" spans="1:5">
      <c r="A235" s="6"/>
      <c r="B235" s="6"/>
      <c r="C235" s="6"/>
      <c r="D235" s="7"/>
      <c r="E235" s="7"/>
    </row>
    <row r="236" spans="1:5">
      <c r="A236" s="6" t="s">
        <v>618</v>
      </c>
      <c r="B236" s="6" t="s">
        <v>619</v>
      </c>
      <c r="C236" s="58">
        <v>13524</v>
      </c>
      <c r="D236" s="7">
        <v>14529</v>
      </c>
      <c r="E236" s="7">
        <v>29342</v>
      </c>
    </row>
    <row r="237" spans="1:5">
      <c r="A237" s="6"/>
      <c r="B237" s="6"/>
      <c r="C237" s="6"/>
      <c r="D237" s="7"/>
      <c r="E237" s="7"/>
    </row>
    <row r="238" spans="1:5">
      <c r="A238" s="6" t="s">
        <v>48</v>
      </c>
      <c r="B238" s="6" t="s">
        <v>620</v>
      </c>
      <c r="C238" s="58">
        <v>11358</v>
      </c>
      <c r="D238" s="7">
        <v>14522</v>
      </c>
      <c r="E238" s="7">
        <v>52607</v>
      </c>
    </row>
    <row r="239" spans="1:5">
      <c r="A239" s="6" t="s">
        <v>48</v>
      </c>
      <c r="B239" s="6" t="s">
        <v>621</v>
      </c>
      <c r="C239" s="58">
        <v>4187</v>
      </c>
      <c r="D239" s="7">
        <v>14549</v>
      </c>
      <c r="E239" s="7">
        <v>8053</v>
      </c>
    </row>
    <row r="240" spans="1:5">
      <c r="A240" s="6" t="s">
        <v>48</v>
      </c>
      <c r="B240" s="6" t="s">
        <v>622</v>
      </c>
      <c r="C240" s="58">
        <v>4768</v>
      </c>
      <c r="D240" s="7">
        <v>5029</v>
      </c>
      <c r="E240" s="7">
        <v>8801</v>
      </c>
    </row>
    <row r="241" spans="1:5">
      <c r="A241" s="6"/>
      <c r="B241" s="6"/>
      <c r="C241" s="6"/>
      <c r="D241" s="7"/>
      <c r="E241" s="7"/>
    </row>
    <row r="242" spans="1:5">
      <c r="A242" s="6" t="s">
        <v>623</v>
      </c>
      <c r="B242" s="6" t="s">
        <v>624</v>
      </c>
      <c r="C242" s="58">
        <v>3885</v>
      </c>
      <c r="D242" s="7">
        <v>5994</v>
      </c>
      <c r="E242" s="7">
        <v>6328</v>
      </c>
    </row>
    <row r="243" spans="1:5">
      <c r="A243" s="6" t="s">
        <v>623</v>
      </c>
      <c r="B243" s="6" t="s">
        <v>625</v>
      </c>
      <c r="C243" s="58">
        <v>35619</v>
      </c>
      <c r="D243" s="7">
        <v>2747</v>
      </c>
      <c r="E243" s="7">
        <v>74273</v>
      </c>
    </row>
    <row r="244" spans="1:5">
      <c r="A244" s="6" t="s">
        <v>623</v>
      </c>
      <c r="B244" s="6" t="s">
        <v>626</v>
      </c>
      <c r="C244" s="58">
        <v>2587</v>
      </c>
      <c r="D244" s="7">
        <v>26584</v>
      </c>
      <c r="E244" s="7">
        <v>2602</v>
      </c>
    </row>
    <row r="245" spans="1:5">
      <c r="A245" s="6"/>
      <c r="B245" s="6"/>
      <c r="C245" s="58"/>
      <c r="D245" s="7"/>
      <c r="E245" s="7"/>
    </row>
    <row r="246" spans="1:5">
      <c r="A246" s="6" t="s">
        <v>50</v>
      </c>
      <c r="B246" s="6" t="s">
        <v>627</v>
      </c>
      <c r="C246" s="58">
        <v>4883</v>
      </c>
      <c r="D246" s="7">
        <v>1193</v>
      </c>
      <c r="E246" s="7">
        <v>4476</v>
      </c>
    </row>
    <row r="247" spans="1:5">
      <c r="A247" s="6" t="s">
        <v>50</v>
      </c>
      <c r="B247" s="6" t="s">
        <v>628</v>
      </c>
      <c r="C247" s="58">
        <v>11011</v>
      </c>
      <c r="D247" s="7">
        <v>2326</v>
      </c>
      <c r="E247" s="7">
        <v>23607</v>
      </c>
    </row>
    <row r="248" spans="1:5">
      <c r="A248" s="6" t="s">
        <v>50</v>
      </c>
      <c r="B248" s="6" t="s">
        <v>629</v>
      </c>
      <c r="C248" s="58">
        <v>1382</v>
      </c>
      <c r="D248" s="7">
        <v>13642</v>
      </c>
      <c r="E248" s="7">
        <v>3964</v>
      </c>
    </row>
    <row r="249" spans="1:5">
      <c r="A249" s="6" t="s">
        <v>50</v>
      </c>
      <c r="B249" s="6" t="s">
        <v>630</v>
      </c>
      <c r="C249" s="9">
        <v>683</v>
      </c>
      <c r="D249" s="7">
        <v>3542</v>
      </c>
      <c r="E249" s="7">
        <v>1991</v>
      </c>
    </row>
    <row r="250" spans="1:5">
      <c r="A250" s="6" t="s">
        <v>50</v>
      </c>
      <c r="B250" s="6" t="s">
        <v>631</v>
      </c>
      <c r="C250" s="9">
        <v>240</v>
      </c>
      <c r="D250" s="8">
        <v>758</v>
      </c>
      <c r="E250" s="6">
        <v>501</v>
      </c>
    </row>
    <row r="251" spans="1:5">
      <c r="A251" s="6"/>
      <c r="B251" s="6"/>
      <c r="C251" s="6"/>
      <c r="D251" s="8"/>
      <c r="E251" s="6"/>
    </row>
    <row r="252" spans="1:5">
      <c r="A252" s="6" t="s">
        <v>632</v>
      </c>
      <c r="B252" s="6" t="s">
        <v>633</v>
      </c>
      <c r="C252" s="9">
        <v>651</v>
      </c>
      <c r="D252" s="8">
        <v>134</v>
      </c>
      <c r="E252" s="7">
        <v>2897</v>
      </c>
    </row>
    <row r="253" spans="1:5">
      <c r="A253" s="6" t="s">
        <v>632</v>
      </c>
      <c r="B253" s="6" t="s">
        <v>634</v>
      </c>
      <c r="C253" s="9">
        <v>55</v>
      </c>
      <c r="D253" s="7">
        <v>2017</v>
      </c>
      <c r="E253" s="6">
        <v>85</v>
      </c>
    </row>
    <row r="254" spans="1:5">
      <c r="A254" s="6"/>
      <c r="B254" s="6"/>
      <c r="C254" s="6"/>
      <c r="D254" s="7"/>
      <c r="E254" s="6"/>
    </row>
    <row r="255" spans="1:5">
      <c r="A255" s="6" t="s">
        <v>68</v>
      </c>
      <c r="B255" s="6" t="s">
        <v>635</v>
      </c>
      <c r="C255" s="58">
        <v>171172</v>
      </c>
      <c r="D255" s="7">
        <v>1754092</v>
      </c>
      <c r="E255" s="7">
        <v>295910</v>
      </c>
    </row>
    <row r="256" spans="1:5">
      <c r="A256" s="6" t="s">
        <v>68</v>
      </c>
      <c r="B256" s="6" t="s">
        <v>636</v>
      </c>
      <c r="C256" s="58">
        <v>17636</v>
      </c>
      <c r="D256" s="7">
        <v>523</v>
      </c>
      <c r="E256" s="13"/>
    </row>
    <row r="257" spans="1:5">
      <c r="A257" s="6"/>
      <c r="B257" s="6"/>
      <c r="C257" s="6"/>
      <c r="D257" s="7"/>
      <c r="E257" s="6"/>
    </row>
    <row r="258" spans="1:5">
      <c r="A258" s="6" t="s">
        <v>69</v>
      </c>
      <c r="B258" s="6" t="s">
        <v>637</v>
      </c>
      <c r="C258" s="58">
        <v>15258</v>
      </c>
      <c r="D258" s="7">
        <v>21202</v>
      </c>
      <c r="E258" s="7">
        <v>31822</v>
      </c>
    </row>
    <row r="259" spans="1:5">
      <c r="A259" s="6" t="s">
        <v>69</v>
      </c>
      <c r="B259" s="6" t="s">
        <v>638</v>
      </c>
      <c r="C259" s="58">
        <v>17294</v>
      </c>
      <c r="D259" s="7">
        <v>14734</v>
      </c>
      <c r="E259" s="7">
        <v>27930</v>
      </c>
    </row>
    <row r="260" spans="1:5">
      <c r="A260" s="6" t="s">
        <v>69</v>
      </c>
      <c r="B260" s="6" t="s">
        <v>639</v>
      </c>
      <c r="C260" s="58">
        <v>1116</v>
      </c>
      <c r="D260" s="7">
        <v>14426</v>
      </c>
      <c r="E260" s="7">
        <v>5326</v>
      </c>
    </row>
    <row r="261" spans="1:5">
      <c r="A261" s="6" t="s">
        <v>69</v>
      </c>
      <c r="B261" s="6" t="s">
        <v>640</v>
      </c>
      <c r="C261" s="58">
        <v>14371</v>
      </c>
      <c r="D261" s="8">
        <v>777</v>
      </c>
      <c r="E261" s="7">
        <v>35201</v>
      </c>
    </row>
    <row r="262" spans="1:5">
      <c r="A262" s="6" t="s">
        <v>69</v>
      </c>
      <c r="B262" s="6" t="s">
        <v>641</v>
      </c>
      <c r="C262" s="9">
        <v>499</v>
      </c>
      <c r="D262" s="7">
        <v>2733</v>
      </c>
      <c r="E262" s="7">
        <v>1244</v>
      </c>
    </row>
    <row r="263" spans="1:5">
      <c r="A263" s="6" t="s">
        <v>69</v>
      </c>
      <c r="B263" s="6" t="s">
        <v>642</v>
      </c>
      <c r="C263" s="9">
        <v>630</v>
      </c>
      <c r="D263" s="8">
        <v>245</v>
      </c>
      <c r="E263" s="6">
        <v>654</v>
      </c>
    </row>
    <row r="264" spans="1:5">
      <c r="A264" s="6" t="s">
        <v>69</v>
      </c>
      <c r="B264" s="6" t="s">
        <v>643</v>
      </c>
      <c r="C264" s="58">
        <v>3915</v>
      </c>
      <c r="D264" s="7">
        <v>11709</v>
      </c>
      <c r="E264" s="7">
        <v>6394</v>
      </c>
    </row>
    <row r="265" spans="1:5">
      <c r="A265" s="6" t="s">
        <v>69</v>
      </c>
      <c r="B265" s="6" t="s">
        <v>644</v>
      </c>
      <c r="C265" s="9">
        <v>130</v>
      </c>
      <c r="D265" s="8">
        <v>164</v>
      </c>
      <c r="E265" s="7">
        <v>1306</v>
      </c>
    </row>
    <row r="266" spans="1:5">
      <c r="A266" s="6"/>
      <c r="B266" s="6"/>
      <c r="C266" s="6"/>
      <c r="D266" s="8"/>
      <c r="E266" s="7"/>
    </row>
    <row r="267" spans="1:5">
      <c r="A267" s="6" t="s">
        <v>52</v>
      </c>
      <c r="B267" s="6" t="s">
        <v>645</v>
      </c>
      <c r="C267" s="58">
        <v>61909</v>
      </c>
      <c r="D267" s="7">
        <v>2329</v>
      </c>
      <c r="E267" s="7">
        <v>54284</v>
      </c>
    </row>
    <row r="268" spans="1:5">
      <c r="A268" s="6" t="s">
        <v>52</v>
      </c>
      <c r="B268" s="6" t="s">
        <v>646</v>
      </c>
      <c r="C268" s="58">
        <v>1567</v>
      </c>
      <c r="D268" s="7">
        <v>53809</v>
      </c>
      <c r="E268" s="7">
        <v>1897</v>
      </c>
    </row>
    <row r="269" spans="1:5">
      <c r="A269" s="6"/>
      <c r="B269" s="6"/>
      <c r="C269" s="58"/>
      <c r="D269" s="7"/>
      <c r="E269" s="7"/>
    </row>
    <row r="270" spans="1:5">
      <c r="A270" s="6" t="s">
        <v>65</v>
      </c>
      <c r="B270" s="6" t="s">
        <v>647</v>
      </c>
      <c r="C270" s="58">
        <v>44435</v>
      </c>
      <c r="D270" s="7">
        <v>60245</v>
      </c>
      <c r="E270" s="7">
        <v>103686</v>
      </c>
    </row>
    <row r="271" spans="1:5">
      <c r="A271" s="6"/>
      <c r="B271" s="6"/>
      <c r="C271" s="58"/>
      <c r="D271" s="7"/>
      <c r="E271" s="7"/>
    </row>
    <row r="272" spans="1:5">
      <c r="A272" s="6" t="s">
        <v>66</v>
      </c>
      <c r="B272" s="6" t="s">
        <v>648</v>
      </c>
      <c r="C272" s="9">
        <v>216</v>
      </c>
      <c r="D272" s="266">
        <v>0</v>
      </c>
      <c r="E272" s="13"/>
    </row>
    <row r="273" spans="1:5">
      <c r="A273" s="6" t="s">
        <v>66</v>
      </c>
      <c r="B273" s="6" t="s">
        <v>649</v>
      </c>
      <c r="C273" s="9">
        <v>227</v>
      </c>
      <c r="D273" s="266">
        <v>8</v>
      </c>
      <c r="E273" s="6">
        <v>101</v>
      </c>
    </row>
    <row r="274" spans="1:5">
      <c r="A274" s="6" t="s">
        <v>66</v>
      </c>
      <c r="B274" s="6" t="s">
        <v>650</v>
      </c>
      <c r="C274" s="9">
        <v>256</v>
      </c>
      <c r="D274" s="266">
        <v>317</v>
      </c>
      <c r="E274" s="6">
        <v>516</v>
      </c>
    </row>
    <row r="275" spans="1:5">
      <c r="A275" s="6" t="s">
        <v>66</v>
      </c>
      <c r="B275" s="6" t="s">
        <v>651</v>
      </c>
      <c r="C275" s="9">
        <v>296</v>
      </c>
      <c r="D275" s="266">
        <v>160</v>
      </c>
      <c r="E275" s="6">
        <v>210</v>
      </c>
    </row>
    <row r="276" spans="1:5">
      <c r="A276" s="6" t="s">
        <v>66</v>
      </c>
      <c r="B276" s="6" t="s">
        <v>652</v>
      </c>
      <c r="C276" s="58">
        <v>3152</v>
      </c>
      <c r="D276" s="267">
        <v>2297</v>
      </c>
      <c r="E276" s="7">
        <v>3354</v>
      </c>
    </row>
    <row r="277" spans="1:5">
      <c r="A277" s="6" t="s">
        <v>66</v>
      </c>
      <c r="B277" s="6" t="s">
        <v>653</v>
      </c>
      <c r="C277" s="9">
        <v>91</v>
      </c>
      <c r="D277" s="266">
        <v>5</v>
      </c>
      <c r="E277" s="6">
        <v>48</v>
      </c>
    </row>
    <row r="278" spans="1:5">
      <c r="A278" s="6" t="s">
        <v>66</v>
      </c>
      <c r="B278" s="6" t="s">
        <v>654</v>
      </c>
      <c r="C278" s="58">
        <v>32654</v>
      </c>
      <c r="D278" s="267">
        <v>16538</v>
      </c>
      <c r="E278" s="7">
        <v>33927</v>
      </c>
    </row>
    <row r="279" spans="1:5">
      <c r="A279" s="6"/>
      <c r="B279" s="6"/>
      <c r="C279" s="58"/>
      <c r="D279" s="267"/>
      <c r="E279" s="7"/>
    </row>
    <row r="280" spans="1:5">
      <c r="A280" s="6" t="s">
        <v>54</v>
      </c>
      <c r="B280" s="6" t="s">
        <v>655</v>
      </c>
      <c r="C280" s="58">
        <v>31244</v>
      </c>
      <c r="D280" s="267">
        <v>20611</v>
      </c>
      <c r="E280" s="7">
        <v>47749</v>
      </c>
    </row>
    <row r="281" spans="1:5">
      <c r="A281" s="6"/>
      <c r="B281" s="6"/>
      <c r="C281" s="58"/>
      <c r="D281" s="267"/>
      <c r="E281" s="7"/>
    </row>
    <row r="282" spans="1:5">
      <c r="A282" s="6" t="s">
        <v>656</v>
      </c>
      <c r="B282" s="6" t="s">
        <v>657</v>
      </c>
      <c r="C282" s="9">
        <v>726</v>
      </c>
      <c r="D282" s="266">
        <v>639</v>
      </c>
      <c r="E282" s="7">
        <v>1531</v>
      </c>
    </row>
    <row r="283" spans="1:5">
      <c r="A283" s="6" t="s">
        <v>656</v>
      </c>
      <c r="B283" s="6" t="s">
        <v>658</v>
      </c>
      <c r="C283" s="58">
        <v>1182</v>
      </c>
      <c r="D283" s="267">
        <v>2247</v>
      </c>
      <c r="E283" s="7">
        <v>3207</v>
      </c>
    </row>
    <row r="284" spans="1:5">
      <c r="A284" s="6"/>
      <c r="B284" s="6"/>
      <c r="C284" s="58"/>
      <c r="D284" s="267"/>
      <c r="E284" s="7"/>
    </row>
    <row r="285" spans="1:5">
      <c r="A285" s="6" t="s">
        <v>32</v>
      </c>
      <c r="B285" s="6" t="s">
        <v>659</v>
      </c>
      <c r="C285" s="58">
        <v>4857</v>
      </c>
      <c r="D285" s="267">
        <v>4353</v>
      </c>
      <c r="E285" s="7">
        <v>10677</v>
      </c>
    </row>
    <row r="286" spans="1:5">
      <c r="A286" s="6" t="s">
        <v>32</v>
      </c>
      <c r="B286" s="6" t="s">
        <v>660</v>
      </c>
      <c r="C286" s="58">
        <v>1395</v>
      </c>
      <c r="D286" s="267">
        <v>1811</v>
      </c>
      <c r="E286" s="7">
        <v>2229</v>
      </c>
    </row>
    <row r="287" spans="1:5">
      <c r="A287" s="6"/>
      <c r="B287" s="6"/>
      <c r="C287" s="58"/>
      <c r="D287" s="267"/>
      <c r="E287" s="7"/>
    </row>
    <row r="288" spans="1:5">
      <c r="A288" s="6"/>
      <c r="B288" s="6"/>
      <c r="C288" s="58"/>
      <c r="D288" s="267">
        <v>10635</v>
      </c>
      <c r="E288" s="7"/>
    </row>
    <row r="289" spans="1:5">
      <c r="A289" s="6" t="s">
        <v>55</v>
      </c>
      <c r="B289" s="6" t="s">
        <v>661</v>
      </c>
      <c r="C289" s="58">
        <v>9526</v>
      </c>
      <c r="D289" s="267">
        <v>10635</v>
      </c>
      <c r="E289" s="7">
        <v>17031</v>
      </c>
    </row>
    <row r="290" spans="1:5">
      <c r="A290" s="6"/>
      <c r="B290" s="6"/>
      <c r="C290" s="223"/>
      <c r="D290" s="7"/>
      <c r="E290" s="7"/>
    </row>
    <row r="291" spans="1:5">
      <c r="A291" s="19" t="s">
        <v>662</v>
      </c>
      <c r="B291" s="19"/>
      <c r="C291" s="233">
        <f>SUM(C3:C289)</f>
        <v>3578961</v>
      </c>
      <c r="D291" s="20">
        <f>SUM(D3:D290)</f>
        <v>5357725</v>
      </c>
      <c r="E291" s="20">
        <v>6269377</v>
      </c>
    </row>
  </sheetData>
  <mergeCells count="1">
    <mergeCell ref="C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99A4-944A-4BE7-BFC7-20C61BF2F0C9}">
  <dimension ref="A1:R70"/>
  <sheetViews>
    <sheetView tabSelected="1" topLeftCell="A39" workbookViewId="0">
      <selection activeCell="H31" sqref="H31"/>
    </sheetView>
  </sheetViews>
  <sheetFormatPr defaultRowHeight="14.4"/>
  <cols>
    <col min="1" max="1" width="44.109375" customWidth="1"/>
    <col min="6" max="6" width="10.6640625" customWidth="1"/>
    <col min="7" max="7" width="10.5546875" customWidth="1"/>
    <col min="8" max="8" width="10.77734375" style="210" customWidth="1"/>
    <col min="9" max="9" width="10.109375" customWidth="1"/>
    <col min="15" max="15" width="9.88671875" customWidth="1"/>
  </cols>
  <sheetData>
    <row r="1" spans="1:18">
      <c r="A1" s="72"/>
      <c r="B1" s="362" t="s">
        <v>118</v>
      </c>
      <c r="C1" s="363"/>
      <c r="D1" s="363"/>
      <c r="E1" s="364"/>
      <c r="F1" s="365" t="s">
        <v>119</v>
      </c>
      <c r="G1" s="366"/>
      <c r="H1" s="366"/>
      <c r="I1" s="366"/>
      <c r="J1" s="367"/>
      <c r="K1" s="368" t="s">
        <v>120</v>
      </c>
      <c r="L1" s="369"/>
      <c r="M1" s="369"/>
      <c r="N1" s="370"/>
      <c r="O1" s="371" t="s">
        <v>121</v>
      </c>
      <c r="P1" s="372"/>
      <c r="Q1" s="372"/>
      <c r="R1" s="373"/>
    </row>
    <row r="2" spans="1:18" ht="69.599999999999994" thickBot="1">
      <c r="A2" s="73" t="s">
        <v>0</v>
      </c>
      <c r="B2" s="74" t="s">
        <v>122</v>
      </c>
      <c r="C2" s="75" t="s">
        <v>123</v>
      </c>
      <c r="D2" s="75" t="s">
        <v>124</v>
      </c>
      <c r="E2" s="76" t="s">
        <v>125</v>
      </c>
      <c r="F2" s="74" t="s">
        <v>126</v>
      </c>
      <c r="G2" s="212" t="s">
        <v>674</v>
      </c>
      <c r="H2" s="213" t="s">
        <v>127</v>
      </c>
      <c r="I2" s="214" t="s">
        <v>128</v>
      </c>
      <c r="J2" s="215" t="s">
        <v>129</v>
      </c>
      <c r="K2" s="216" t="s">
        <v>130</v>
      </c>
      <c r="L2" s="217" t="s">
        <v>133</v>
      </c>
      <c r="M2" s="218" t="s">
        <v>131</v>
      </c>
      <c r="N2" s="219" t="s">
        <v>76</v>
      </c>
      <c r="O2" s="220" t="s">
        <v>132</v>
      </c>
      <c r="P2" s="217" t="s">
        <v>133</v>
      </c>
      <c r="Q2" s="219" t="s">
        <v>134</v>
      </c>
      <c r="R2" s="221" t="s">
        <v>135</v>
      </c>
    </row>
    <row r="3" spans="1:18">
      <c r="A3" s="18" t="s">
        <v>9</v>
      </c>
      <c r="B3" s="77"/>
      <c r="C3" s="77"/>
      <c r="D3" s="77"/>
      <c r="E3" s="77"/>
      <c r="F3" s="77"/>
      <c r="G3" s="78"/>
      <c r="H3" s="38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>
      <c r="A4" s="6" t="s">
        <v>8</v>
      </c>
      <c r="B4" s="114">
        <v>85</v>
      </c>
      <c r="C4" s="17">
        <v>37</v>
      </c>
      <c r="D4" s="114">
        <v>109</v>
      </c>
      <c r="E4" s="114">
        <v>64</v>
      </c>
      <c r="F4" s="17">
        <v>2850</v>
      </c>
      <c r="G4" s="59">
        <v>1.76</v>
      </c>
      <c r="H4" s="230">
        <v>2065</v>
      </c>
      <c r="I4" s="79">
        <v>0.25</v>
      </c>
      <c r="J4" s="17">
        <v>221</v>
      </c>
      <c r="K4" s="17">
        <v>11</v>
      </c>
      <c r="L4" s="17">
        <v>0</v>
      </c>
      <c r="M4" s="17">
        <v>0</v>
      </c>
      <c r="N4" s="17">
        <v>13</v>
      </c>
      <c r="O4" s="17">
        <v>162</v>
      </c>
      <c r="P4" s="17">
        <v>0</v>
      </c>
      <c r="Q4" s="17">
        <v>0</v>
      </c>
      <c r="R4" s="17">
        <v>168</v>
      </c>
    </row>
    <row r="5" spans="1:18">
      <c r="A5" s="6" t="s">
        <v>13</v>
      </c>
      <c r="B5" s="330"/>
      <c r="C5" s="80"/>
      <c r="D5" s="330"/>
      <c r="E5" s="330"/>
      <c r="F5" s="80"/>
      <c r="G5" s="81"/>
      <c r="H5" s="80"/>
      <c r="I5" s="82"/>
      <c r="J5" s="80"/>
      <c r="K5" s="80"/>
      <c r="L5" s="80"/>
      <c r="M5" s="80"/>
      <c r="N5" s="80"/>
      <c r="O5" s="80"/>
      <c r="P5" s="80"/>
      <c r="Q5" s="80"/>
      <c r="R5" s="80"/>
    </row>
    <row r="6" spans="1:18">
      <c r="A6" s="6" t="s">
        <v>15</v>
      </c>
      <c r="B6" s="114">
        <v>0</v>
      </c>
      <c r="C6" s="17">
        <v>0</v>
      </c>
      <c r="D6" s="114">
        <v>43</v>
      </c>
      <c r="E6" s="114">
        <v>22</v>
      </c>
      <c r="F6" s="17">
        <v>2599</v>
      </c>
      <c r="G6" s="10">
        <v>2.97</v>
      </c>
      <c r="H6" s="230">
        <v>1556</v>
      </c>
      <c r="I6" s="79">
        <v>0.17</v>
      </c>
      <c r="J6" s="17">
        <v>870</v>
      </c>
      <c r="K6" s="17">
        <v>38</v>
      </c>
      <c r="L6" s="17">
        <v>4</v>
      </c>
      <c r="M6" s="17">
        <v>0</v>
      </c>
      <c r="N6" s="17">
        <v>44</v>
      </c>
      <c r="O6" s="17">
        <v>810</v>
      </c>
      <c r="P6" s="17">
        <v>126</v>
      </c>
      <c r="Q6" s="17">
        <v>0</v>
      </c>
      <c r="R6" s="17">
        <v>859</v>
      </c>
    </row>
    <row r="7" spans="1:18">
      <c r="A7" s="6" t="s">
        <v>16</v>
      </c>
      <c r="B7" s="114">
        <v>243</v>
      </c>
      <c r="C7" s="17">
        <v>211</v>
      </c>
      <c r="D7" s="114">
        <v>192</v>
      </c>
      <c r="E7" s="114">
        <v>129</v>
      </c>
      <c r="F7" s="17">
        <v>13578</v>
      </c>
      <c r="G7" s="10">
        <v>1.17</v>
      </c>
      <c r="H7" s="230">
        <v>3533</v>
      </c>
      <c r="I7" s="79">
        <v>0.21</v>
      </c>
      <c r="J7" s="17">
        <v>2063</v>
      </c>
      <c r="K7" s="17">
        <v>41</v>
      </c>
      <c r="L7" s="17">
        <v>-1</v>
      </c>
      <c r="M7" s="17">
        <v>1</v>
      </c>
      <c r="N7" s="17">
        <v>55</v>
      </c>
      <c r="O7" s="17">
        <v>649</v>
      </c>
      <c r="P7" s="17">
        <v>0</v>
      </c>
      <c r="Q7" s="17">
        <v>32</v>
      </c>
      <c r="R7" s="17">
        <v>771</v>
      </c>
    </row>
    <row r="8" spans="1:18">
      <c r="A8" s="6" t="s">
        <v>18</v>
      </c>
      <c r="B8" s="114">
        <v>162</v>
      </c>
      <c r="C8" s="17">
        <v>32</v>
      </c>
      <c r="D8" s="114">
        <v>6</v>
      </c>
      <c r="E8" s="114">
        <v>1</v>
      </c>
      <c r="F8" s="17">
        <v>530</v>
      </c>
      <c r="G8" s="10">
        <v>0.75</v>
      </c>
      <c r="H8" s="230">
        <v>3849</v>
      </c>
      <c r="I8" s="79">
        <v>0.43</v>
      </c>
      <c r="J8" s="17">
        <v>359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</row>
    <row r="9" spans="1:18">
      <c r="A9" s="6" t="s">
        <v>20</v>
      </c>
      <c r="B9" s="114">
        <v>79</v>
      </c>
      <c r="C9" s="17">
        <v>57</v>
      </c>
      <c r="D9" s="114">
        <v>103</v>
      </c>
      <c r="E9" s="114">
        <v>76</v>
      </c>
      <c r="F9" s="17">
        <v>3765</v>
      </c>
      <c r="G9" s="10">
        <v>0.62</v>
      </c>
      <c r="H9" s="230">
        <v>4206</v>
      </c>
      <c r="I9" s="79">
        <v>0.52</v>
      </c>
      <c r="J9" s="17">
        <v>1160</v>
      </c>
      <c r="K9" s="17">
        <v>3</v>
      </c>
      <c r="L9" s="17">
        <v>3</v>
      </c>
      <c r="M9" s="17">
        <v>0</v>
      </c>
      <c r="N9" s="17">
        <v>3</v>
      </c>
      <c r="O9" s="17">
        <v>30</v>
      </c>
      <c r="P9" s="17">
        <v>30</v>
      </c>
      <c r="Q9" s="17">
        <v>0</v>
      </c>
      <c r="R9" s="17">
        <v>30</v>
      </c>
    </row>
    <row r="10" spans="1:18">
      <c r="A10" s="6" t="s">
        <v>22</v>
      </c>
      <c r="B10" s="114">
        <v>143</v>
      </c>
      <c r="C10" s="17">
        <v>44</v>
      </c>
      <c r="D10" s="114">
        <v>31</v>
      </c>
      <c r="E10" s="114">
        <v>20</v>
      </c>
      <c r="F10" s="17">
        <v>5127</v>
      </c>
      <c r="G10" s="10">
        <v>1.04</v>
      </c>
      <c r="H10" s="230">
        <v>3201</v>
      </c>
      <c r="I10" s="79">
        <v>0.48</v>
      </c>
      <c r="J10" s="17">
        <v>2015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</row>
    <row r="11" spans="1:18">
      <c r="A11" s="6" t="s">
        <v>24</v>
      </c>
      <c r="B11" s="114">
        <v>65</v>
      </c>
      <c r="C11" s="17">
        <v>70</v>
      </c>
      <c r="D11" s="114">
        <v>60</v>
      </c>
      <c r="E11" s="114">
        <v>73</v>
      </c>
      <c r="F11" s="17">
        <v>2757</v>
      </c>
      <c r="G11" s="10">
        <v>1.1499999999999999</v>
      </c>
      <c r="H11" s="230">
        <v>6070</v>
      </c>
      <c r="I11" s="79">
        <v>0.57999999999999996</v>
      </c>
      <c r="J11" s="17">
        <v>656</v>
      </c>
      <c r="K11" s="17">
        <v>24</v>
      </c>
      <c r="L11" s="17">
        <v>24</v>
      </c>
      <c r="M11" s="17">
        <v>0</v>
      </c>
      <c r="N11" s="17">
        <v>24</v>
      </c>
      <c r="O11" s="17">
        <v>51</v>
      </c>
      <c r="P11" s="17">
        <v>51</v>
      </c>
      <c r="Q11" s="17">
        <v>0</v>
      </c>
      <c r="R11" s="17">
        <v>51</v>
      </c>
    </row>
    <row r="12" spans="1:18">
      <c r="A12" s="6" t="s">
        <v>25</v>
      </c>
      <c r="B12" s="114">
        <v>52</v>
      </c>
      <c r="C12" s="17">
        <v>38</v>
      </c>
      <c r="D12" s="114">
        <v>84</v>
      </c>
      <c r="E12" s="114">
        <v>54</v>
      </c>
      <c r="F12" s="17">
        <v>12024</v>
      </c>
      <c r="G12" s="10">
        <v>0.51</v>
      </c>
      <c r="H12" s="230">
        <v>4041</v>
      </c>
      <c r="I12" s="79">
        <v>0.71</v>
      </c>
      <c r="J12" s="17">
        <v>658</v>
      </c>
      <c r="K12" s="17">
        <v>12</v>
      </c>
      <c r="L12" s="17">
        <v>12</v>
      </c>
      <c r="M12" s="17">
        <v>0</v>
      </c>
      <c r="N12" s="17">
        <v>16</v>
      </c>
      <c r="O12" s="17">
        <v>1103</v>
      </c>
      <c r="P12" s="17">
        <v>1103</v>
      </c>
      <c r="Q12" s="17">
        <v>0</v>
      </c>
      <c r="R12" s="17">
        <v>1986</v>
      </c>
    </row>
    <row r="13" spans="1:18">
      <c r="A13" s="6" t="s">
        <v>28</v>
      </c>
      <c r="B13" s="114">
        <v>0</v>
      </c>
      <c r="C13" s="17">
        <v>0</v>
      </c>
      <c r="D13" s="114">
        <v>0</v>
      </c>
      <c r="E13" s="114">
        <v>0</v>
      </c>
      <c r="F13" s="17">
        <v>5628</v>
      </c>
      <c r="G13" s="10">
        <v>2.58</v>
      </c>
      <c r="H13" s="230">
        <v>3735</v>
      </c>
      <c r="I13" s="79">
        <v>0.27</v>
      </c>
      <c r="J13" s="17">
        <v>248</v>
      </c>
      <c r="K13" s="17">
        <v>42</v>
      </c>
      <c r="L13" s="17">
        <v>9</v>
      </c>
      <c r="M13" s="17">
        <v>5</v>
      </c>
      <c r="N13" s="17">
        <v>142</v>
      </c>
      <c r="O13" s="17">
        <v>2906</v>
      </c>
      <c r="P13" s="17">
        <v>270</v>
      </c>
      <c r="Q13" s="17">
        <v>160</v>
      </c>
      <c r="R13" s="17">
        <v>3660</v>
      </c>
    </row>
    <row r="14" spans="1:18">
      <c r="A14" s="6" t="s">
        <v>30</v>
      </c>
      <c r="B14" s="114">
        <v>0</v>
      </c>
      <c r="C14" s="17">
        <v>0</v>
      </c>
      <c r="D14" s="114">
        <v>0</v>
      </c>
      <c r="E14" s="114">
        <v>0</v>
      </c>
      <c r="F14" s="17">
        <v>2580</v>
      </c>
      <c r="G14" s="10">
        <v>3.21</v>
      </c>
      <c r="H14" s="230">
        <v>1666</v>
      </c>
      <c r="I14" s="79">
        <v>0.18</v>
      </c>
      <c r="J14" s="17">
        <v>5</v>
      </c>
      <c r="K14" s="17">
        <v>13</v>
      </c>
      <c r="L14" s="17">
        <v>0</v>
      </c>
      <c r="M14" s="17">
        <v>0</v>
      </c>
      <c r="N14" s="17">
        <v>13</v>
      </c>
      <c r="O14" s="17">
        <v>131</v>
      </c>
      <c r="P14" s="17">
        <v>0</v>
      </c>
      <c r="Q14" s="17">
        <v>0</v>
      </c>
      <c r="R14" s="17">
        <v>131</v>
      </c>
    </row>
    <row r="15" spans="1:18">
      <c r="A15" s="6" t="s">
        <v>32</v>
      </c>
      <c r="B15" s="114">
        <v>0</v>
      </c>
      <c r="C15" s="17">
        <v>0</v>
      </c>
      <c r="D15" s="114">
        <v>1</v>
      </c>
      <c r="E15" s="114">
        <v>1</v>
      </c>
      <c r="F15" s="17">
        <v>4679</v>
      </c>
      <c r="G15" s="10">
        <v>2.15</v>
      </c>
      <c r="H15" s="230">
        <v>4312</v>
      </c>
      <c r="I15" s="79">
        <v>0.35</v>
      </c>
      <c r="J15" s="17">
        <v>1339</v>
      </c>
      <c r="K15" s="17">
        <v>1</v>
      </c>
      <c r="L15" s="17">
        <v>0</v>
      </c>
      <c r="M15" s="17">
        <v>0</v>
      </c>
      <c r="N15" s="17">
        <v>1</v>
      </c>
      <c r="O15" s="17">
        <v>27</v>
      </c>
      <c r="P15" s="17">
        <v>0</v>
      </c>
      <c r="Q15" s="17">
        <v>0</v>
      </c>
      <c r="R15" s="17">
        <v>27</v>
      </c>
    </row>
    <row r="16" spans="1:18">
      <c r="B16" s="114"/>
      <c r="C16" s="17"/>
      <c r="D16" s="114"/>
      <c r="E16" s="114"/>
      <c r="F16" s="17"/>
      <c r="G16" s="60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18" t="s">
        <v>35</v>
      </c>
      <c r="B17" s="114"/>
      <c r="C17" s="17"/>
      <c r="D17" s="114"/>
      <c r="E17" s="114"/>
      <c r="F17" s="17"/>
      <c r="G17" s="84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6" t="s">
        <v>12</v>
      </c>
      <c r="B18" s="114">
        <v>91</v>
      </c>
      <c r="C18" s="160">
        <v>93</v>
      </c>
      <c r="D18" s="114">
        <v>117</v>
      </c>
      <c r="E18" s="114">
        <v>116</v>
      </c>
      <c r="F18" s="160">
        <v>31167</v>
      </c>
      <c r="G18" s="10">
        <v>1.47</v>
      </c>
      <c r="H18" s="230">
        <v>8222</v>
      </c>
      <c r="I18" s="79">
        <v>0.27</v>
      </c>
      <c r="J18" s="160">
        <v>10062</v>
      </c>
      <c r="K18" s="160">
        <v>48</v>
      </c>
      <c r="L18" s="160">
        <v>-1</v>
      </c>
      <c r="M18" s="160">
        <v>0</v>
      </c>
      <c r="N18" s="160">
        <v>110</v>
      </c>
      <c r="O18" s="160">
        <v>3942</v>
      </c>
      <c r="P18" s="160">
        <v>-1</v>
      </c>
      <c r="Q18" s="160">
        <v>-1</v>
      </c>
      <c r="R18" s="160">
        <v>3942</v>
      </c>
    </row>
    <row r="19" spans="1:18">
      <c r="A19" s="6" t="s">
        <v>14</v>
      </c>
      <c r="B19" s="114">
        <v>362</v>
      </c>
      <c r="C19" s="17">
        <v>347</v>
      </c>
      <c r="D19" s="114">
        <v>114</v>
      </c>
      <c r="E19" s="114">
        <v>96</v>
      </c>
      <c r="F19" s="17">
        <v>12903</v>
      </c>
      <c r="G19" s="10">
        <v>0.91</v>
      </c>
      <c r="H19" s="230">
        <v>12767</v>
      </c>
      <c r="I19" s="79">
        <v>0.56000000000000005</v>
      </c>
      <c r="J19" s="17">
        <v>550</v>
      </c>
      <c r="K19" s="17">
        <v>6</v>
      </c>
      <c r="L19" s="17">
        <v>4</v>
      </c>
      <c r="M19" s="17">
        <v>0</v>
      </c>
      <c r="N19" s="17">
        <v>12</v>
      </c>
      <c r="O19" s="17">
        <v>454</v>
      </c>
      <c r="P19" s="17">
        <v>260</v>
      </c>
      <c r="Q19" s="17">
        <v>0</v>
      </c>
      <c r="R19" s="17">
        <v>461</v>
      </c>
    </row>
    <row r="20" spans="1:18">
      <c r="A20" s="6" t="s">
        <v>23</v>
      </c>
      <c r="B20" s="114">
        <v>5</v>
      </c>
      <c r="C20" s="17">
        <v>4</v>
      </c>
      <c r="D20" s="114">
        <v>3</v>
      </c>
      <c r="E20" s="114">
        <v>2</v>
      </c>
      <c r="F20" s="17">
        <v>18650</v>
      </c>
      <c r="G20" s="10">
        <v>1.1000000000000001</v>
      </c>
      <c r="H20" s="230">
        <v>15657</v>
      </c>
      <c r="I20" s="79">
        <v>0.44</v>
      </c>
      <c r="J20" s="17">
        <v>2179</v>
      </c>
      <c r="K20" s="17">
        <v>10</v>
      </c>
      <c r="L20" s="17">
        <v>-1</v>
      </c>
      <c r="M20" s="17">
        <v>0</v>
      </c>
      <c r="N20" s="17">
        <v>18</v>
      </c>
      <c r="O20" s="17">
        <v>-1</v>
      </c>
      <c r="P20" s="17">
        <v>-1</v>
      </c>
      <c r="Q20" s="17">
        <v>-1</v>
      </c>
      <c r="R20" s="17">
        <v>-1</v>
      </c>
    </row>
    <row r="21" spans="1:18">
      <c r="A21" s="6" t="s">
        <v>29</v>
      </c>
      <c r="B21" s="114">
        <v>268</v>
      </c>
      <c r="C21" s="17">
        <v>8</v>
      </c>
      <c r="D21" s="114">
        <v>7</v>
      </c>
      <c r="E21" s="114">
        <v>8</v>
      </c>
      <c r="F21" s="17">
        <v>23693</v>
      </c>
      <c r="G21" s="10">
        <v>1.03</v>
      </c>
      <c r="H21" s="230">
        <v>23016</v>
      </c>
      <c r="I21" s="79">
        <v>0.74</v>
      </c>
      <c r="J21" s="17">
        <v>21536</v>
      </c>
      <c r="K21" s="17">
        <v>115</v>
      </c>
      <c r="L21" s="17">
        <v>0</v>
      </c>
      <c r="M21" s="17">
        <v>0</v>
      </c>
      <c r="N21" s="17">
        <v>115</v>
      </c>
      <c r="O21" s="17">
        <v>3398</v>
      </c>
      <c r="P21" s="17">
        <v>0</v>
      </c>
      <c r="Q21" s="17">
        <v>0</v>
      </c>
      <c r="R21" s="17">
        <v>3398</v>
      </c>
    </row>
    <row r="22" spans="1:18">
      <c r="A22" s="6" t="s">
        <v>31</v>
      </c>
      <c r="B22" s="114">
        <v>68</v>
      </c>
      <c r="C22" s="17">
        <v>37</v>
      </c>
      <c r="D22" s="114">
        <v>93</v>
      </c>
      <c r="E22" s="114">
        <v>46</v>
      </c>
      <c r="F22" s="17">
        <v>32388</v>
      </c>
      <c r="G22" s="10">
        <v>0.89</v>
      </c>
      <c r="H22" s="230">
        <v>493</v>
      </c>
      <c r="I22" s="79">
        <v>0.04</v>
      </c>
      <c r="J22" s="17">
        <v>1980</v>
      </c>
      <c r="K22" s="17">
        <v>0</v>
      </c>
      <c r="L22" s="17">
        <v>0</v>
      </c>
      <c r="M22" s="17">
        <v>0</v>
      </c>
      <c r="N22" s="17">
        <v>3</v>
      </c>
      <c r="O22" s="17">
        <v>-1</v>
      </c>
      <c r="P22" s="17">
        <v>-1</v>
      </c>
      <c r="Q22" s="17">
        <v>-1</v>
      </c>
      <c r="R22" s="17">
        <v>280</v>
      </c>
    </row>
    <row r="23" spans="1:18">
      <c r="A23" s="6" t="s">
        <v>34</v>
      </c>
      <c r="B23" s="114">
        <v>39</v>
      </c>
      <c r="C23" s="17">
        <v>39</v>
      </c>
      <c r="D23" s="114">
        <v>178</v>
      </c>
      <c r="E23" s="114">
        <v>167</v>
      </c>
      <c r="F23" s="17">
        <v>15970</v>
      </c>
      <c r="G23" s="10">
        <v>1.01</v>
      </c>
      <c r="H23" s="230">
        <v>11122</v>
      </c>
      <c r="I23" s="79">
        <v>0.39</v>
      </c>
      <c r="J23" s="17">
        <v>3851</v>
      </c>
      <c r="K23" s="17">
        <v>132</v>
      </c>
      <c r="L23" s="17">
        <v>48</v>
      </c>
      <c r="M23" s="17">
        <v>0</v>
      </c>
      <c r="N23" s="17">
        <v>165</v>
      </c>
      <c r="O23" s="17">
        <v>274</v>
      </c>
      <c r="P23" s="17">
        <v>147</v>
      </c>
      <c r="Q23" s="17">
        <v>0</v>
      </c>
      <c r="R23" s="17">
        <v>274</v>
      </c>
    </row>
    <row r="24" spans="1:18">
      <c r="A24" s="6" t="s">
        <v>41</v>
      </c>
      <c r="B24" s="114">
        <v>89</v>
      </c>
      <c r="C24" s="17">
        <v>95</v>
      </c>
      <c r="D24" s="114">
        <v>156</v>
      </c>
      <c r="E24" s="114">
        <v>141</v>
      </c>
      <c r="F24" s="17">
        <v>10882</v>
      </c>
      <c r="G24" s="10">
        <v>1.76</v>
      </c>
      <c r="H24" s="230">
        <v>27245</v>
      </c>
      <c r="I24" s="79">
        <v>0.88</v>
      </c>
      <c r="J24" s="17">
        <v>5658</v>
      </c>
      <c r="K24" s="17">
        <v>21</v>
      </c>
      <c r="L24" s="17">
        <v>12</v>
      </c>
      <c r="M24" s="17">
        <v>8</v>
      </c>
      <c r="N24" s="17">
        <v>52</v>
      </c>
      <c r="O24" s="17">
        <v>169</v>
      </c>
      <c r="P24" s="17">
        <v>52</v>
      </c>
      <c r="Q24" s="17">
        <v>48</v>
      </c>
      <c r="R24" s="17">
        <v>275</v>
      </c>
    </row>
    <row r="25" spans="1:18">
      <c r="A25" s="6" t="s">
        <v>42</v>
      </c>
      <c r="B25" s="114">
        <v>94</v>
      </c>
      <c r="C25" s="17">
        <v>75</v>
      </c>
      <c r="D25" s="114">
        <v>251</v>
      </c>
      <c r="E25" s="114">
        <v>146</v>
      </c>
      <c r="F25" s="17">
        <v>14415</v>
      </c>
      <c r="G25" s="10">
        <v>1.82</v>
      </c>
      <c r="H25" s="230">
        <v>16298</v>
      </c>
      <c r="I25" s="79">
        <v>0.53</v>
      </c>
      <c r="J25" s="17">
        <v>40</v>
      </c>
      <c r="K25" s="17">
        <v>3</v>
      </c>
      <c r="L25" s="17">
        <v>2</v>
      </c>
      <c r="M25" s="17">
        <v>0</v>
      </c>
      <c r="N25" s="17">
        <v>18</v>
      </c>
      <c r="O25" s="17">
        <v>49</v>
      </c>
      <c r="P25" s="17">
        <v>49</v>
      </c>
      <c r="Q25" s="17">
        <v>0</v>
      </c>
      <c r="R25" s="17">
        <v>1828</v>
      </c>
    </row>
    <row r="26" spans="1:18">
      <c r="A26" s="6" t="s">
        <v>44</v>
      </c>
      <c r="B26" s="114">
        <v>39</v>
      </c>
      <c r="C26" s="160">
        <v>30</v>
      </c>
      <c r="D26" s="114">
        <v>38</v>
      </c>
      <c r="E26" s="114">
        <v>33</v>
      </c>
      <c r="F26" s="160">
        <v>63507</v>
      </c>
      <c r="G26" s="10">
        <v>0.69</v>
      </c>
      <c r="H26" s="230">
        <v>5553</v>
      </c>
      <c r="I26" s="79">
        <v>0.14000000000000001</v>
      </c>
      <c r="J26" s="160">
        <v>1836</v>
      </c>
      <c r="K26" s="160">
        <v>18</v>
      </c>
      <c r="L26" s="160">
        <v>9</v>
      </c>
      <c r="M26" s="160">
        <v>0</v>
      </c>
      <c r="N26" s="160">
        <v>18</v>
      </c>
      <c r="O26" s="160">
        <v>118</v>
      </c>
      <c r="P26" s="160">
        <v>118</v>
      </c>
      <c r="Q26" s="160">
        <v>0</v>
      </c>
      <c r="R26" s="160">
        <v>118</v>
      </c>
    </row>
    <row r="27" spans="1:18">
      <c r="A27" s="6" t="s">
        <v>46</v>
      </c>
      <c r="B27" s="114">
        <v>0</v>
      </c>
      <c r="C27" s="17">
        <v>0</v>
      </c>
      <c r="D27" s="114">
        <v>0</v>
      </c>
      <c r="E27" s="114">
        <v>0</v>
      </c>
      <c r="F27" s="17">
        <v>65000</v>
      </c>
      <c r="G27" s="10">
        <v>0.39</v>
      </c>
      <c r="H27" s="230">
        <v>30000</v>
      </c>
      <c r="I27" s="79">
        <v>0.87</v>
      </c>
      <c r="J27" s="17">
        <v>5000</v>
      </c>
      <c r="K27" s="17">
        <v>20</v>
      </c>
      <c r="L27" s="17">
        <v>10</v>
      </c>
      <c r="M27" s="17">
        <v>0</v>
      </c>
      <c r="N27" s="17">
        <v>20</v>
      </c>
      <c r="O27" s="17">
        <v>360</v>
      </c>
      <c r="P27" s="17">
        <v>180</v>
      </c>
      <c r="Q27" s="17">
        <v>0</v>
      </c>
      <c r="R27" s="17">
        <v>360</v>
      </c>
    </row>
    <row r="28" spans="1:18">
      <c r="A28" s="6" t="s">
        <v>48</v>
      </c>
      <c r="B28" s="114">
        <v>0</v>
      </c>
      <c r="C28" s="17">
        <v>0</v>
      </c>
      <c r="D28" s="114">
        <v>0</v>
      </c>
      <c r="E28" s="114">
        <v>0</v>
      </c>
      <c r="F28" s="17">
        <v>20322</v>
      </c>
      <c r="G28" s="10">
        <v>1.39</v>
      </c>
      <c r="H28" s="230">
        <v>25524</v>
      </c>
      <c r="I28" s="79">
        <v>0.6</v>
      </c>
      <c r="J28" s="17">
        <v>1613</v>
      </c>
      <c r="K28" s="17">
        <v>69</v>
      </c>
      <c r="L28" s="17">
        <v>31</v>
      </c>
      <c r="M28" s="17">
        <v>0</v>
      </c>
      <c r="N28" s="17">
        <v>75</v>
      </c>
      <c r="O28" s="17">
        <v>2877</v>
      </c>
      <c r="P28" s="17">
        <v>491</v>
      </c>
      <c r="Q28" s="17">
        <v>0</v>
      </c>
      <c r="R28" s="17">
        <v>3047</v>
      </c>
    </row>
    <row r="29" spans="1:18">
      <c r="A29" s="6" t="s">
        <v>50</v>
      </c>
      <c r="B29" s="114">
        <v>142</v>
      </c>
      <c r="C29" s="17">
        <v>119</v>
      </c>
      <c r="D29" s="114">
        <v>540</v>
      </c>
      <c r="E29" s="114">
        <v>379</v>
      </c>
      <c r="F29" s="17">
        <v>7270</v>
      </c>
      <c r="G29" s="10">
        <v>4.04</v>
      </c>
      <c r="H29" s="230">
        <v>19326</v>
      </c>
      <c r="I29" s="79">
        <v>0.8</v>
      </c>
      <c r="J29" s="17">
        <v>1431</v>
      </c>
      <c r="K29" s="17">
        <v>99</v>
      </c>
      <c r="L29" s="17">
        <v>20</v>
      </c>
      <c r="M29" s="17">
        <v>5</v>
      </c>
      <c r="N29" s="17">
        <v>129</v>
      </c>
      <c r="O29" s="17">
        <v>1354</v>
      </c>
      <c r="P29" s="17">
        <v>415</v>
      </c>
      <c r="Q29" s="17">
        <v>19</v>
      </c>
      <c r="R29" s="17">
        <v>1455</v>
      </c>
    </row>
    <row r="30" spans="1:18">
      <c r="A30" s="6" t="s">
        <v>52</v>
      </c>
      <c r="B30" s="114">
        <v>6</v>
      </c>
      <c r="C30" s="17">
        <v>5</v>
      </c>
      <c r="D30" s="114">
        <v>26</v>
      </c>
      <c r="E30" s="114">
        <v>16</v>
      </c>
      <c r="F30" s="17">
        <v>72000</v>
      </c>
      <c r="G30" s="10">
        <v>1.08</v>
      </c>
      <c r="H30" s="230">
        <v>16090</v>
      </c>
      <c r="I30" s="79">
        <v>0.64</v>
      </c>
      <c r="J30" s="17">
        <v>11901</v>
      </c>
      <c r="K30" s="17">
        <v>72</v>
      </c>
      <c r="L30" s="17">
        <v>0</v>
      </c>
      <c r="M30" s="17">
        <v>0</v>
      </c>
      <c r="N30" s="17">
        <v>72</v>
      </c>
      <c r="O30" s="17">
        <v>4589</v>
      </c>
      <c r="P30" s="17">
        <v>0</v>
      </c>
      <c r="Q30" s="17">
        <v>0</v>
      </c>
      <c r="R30" s="17">
        <v>4589</v>
      </c>
    </row>
    <row r="31" spans="1:18">
      <c r="A31" s="6" t="s">
        <v>54</v>
      </c>
      <c r="B31" s="114">
        <v>253</v>
      </c>
      <c r="C31" s="160">
        <v>114</v>
      </c>
      <c r="D31" s="114">
        <v>365</v>
      </c>
      <c r="E31" s="114">
        <v>271</v>
      </c>
      <c r="F31" s="160">
        <v>37958</v>
      </c>
      <c r="G31" s="10">
        <v>0.56999999999999995</v>
      </c>
      <c r="H31" s="230">
        <v>30703</v>
      </c>
      <c r="I31" s="79">
        <v>1.41</v>
      </c>
      <c r="J31" s="160">
        <v>3546</v>
      </c>
      <c r="K31" s="160">
        <v>20</v>
      </c>
      <c r="L31" s="160">
        <v>10</v>
      </c>
      <c r="M31" s="160">
        <v>4</v>
      </c>
      <c r="N31" s="160">
        <v>44</v>
      </c>
      <c r="O31" s="160">
        <v>1453</v>
      </c>
      <c r="P31" s="160">
        <v>621</v>
      </c>
      <c r="Q31" s="160">
        <v>319</v>
      </c>
      <c r="R31" s="160">
        <v>1977</v>
      </c>
    </row>
    <row r="32" spans="1:18">
      <c r="A32" s="6" t="s">
        <v>55</v>
      </c>
      <c r="B32" s="114">
        <v>62</v>
      </c>
      <c r="C32" s="17">
        <v>45</v>
      </c>
      <c r="D32" s="114">
        <v>169</v>
      </c>
      <c r="E32" s="114">
        <v>108</v>
      </c>
      <c r="F32" s="17">
        <v>22668</v>
      </c>
      <c r="G32" s="10">
        <v>1.08</v>
      </c>
      <c r="H32" s="230">
        <v>15773</v>
      </c>
      <c r="I32" s="79">
        <v>0.52</v>
      </c>
      <c r="J32" s="17">
        <v>2122</v>
      </c>
      <c r="K32" s="17">
        <v>18</v>
      </c>
      <c r="L32" s="17">
        <v>12</v>
      </c>
      <c r="M32" s="17">
        <v>0</v>
      </c>
      <c r="N32" s="17">
        <v>22</v>
      </c>
      <c r="O32" s="17">
        <v>420</v>
      </c>
      <c r="P32" s="17">
        <v>380</v>
      </c>
      <c r="Q32" s="17">
        <v>0</v>
      </c>
      <c r="R32" s="17">
        <v>440</v>
      </c>
    </row>
    <row r="33" spans="1:18">
      <c r="A33" s="85"/>
      <c r="B33" s="113"/>
      <c r="C33" s="17"/>
      <c r="D33" s="113"/>
      <c r="E33" s="113"/>
      <c r="F33" s="17"/>
      <c r="G33" s="84"/>
      <c r="H33" s="230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8" t="s">
        <v>57</v>
      </c>
      <c r="B34" s="113"/>
      <c r="D34" s="113"/>
      <c r="E34" s="113"/>
      <c r="G34" s="10"/>
    </row>
    <row r="35" spans="1:18">
      <c r="A35" s="6" t="s">
        <v>21</v>
      </c>
      <c r="B35" s="114">
        <v>199</v>
      </c>
      <c r="C35" s="160">
        <v>2725</v>
      </c>
      <c r="D35" s="196">
        <v>4572</v>
      </c>
      <c r="E35" s="196">
        <v>4514</v>
      </c>
      <c r="F35" s="160">
        <v>79034</v>
      </c>
      <c r="G35" s="10">
        <v>0.63</v>
      </c>
      <c r="H35" s="223">
        <v>37275</v>
      </c>
      <c r="I35" s="86">
        <v>0.62</v>
      </c>
      <c r="J35" s="160">
        <v>7384</v>
      </c>
      <c r="K35" s="160">
        <v>119</v>
      </c>
      <c r="L35" s="160">
        <v>43</v>
      </c>
      <c r="M35" s="160">
        <v>22</v>
      </c>
      <c r="N35" s="160">
        <v>238</v>
      </c>
      <c r="O35" s="160">
        <v>2588</v>
      </c>
      <c r="P35" s="160">
        <v>663</v>
      </c>
      <c r="Q35" s="160">
        <v>1230</v>
      </c>
      <c r="R35" s="160">
        <v>6282</v>
      </c>
    </row>
    <row r="36" spans="1:18">
      <c r="A36" s="6" t="s">
        <v>36</v>
      </c>
      <c r="B36" s="114">
        <v>478</v>
      </c>
      <c r="C36" s="17">
        <v>210</v>
      </c>
      <c r="D36" s="114">
        <v>119</v>
      </c>
      <c r="E36" s="114">
        <v>92</v>
      </c>
      <c r="F36" s="17">
        <v>113757</v>
      </c>
      <c r="G36" s="10">
        <v>0.49</v>
      </c>
      <c r="H36" s="223">
        <v>21649</v>
      </c>
      <c r="I36" s="86">
        <v>0.48</v>
      </c>
      <c r="J36" s="17">
        <v>17177</v>
      </c>
      <c r="K36" s="17">
        <v>42</v>
      </c>
      <c r="L36" s="17">
        <v>21</v>
      </c>
      <c r="M36" s="17">
        <v>3</v>
      </c>
      <c r="N36" s="17">
        <v>106</v>
      </c>
      <c r="O36" s="17">
        <v>1594</v>
      </c>
      <c r="P36" s="17">
        <v>534</v>
      </c>
      <c r="Q36" s="17">
        <v>22</v>
      </c>
      <c r="R36" s="17">
        <v>2536</v>
      </c>
    </row>
    <row r="37" spans="1:18">
      <c r="A37" s="6" t="s">
        <v>49</v>
      </c>
      <c r="B37" s="114">
        <v>819</v>
      </c>
      <c r="C37" s="17">
        <v>782</v>
      </c>
      <c r="D37" s="114">
        <v>598</v>
      </c>
      <c r="E37" s="114">
        <v>458</v>
      </c>
      <c r="F37" s="17">
        <v>64750</v>
      </c>
      <c r="G37" s="10">
        <v>0.71</v>
      </c>
      <c r="H37" s="223">
        <v>21124</v>
      </c>
      <c r="I37" s="86">
        <v>0.28999999999999998</v>
      </c>
      <c r="J37" s="17">
        <v>3550</v>
      </c>
      <c r="K37" s="17">
        <v>261</v>
      </c>
      <c r="L37" s="17">
        <v>168</v>
      </c>
      <c r="M37" s="17">
        <v>22</v>
      </c>
      <c r="N37" s="17">
        <v>392</v>
      </c>
      <c r="O37" s="17">
        <v>5481</v>
      </c>
      <c r="P37" s="17">
        <v>2719</v>
      </c>
      <c r="Q37" s="17">
        <v>248</v>
      </c>
      <c r="R37" s="17">
        <v>6936</v>
      </c>
    </row>
    <row r="38" spans="1:18">
      <c r="A38" s="6" t="s">
        <v>60</v>
      </c>
      <c r="B38" s="114">
        <v>190</v>
      </c>
      <c r="C38" s="17">
        <v>190</v>
      </c>
      <c r="D38" s="114">
        <v>533</v>
      </c>
      <c r="E38" s="114">
        <v>529</v>
      </c>
      <c r="F38" s="17">
        <v>53884</v>
      </c>
      <c r="G38" s="10">
        <v>1.07</v>
      </c>
      <c r="H38" s="223">
        <v>28912</v>
      </c>
      <c r="I38" s="86">
        <v>0.51</v>
      </c>
      <c r="J38" s="17">
        <v>4269</v>
      </c>
      <c r="K38" s="17">
        <v>186</v>
      </c>
      <c r="L38" s="17">
        <v>-1</v>
      </c>
      <c r="M38" s="17">
        <v>1</v>
      </c>
      <c r="N38" s="17">
        <v>228</v>
      </c>
      <c r="O38" s="17">
        <v>297</v>
      </c>
      <c r="P38" s="17">
        <v>27</v>
      </c>
      <c r="Q38" s="17">
        <v>33</v>
      </c>
      <c r="R38" s="17">
        <v>1547</v>
      </c>
    </row>
    <row r="39" spans="1:18">
      <c r="A39" s="6" t="s">
        <v>61</v>
      </c>
      <c r="B39" s="114">
        <v>188</v>
      </c>
      <c r="C39" s="160">
        <v>106</v>
      </c>
      <c r="D39" s="114">
        <v>574</v>
      </c>
      <c r="E39" s="114">
        <v>405</v>
      </c>
      <c r="F39" s="160">
        <v>15993</v>
      </c>
      <c r="G39" s="10">
        <v>3</v>
      </c>
      <c r="H39" s="223">
        <v>17056</v>
      </c>
      <c r="I39" s="86">
        <v>0.38</v>
      </c>
      <c r="J39" s="160">
        <v>11000</v>
      </c>
      <c r="K39" s="160">
        <v>137</v>
      </c>
      <c r="L39" s="160">
        <v>87</v>
      </c>
      <c r="M39" s="160">
        <v>0</v>
      </c>
      <c r="N39" s="160">
        <v>163</v>
      </c>
      <c r="O39" s="160">
        <v>1881</v>
      </c>
      <c r="P39" s="160">
        <v>0</v>
      </c>
      <c r="Q39" s="160">
        <v>0</v>
      </c>
      <c r="R39" s="160">
        <v>2021</v>
      </c>
    </row>
    <row r="40" spans="1:18">
      <c r="A40" s="6" t="s">
        <v>63</v>
      </c>
      <c r="B40" s="196">
        <v>3644</v>
      </c>
      <c r="C40" s="17">
        <v>3610</v>
      </c>
      <c r="D40" s="196">
        <v>4763</v>
      </c>
      <c r="E40" s="196">
        <v>4760</v>
      </c>
      <c r="F40" s="17">
        <v>44084</v>
      </c>
      <c r="G40" s="10">
        <v>0.623</v>
      </c>
      <c r="H40" s="223">
        <v>17746</v>
      </c>
      <c r="I40" s="86">
        <v>0.34</v>
      </c>
      <c r="J40" s="17">
        <v>481</v>
      </c>
      <c r="K40" s="17">
        <v>229</v>
      </c>
      <c r="L40" s="17">
        <v>18</v>
      </c>
      <c r="M40" s="17">
        <v>21</v>
      </c>
      <c r="N40" s="17">
        <v>276</v>
      </c>
      <c r="O40" s="17">
        <v>13384</v>
      </c>
      <c r="P40" s="17">
        <v>2789</v>
      </c>
      <c r="Q40" s="17">
        <v>229</v>
      </c>
      <c r="R40" s="17">
        <v>13923</v>
      </c>
    </row>
    <row r="41" spans="1:18">
      <c r="A41" s="6" t="s">
        <v>65</v>
      </c>
      <c r="B41" s="114">
        <v>544</v>
      </c>
      <c r="C41" s="160">
        <v>867</v>
      </c>
      <c r="D41" s="114">
        <v>139</v>
      </c>
      <c r="E41" s="114">
        <v>64</v>
      </c>
      <c r="F41" s="160">
        <v>18548</v>
      </c>
      <c r="G41" s="10">
        <v>1.41</v>
      </c>
      <c r="H41" s="223">
        <v>20956</v>
      </c>
      <c r="I41" s="86">
        <v>0.46</v>
      </c>
      <c r="J41" s="160">
        <v>2114</v>
      </c>
      <c r="K41" s="160">
        <v>89</v>
      </c>
      <c r="L41" s="160">
        <v>-1</v>
      </c>
      <c r="M41" s="160">
        <v>0</v>
      </c>
      <c r="N41" s="160">
        <v>89</v>
      </c>
      <c r="O41" s="160">
        <v>0</v>
      </c>
      <c r="P41" s="160">
        <v>0</v>
      </c>
      <c r="Q41" s="160">
        <v>0</v>
      </c>
      <c r="R41" s="160">
        <v>0</v>
      </c>
    </row>
    <row r="42" spans="1:18">
      <c r="A42" s="6" t="s">
        <v>66</v>
      </c>
      <c r="B42" s="114">
        <v>407</v>
      </c>
      <c r="C42" s="17">
        <v>231</v>
      </c>
      <c r="D42" s="114">
        <v>321</v>
      </c>
      <c r="E42" s="114">
        <v>231</v>
      </c>
      <c r="F42" s="17">
        <v>30418</v>
      </c>
      <c r="G42" s="10">
        <v>1.57</v>
      </c>
      <c r="H42" s="223">
        <v>25099</v>
      </c>
      <c r="I42" s="86">
        <v>0.56999999999999995</v>
      </c>
      <c r="J42" s="17">
        <v>8229</v>
      </c>
      <c r="K42" s="17">
        <v>8</v>
      </c>
      <c r="L42" s="17">
        <v>0</v>
      </c>
      <c r="M42" s="17">
        <v>0</v>
      </c>
      <c r="N42" s="17">
        <v>8</v>
      </c>
      <c r="O42" s="17">
        <v>491</v>
      </c>
      <c r="P42" s="17">
        <v>0</v>
      </c>
      <c r="Q42" s="17">
        <v>0</v>
      </c>
      <c r="R42" s="17">
        <v>491</v>
      </c>
    </row>
    <row r="43" spans="1:18">
      <c r="A43" s="6"/>
      <c r="B43" s="114"/>
      <c r="C43" s="17"/>
      <c r="D43" s="114"/>
      <c r="E43" s="114"/>
      <c r="F43" s="17"/>
      <c r="G43" s="10"/>
      <c r="H43" s="388"/>
      <c r="I43" s="83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18" t="s">
        <v>67</v>
      </c>
      <c r="B44" s="114"/>
      <c r="C44" s="17"/>
      <c r="D44" s="114"/>
      <c r="E44" s="114"/>
      <c r="F44" s="17"/>
      <c r="G44" s="10"/>
      <c r="H44" s="388"/>
      <c r="I44" s="83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6" t="s">
        <v>27</v>
      </c>
      <c r="B45" s="114">
        <v>235</v>
      </c>
      <c r="C45" s="17">
        <v>90</v>
      </c>
      <c r="D45" s="114">
        <v>471</v>
      </c>
      <c r="E45" s="114">
        <v>406</v>
      </c>
      <c r="F45" s="17">
        <v>33565</v>
      </c>
      <c r="G45" s="10">
        <v>0.78</v>
      </c>
      <c r="H45" s="223">
        <v>31399</v>
      </c>
      <c r="I45" s="86">
        <v>0.49</v>
      </c>
      <c r="J45" s="17">
        <v>6151</v>
      </c>
      <c r="K45" s="17">
        <v>37</v>
      </c>
      <c r="L45" s="17">
        <v>3</v>
      </c>
      <c r="M45" s="17">
        <v>0</v>
      </c>
      <c r="N45" s="17">
        <v>49</v>
      </c>
      <c r="O45" s="17">
        <v>1300</v>
      </c>
      <c r="P45" s="17">
        <v>350</v>
      </c>
      <c r="Q45" s="17">
        <v>0</v>
      </c>
      <c r="R45" s="17">
        <v>1581</v>
      </c>
    </row>
    <row r="46" spans="1:18">
      <c r="A46" s="6" t="s">
        <v>43</v>
      </c>
      <c r="B46" s="114">
        <v>569</v>
      </c>
      <c r="C46" s="160">
        <v>443</v>
      </c>
      <c r="D46" s="114">
        <v>582</v>
      </c>
      <c r="E46" s="114">
        <v>357</v>
      </c>
      <c r="F46" s="160">
        <v>62872</v>
      </c>
      <c r="G46" s="10">
        <v>0.59</v>
      </c>
      <c r="H46" s="223">
        <v>13724</v>
      </c>
      <c r="I46" s="86">
        <v>0.22</v>
      </c>
      <c r="J46" s="160">
        <v>10649</v>
      </c>
      <c r="K46" s="160">
        <v>214</v>
      </c>
      <c r="L46" s="160">
        <v>121</v>
      </c>
      <c r="M46" s="160">
        <v>13</v>
      </c>
      <c r="N46" s="160">
        <v>265</v>
      </c>
      <c r="O46" s="160">
        <v>15734</v>
      </c>
      <c r="P46" s="160">
        <v>11345</v>
      </c>
      <c r="Q46" s="160">
        <v>101</v>
      </c>
      <c r="R46" s="160">
        <v>16289</v>
      </c>
    </row>
    <row r="47" spans="1:18">
      <c r="A47" s="6" t="s">
        <v>45</v>
      </c>
      <c r="B47" s="114">
        <v>242</v>
      </c>
      <c r="C47" s="17">
        <v>179</v>
      </c>
      <c r="D47" s="114">
        <v>208</v>
      </c>
      <c r="E47" s="114">
        <v>124</v>
      </c>
      <c r="F47" s="17">
        <v>35653</v>
      </c>
      <c r="G47" s="10">
        <v>1.98</v>
      </c>
      <c r="H47" s="223">
        <v>33695</v>
      </c>
      <c r="I47" s="86">
        <v>0.49</v>
      </c>
      <c r="J47" s="17">
        <v>9309</v>
      </c>
      <c r="K47" s="17">
        <v>23</v>
      </c>
      <c r="L47" s="17">
        <v>18</v>
      </c>
      <c r="M47" s="17">
        <v>2</v>
      </c>
      <c r="N47" s="17">
        <v>115</v>
      </c>
      <c r="O47" s="17">
        <v>457</v>
      </c>
      <c r="P47" s="17">
        <v>457</v>
      </c>
      <c r="Q47" s="17">
        <v>32</v>
      </c>
      <c r="R47" s="17">
        <v>11448</v>
      </c>
    </row>
    <row r="48" spans="1:18">
      <c r="A48" s="6" t="s">
        <v>56</v>
      </c>
      <c r="B48" s="114">
        <v>68</v>
      </c>
      <c r="C48" s="17">
        <v>21</v>
      </c>
      <c r="D48" s="114">
        <v>278</v>
      </c>
      <c r="E48" s="114">
        <v>191</v>
      </c>
      <c r="F48" s="17">
        <v>95783</v>
      </c>
      <c r="G48" s="10">
        <v>1.69</v>
      </c>
      <c r="H48" s="223">
        <v>34825</v>
      </c>
      <c r="I48" s="86">
        <v>0.46</v>
      </c>
      <c r="J48" s="17">
        <v>18055</v>
      </c>
      <c r="K48" s="17">
        <v>93</v>
      </c>
      <c r="L48" s="17">
        <v>46</v>
      </c>
      <c r="M48" s="17">
        <v>10</v>
      </c>
      <c r="N48" s="17">
        <v>172</v>
      </c>
      <c r="O48" s="17">
        <v>1068</v>
      </c>
      <c r="P48" s="17">
        <v>654</v>
      </c>
      <c r="Q48" s="17">
        <v>33</v>
      </c>
      <c r="R48" s="17">
        <v>1382</v>
      </c>
    </row>
    <row r="49" spans="1:18">
      <c r="A49" s="6" t="s">
        <v>62</v>
      </c>
      <c r="B49" s="114">
        <v>148</v>
      </c>
      <c r="C49" s="17">
        <v>147</v>
      </c>
      <c r="D49" s="114">
        <v>549</v>
      </c>
      <c r="E49" s="114">
        <v>425</v>
      </c>
      <c r="F49" s="17">
        <v>147290</v>
      </c>
      <c r="G49" s="10">
        <v>0.79</v>
      </c>
      <c r="H49" s="223">
        <v>52802</v>
      </c>
      <c r="I49" s="86">
        <v>0.8</v>
      </c>
      <c r="J49" s="17">
        <v>21022</v>
      </c>
      <c r="K49" s="17">
        <v>328</v>
      </c>
      <c r="L49" s="17">
        <v>-1</v>
      </c>
      <c r="M49" s="17">
        <v>8</v>
      </c>
      <c r="N49" s="17">
        <v>370</v>
      </c>
      <c r="O49" s="17">
        <v>2699</v>
      </c>
      <c r="P49" s="17">
        <v>584</v>
      </c>
      <c r="Q49" s="17">
        <v>50</v>
      </c>
      <c r="R49" s="17">
        <v>4032</v>
      </c>
    </row>
    <row r="50" spans="1:18">
      <c r="A50" s="6" t="s">
        <v>68</v>
      </c>
      <c r="B50" s="114">
        <v>722</v>
      </c>
      <c r="C50" s="17">
        <v>136</v>
      </c>
      <c r="D50" s="114">
        <v>32</v>
      </c>
      <c r="E50" s="114">
        <v>26</v>
      </c>
      <c r="F50" s="17">
        <v>32000</v>
      </c>
      <c r="G50" s="10">
        <v>0.48</v>
      </c>
      <c r="H50" s="223">
        <v>30868</v>
      </c>
      <c r="I50" s="86">
        <v>0.53</v>
      </c>
      <c r="J50" s="17">
        <v>4025</v>
      </c>
      <c r="K50" s="17">
        <v>43</v>
      </c>
      <c r="L50" s="17">
        <v>43</v>
      </c>
      <c r="M50" s="17">
        <v>4</v>
      </c>
      <c r="N50" s="17">
        <v>93</v>
      </c>
      <c r="O50" s="17">
        <v>8282</v>
      </c>
      <c r="P50" s="17">
        <v>8282</v>
      </c>
      <c r="Q50" s="17">
        <v>308</v>
      </c>
      <c r="R50" s="17">
        <v>9126</v>
      </c>
    </row>
    <row r="51" spans="1:18">
      <c r="A51" s="6" t="s">
        <v>79</v>
      </c>
      <c r="B51" s="114">
        <v>318</v>
      </c>
      <c r="C51" s="17">
        <v>11</v>
      </c>
      <c r="D51" s="114">
        <v>22</v>
      </c>
      <c r="E51" s="114">
        <v>15</v>
      </c>
      <c r="F51" s="17">
        <v>23446</v>
      </c>
      <c r="G51" s="10">
        <v>1.87</v>
      </c>
      <c r="H51" s="223">
        <v>44265</v>
      </c>
      <c r="I51" s="86">
        <v>0.68</v>
      </c>
      <c r="J51" s="17">
        <v>21326</v>
      </c>
      <c r="K51" s="17">
        <v>96</v>
      </c>
      <c r="L51" s="17">
        <v>79</v>
      </c>
      <c r="M51" s="17">
        <v>0</v>
      </c>
      <c r="N51" s="17">
        <v>102</v>
      </c>
      <c r="O51" s="17">
        <v>2278</v>
      </c>
      <c r="P51" s="17">
        <v>1933</v>
      </c>
      <c r="Q51" s="17">
        <v>0</v>
      </c>
      <c r="R51" s="17">
        <v>2414</v>
      </c>
    </row>
    <row r="52" spans="1:18">
      <c r="A52" s="6"/>
      <c r="B52" s="113"/>
      <c r="D52" s="113"/>
      <c r="E52" s="113"/>
      <c r="G52" s="10"/>
      <c r="H52" s="388"/>
      <c r="I52" s="83"/>
    </row>
    <row r="53" spans="1:18">
      <c r="A53" s="18" t="s">
        <v>70</v>
      </c>
      <c r="B53" s="113"/>
      <c r="C53" s="17"/>
      <c r="D53" s="113"/>
      <c r="E53" s="113"/>
      <c r="F53" s="17"/>
      <c r="G53" s="10"/>
      <c r="H53" s="388"/>
      <c r="I53" s="83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6" t="s">
        <v>47</v>
      </c>
      <c r="B54" s="114">
        <v>15</v>
      </c>
      <c r="C54" s="17">
        <v>12</v>
      </c>
      <c r="D54" s="114">
        <v>198</v>
      </c>
      <c r="E54" s="114">
        <v>173</v>
      </c>
      <c r="F54" s="17">
        <v>111662</v>
      </c>
      <c r="G54" s="10">
        <v>0.89</v>
      </c>
      <c r="H54" s="223">
        <v>14868</v>
      </c>
      <c r="I54" s="86">
        <v>0.25</v>
      </c>
      <c r="J54" s="17">
        <v>4610</v>
      </c>
      <c r="K54" s="17">
        <v>57</v>
      </c>
      <c r="L54" s="17">
        <v>39</v>
      </c>
      <c r="M54" s="17">
        <v>0</v>
      </c>
      <c r="N54" s="17">
        <v>62</v>
      </c>
      <c r="O54" s="17">
        <v>1035</v>
      </c>
      <c r="P54" s="17">
        <v>155</v>
      </c>
      <c r="Q54" s="17">
        <v>0</v>
      </c>
      <c r="R54" s="17">
        <v>1295</v>
      </c>
    </row>
    <row r="55" spans="1:18">
      <c r="A55" s="6" t="s">
        <v>53</v>
      </c>
      <c r="B55" s="114">
        <v>379</v>
      </c>
      <c r="C55" s="17">
        <v>443</v>
      </c>
      <c r="D55" s="114">
        <v>407</v>
      </c>
      <c r="E55" s="114">
        <v>333</v>
      </c>
      <c r="F55" s="17">
        <v>144883</v>
      </c>
      <c r="G55" s="10">
        <v>0.69</v>
      </c>
      <c r="H55" s="223">
        <v>51164</v>
      </c>
      <c r="I55" s="86">
        <v>0.45</v>
      </c>
      <c r="J55" s="17">
        <v>50759</v>
      </c>
      <c r="K55" s="17">
        <v>632</v>
      </c>
      <c r="L55" s="17">
        <v>269</v>
      </c>
      <c r="M55" s="17">
        <v>73</v>
      </c>
      <c r="N55" s="17">
        <v>1258</v>
      </c>
      <c r="O55" s="17">
        <v>18387</v>
      </c>
      <c r="P55" s="17">
        <v>3270</v>
      </c>
      <c r="Q55" s="17">
        <v>1354</v>
      </c>
      <c r="R55" s="17">
        <v>36033</v>
      </c>
    </row>
    <row r="56" spans="1:18">
      <c r="A56" s="6" t="s">
        <v>58</v>
      </c>
      <c r="B56" s="196">
        <v>10451</v>
      </c>
      <c r="C56" s="17">
        <v>10402</v>
      </c>
      <c r="D56" s="196">
        <v>2165</v>
      </c>
      <c r="E56" s="196">
        <v>2107</v>
      </c>
      <c r="F56" s="17">
        <v>82395</v>
      </c>
      <c r="G56" s="10">
        <v>0.67</v>
      </c>
      <c r="H56" s="223">
        <v>44534</v>
      </c>
      <c r="I56" s="86">
        <v>0.62</v>
      </c>
      <c r="J56" s="17">
        <v>13554</v>
      </c>
      <c r="K56" s="17">
        <v>272</v>
      </c>
      <c r="L56" s="17">
        <v>-1</v>
      </c>
      <c r="M56" s="17">
        <v>3</v>
      </c>
      <c r="N56" s="17">
        <v>316</v>
      </c>
      <c r="O56" s="17">
        <v>1746</v>
      </c>
      <c r="P56" s="17">
        <v>113</v>
      </c>
      <c r="Q56" s="17">
        <v>118</v>
      </c>
      <c r="R56" s="17">
        <v>2412</v>
      </c>
    </row>
    <row r="57" spans="1:18">
      <c r="A57" s="6" t="s">
        <v>59</v>
      </c>
      <c r="B57" s="114">
        <v>330</v>
      </c>
      <c r="C57" s="160">
        <v>274</v>
      </c>
      <c r="D57" s="196">
        <v>3320</v>
      </c>
      <c r="E57" s="196">
        <v>2847</v>
      </c>
      <c r="F57" s="160">
        <v>20959</v>
      </c>
      <c r="G57" s="10">
        <v>2.61</v>
      </c>
      <c r="H57" s="223">
        <v>41178</v>
      </c>
      <c r="I57" s="86">
        <v>0.39</v>
      </c>
      <c r="J57" s="160">
        <v>2579</v>
      </c>
      <c r="K57" s="160">
        <v>56</v>
      </c>
      <c r="L57" s="160">
        <v>30</v>
      </c>
      <c r="M57" s="160">
        <v>0</v>
      </c>
      <c r="N57" s="160">
        <v>84</v>
      </c>
      <c r="O57" s="160">
        <v>394</v>
      </c>
      <c r="P57" s="160">
        <v>198</v>
      </c>
      <c r="Q57" s="160">
        <v>0</v>
      </c>
      <c r="R57" s="160">
        <v>431</v>
      </c>
    </row>
    <row r="58" spans="1:18">
      <c r="A58" s="6"/>
      <c r="B58" s="114"/>
      <c r="C58" s="160"/>
      <c r="D58" s="196"/>
      <c r="E58" s="196"/>
      <c r="F58" s="160"/>
      <c r="G58" s="10"/>
      <c r="H58" s="388"/>
      <c r="I58" s="83"/>
      <c r="J58" s="160"/>
      <c r="K58" s="160"/>
      <c r="L58" s="160"/>
      <c r="M58" s="160"/>
      <c r="N58" s="160"/>
      <c r="O58" s="160"/>
      <c r="P58" s="160"/>
      <c r="Q58" s="160"/>
      <c r="R58" s="160"/>
    </row>
    <row r="59" spans="1:18">
      <c r="A59" s="18" t="s">
        <v>72</v>
      </c>
      <c r="B59" s="113"/>
      <c r="C59" s="18"/>
      <c r="D59" s="113"/>
      <c r="E59" s="113"/>
      <c r="F59" s="18"/>
      <c r="G59" s="10"/>
      <c r="H59" s="388"/>
      <c r="I59" s="83"/>
      <c r="J59" s="18"/>
      <c r="K59" s="18"/>
      <c r="L59" s="18"/>
      <c r="M59" s="18"/>
      <c r="N59" s="18"/>
      <c r="O59" s="18"/>
      <c r="P59" s="18"/>
      <c r="Q59" s="18"/>
      <c r="R59" s="18"/>
    </row>
    <row r="60" spans="1:18">
      <c r="A60" s="6" t="s">
        <v>17</v>
      </c>
      <c r="B60" s="114">
        <v>490</v>
      </c>
      <c r="C60" s="17">
        <v>482</v>
      </c>
      <c r="D60" s="114">
        <v>91</v>
      </c>
      <c r="E60" s="114">
        <v>69</v>
      </c>
      <c r="F60" s="17">
        <v>266061</v>
      </c>
      <c r="G60" s="10">
        <v>0.76</v>
      </c>
      <c r="H60" s="223">
        <v>167960</v>
      </c>
      <c r="I60" s="86">
        <v>0.73</v>
      </c>
      <c r="J60" s="17">
        <v>42952</v>
      </c>
      <c r="K60" s="17">
        <v>939</v>
      </c>
      <c r="L60" s="17">
        <v>439</v>
      </c>
      <c r="M60" s="17">
        <v>20</v>
      </c>
      <c r="N60" s="17">
        <v>1742</v>
      </c>
      <c r="O60" s="17">
        <v>28004</v>
      </c>
      <c r="P60" s="17">
        <v>24004</v>
      </c>
      <c r="Q60" s="17">
        <v>950</v>
      </c>
      <c r="R60" s="17">
        <v>39777</v>
      </c>
    </row>
    <row r="61" spans="1:18">
      <c r="A61" s="6" t="s">
        <v>33</v>
      </c>
      <c r="B61" s="196">
        <v>7888</v>
      </c>
      <c r="C61" s="17">
        <v>6505</v>
      </c>
      <c r="D61" s="196">
        <v>20856</v>
      </c>
      <c r="E61" s="196">
        <v>15409</v>
      </c>
      <c r="F61" s="17">
        <v>271674</v>
      </c>
      <c r="G61" s="10">
        <v>1.02</v>
      </c>
      <c r="H61" s="223">
        <v>188259</v>
      </c>
      <c r="I61" s="86">
        <v>0.59</v>
      </c>
      <c r="J61" s="17">
        <v>51610</v>
      </c>
      <c r="K61" s="17">
        <v>1038</v>
      </c>
      <c r="L61" s="17">
        <v>153</v>
      </c>
      <c r="M61" s="17">
        <v>27</v>
      </c>
      <c r="N61" s="17">
        <v>1231</v>
      </c>
      <c r="O61" s="17">
        <v>9950</v>
      </c>
      <c r="P61" s="17">
        <v>3100</v>
      </c>
      <c r="Q61" s="17">
        <v>232</v>
      </c>
      <c r="R61" s="17">
        <v>12665</v>
      </c>
    </row>
    <row r="62" spans="1:18">
      <c r="A62" s="6" t="s">
        <v>38</v>
      </c>
      <c r="B62" s="114">
        <v>426</v>
      </c>
      <c r="C62" s="17">
        <v>378</v>
      </c>
      <c r="D62" s="114">
        <v>291</v>
      </c>
      <c r="E62" s="114">
        <v>167</v>
      </c>
      <c r="F62" s="17">
        <v>163451</v>
      </c>
      <c r="G62" s="10">
        <v>0.99</v>
      </c>
      <c r="H62" s="223">
        <v>66981</v>
      </c>
      <c r="I62" s="86">
        <v>0.34</v>
      </c>
      <c r="J62" s="17">
        <v>299120</v>
      </c>
      <c r="K62" s="17">
        <v>146</v>
      </c>
      <c r="L62" s="17">
        <v>86</v>
      </c>
      <c r="M62" s="17">
        <v>3</v>
      </c>
      <c r="N62" s="17">
        <v>185</v>
      </c>
      <c r="O62" s="17">
        <v>2255</v>
      </c>
      <c r="P62" s="17">
        <v>1227</v>
      </c>
      <c r="Q62" s="17">
        <v>22</v>
      </c>
      <c r="R62" s="17">
        <v>5551</v>
      </c>
    </row>
    <row r="63" spans="1:18">
      <c r="A63" s="6" t="s">
        <v>39</v>
      </c>
      <c r="B63" s="196">
        <v>1995</v>
      </c>
      <c r="C63" s="17">
        <v>226</v>
      </c>
      <c r="D63" s="114">
        <v>389</v>
      </c>
      <c r="E63" s="114">
        <v>325</v>
      </c>
      <c r="F63" s="17">
        <v>190999</v>
      </c>
      <c r="G63" s="10">
        <v>0.96</v>
      </c>
      <c r="H63" s="223">
        <v>56452</v>
      </c>
      <c r="I63" s="86">
        <v>0.28999999999999998</v>
      </c>
      <c r="J63" s="17">
        <v>19018</v>
      </c>
      <c r="K63" s="17">
        <v>185</v>
      </c>
      <c r="L63" s="17">
        <v>116</v>
      </c>
      <c r="M63" s="17">
        <v>102</v>
      </c>
      <c r="N63" s="17">
        <v>392</v>
      </c>
      <c r="O63" s="17">
        <v>2516</v>
      </c>
      <c r="P63" s="17">
        <v>1598</v>
      </c>
      <c r="Q63" s="17">
        <v>340</v>
      </c>
      <c r="R63" s="17">
        <v>3377</v>
      </c>
    </row>
    <row r="64" spans="1:18">
      <c r="A64" s="6" t="s">
        <v>40</v>
      </c>
      <c r="B64" s="114">
        <v>443</v>
      </c>
      <c r="C64" s="17">
        <v>380</v>
      </c>
      <c r="D64" s="196">
        <v>2990</v>
      </c>
      <c r="E64" s="196">
        <v>1670</v>
      </c>
      <c r="F64" s="17">
        <v>187473</v>
      </c>
      <c r="G64" s="10">
        <v>0.4</v>
      </c>
      <c r="H64" s="223">
        <v>158303</v>
      </c>
      <c r="I64" s="86">
        <v>0.92</v>
      </c>
      <c r="J64" s="17">
        <v>44320</v>
      </c>
      <c r="K64" s="17">
        <v>182</v>
      </c>
      <c r="L64" s="17">
        <v>77</v>
      </c>
      <c r="M64" s="17">
        <v>23</v>
      </c>
      <c r="N64" s="17">
        <v>481</v>
      </c>
      <c r="O64" s="17">
        <v>23629</v>
      </c>
      <c r="P64" s="17">
        <v>18267</v>
      </c>
      <c r="Q64" s="17">
        <v>1297</v>
      </c>
      <c r="R64" s="17">
        <v>115748</v>
      </c>
    </row>
    <row r="65" spans="1:18">
      <c r="A65" s="6"/>
      <c r="B65" s="113"/>
      <c r="C65" s="17"/>
      <c r="D65" s="113"/>
      <c r="E65" s="113"/>
      <c r="F65" s="17"/>
      <c r="G65" s="10"/>
      <c r="H65" s="388"/>
      <c r="I65" s="83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8" t="s">
        <v>73</v>
      </c>
      <c r="B66" s="113"/>
      <c r="C66" s="17"/>
      <c r="D66" s="113"/>
      <c r="E66" s="113"/>
      <c r="F66" s="17"/>
      <c r="G66" s="10"/>
      <c r="H66" s="388"/>
      <c r="I66" s="83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6" t="s">
        <v>10</v>
      </c>
      <c r="B67" s="114">
        <v>0</v>
      </c>
      <c r="C67" s="17">
        <v>0</v>
      </c>
      <c r="D67" s="114">
        <v>0</v>
      </c>
      <c r="E67" s="114">
        <v>0</v>
      </c>
      <c r="F67" s="17">
        <v>5781</v>
      </c>
      <c r="G67" s="10">
        <v>0.62</v>
      </c>
      <c r="H67" s="223">
        <v>5122</v>
      </c>
      <c r="I67" s="86">
        <v>1.56</v>
      </c>
      <c r="J67" s="17">
        <v>7940</v>
      </c>
      <c r="K67" s="17">
        <v>1</v>
      </c>
      <c r="L67" s="17">
        <v>0</v>
      </c>
      <c r="M67" s="17">
        <v>0</v>
      </c>
      <c r="N67" s="17">
        <v>1</v>
      </c>
      <c r="O67" s="17">
        <v>5</v>
      </c>
      <c r="P67" s="17">
        <v>0</v>
      </c>
      <c r="Q67" s="17">
        <v>0</v>
      </c>
      <c r="R67" s="17">
        <v>5</v>
      </c>
    </row>
    <row r="68" spans="1:18">
      <c r="A68" s="6" t="s">
        <v>51</v>
      </c>
      <c r="B68" s="114">
        <v>24</v>
      </c>
      <c r="C68" s="17">
        <v>23</v>
      </c>
      <c r="D68" s="114">
        <v>271</v>
      </c>
      <c r="E68" s="114">
        <v>216</v>
      </c>
      <c r="F68" s="17">
        <v>16100</v>
      </c>
      <c r="G68" s="10">
        <v>0.74</v>
      </c>
      <c r="H68" s="223">
        <v>14880</v>
      </c>
      <c r="I68" s="86">
        <v>1.19</v>
      </c>
      <c r="J68" s="17">
        <v>2324</v>
      </c>
      <c r="K68" s="17">
        <v>41</v>
      </c>
      <c r="L68" s="17">
        <v>33</v>
      </c>
      <c r="M68" s="17">
        <v>0</v>
      </c>
      <c r="N68" s="17">
        <v>58</v>
      </c>
      <c r="O68" s="17">
        <v>628</v>
      </c>
      <c r="P68" s="17">
        <v>264</v>
      </c>
      <c r="Q68" s="17">
        <v>0</v>
      </c>
      <c r="R68" s="17">
        <v>840</v>
      </c>
    </row>
    <row r="69" spans="1:18">
      <c r="A69" s="6"/>
      <c r="B69" s="8"/>
      <c r="C69" s="8"/>
      <c r="D69" s="8"/>
      <c r="E69" s="8"/>
      <c r="F69" s="7"/>
      <c r="G69" s="10"/>
      <c r="H69" s="329"/>
      <c r="I69" s="7"/>
      <c r="J69" s="7"/>
      <c r="K69" s="8"/>
      <c r="L69" s="8"/>
      <c r="M69" s="8"/>
      <c r="N69" s="8"/>
      <c r="O69" s="7"/>
      <c r="P69" s="7"/>
      <c r="Q69" s="8"/>
      <c r="R69" s="7"/>
    </row>
    <row r="70" spans="1:18">
      <c r="A70" s="87" t="s">
        <v>74</v>
      </c>
      <c r="B70" s="88">
        <f>SUM(B4:B69)</f>
        <v>33559</v>
      </c>
      <c r="C70" s="88">
        <f>SUM(C4:C69)</f>
        <v>30373</v>
      </c>
      <c r="D70" s="88">
        <f>SUM(D4:D69)</f>
        <v>47425</v>
      </c>
      <c r="E70" s="88">
        <f>SUM(E4:E69)</f>
        <v>37882</v>
      </c>
      <c r="F70" s="88">
        <f>SUM(F4:F69)</f>
        <v>2817425</v>
      </c>
      <c r="G70" s="89">
        <f>SUM(G4:G69)/53</f>
        <v>1.229679245283019</v>
      </c>
      <c r="H70" s="88">
        <f>SUM(H4:H69)</f>
        <v>1537119</v>
      </c>
      <c r="I70" s="88"/>
      <c r="J70" s="88">
        <f t="shared" ref="J70:R70" si="0">SUM(J4:J69)</f>
        <v>766426</v>
      </c>
      <c r="K70" s="88">
        <f t="shared" si="0"/>
        <v>6290</v>
      </c>
      <c r="L70" s="88">
        <f t="shared" si="0"/>
        <v>2092</v>
      </c>
      <c r="M70" s="88">
        <f t="shared" si="0"/>
        <v>380</v>
      </c>
      <c r="N70" s="88">
        <f t="shared" si="0"/>
        <v>9660</v>
      </c>
      <c r="O70" s="88">
        <f t="shared" si="0"/>
        <v>171407</v>
      </c>
      <c r="P70" s="88">
        <f t="shared" si="0"/>
        <v>86823</v>
      </c>
      <c r="Q70" s="88">
        <f t="shared" si="0"/>
        <v>7174</v>
      </c>
      <c r="R70" s="88">
        <f t="shared" si="0"/>
        <v>328268</v>
      </c>
    </row>
  </sheetData>
  <mergeCells count="4">
    <mergeCell ref="B1:E1"/>
    <mergeCell ref="F1:J1"/>
    <mergeCell ref="K1:N1"/>
    <mergeCell ref="O1:R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6648-E84D-48DA-8203-95B96777915E}">
  <dimension ref="A1:N70"/>
  <sheetViews>
    <sheetView topLeftCell="A37" workbookViewId="0">
      <selection activeCell="P38" sqref="P38"/>
    </sheetView>
  </sheetViews>
  <sheetFormatPr defaultRowHeight="14.4"/>
  <cols>
    <col min="1" max="1" width="38.109375" customWidth="1"/>
    <col min="2" max="2" width="14.44140625" style="210" customWidth="1"/>
    <col min="5" max="5" width="11" customWidth="1"/>
    <col min="6" max="14" width="9.109375" style="210"/>
  </cols>
  <sheetData>
    <row r="1" spans="1:14" ht="15" thickBot="1">
      <c r="A1" s="64"/>
      <c r="B1" s="374" t="s">
        <v>136</v>
      </c>
      <c r="C1" s="375"/>
      <c r="D1" s="376"/>
      <c r="E1" s="90" t="s">
        <v>137</v>
      </c>
      <c r="F1" s="377" t="s">
        <v>138</v>
      </c>
      <c r="G1" s="378"/>
      <c r="H1" s="379" t="s">
        <v>139</v>
      </c>
      <c r="I1" s="380"/>
      <c r="J1" s="380"/>
      <c r="K1" s="380" t="s">
        <v>139</v>
      </c>
      <c r="L1" s="381"/>
      <c r="M1" s="382" t="s">
        <v>140</v>
      </c>
      <c r="N1" s="383"/>
    </row>
    <row r="2" spans="1:14" ht="49.2" thickBot="1">
      <c r="A2" s="73" t="s">
        <v>0</v>
      </c>
      <c r="B2" s="194" t="s">
        <v>141</v>
      </c>
      <c r="C2" s="91" t="s">
        <v>142</v>
      </c>
      <c r="D2" s="92" t="s">
        <v>143</v>
      </c>
      <c r="E2" s="92" t="s">
        <v>144</v>
      </c>
      <c r="F2" s="203" t="s">
        <v>145</v>
      </c>
      <c r="G2" s="204" t="s">
        <v>146</v>
      </c>
      <c r="H2" s="197" t="s">
        <v>147</v>
      </c>
      <c r="I2" s="198" t="s">
        <v>148</v>
      </c>
      <c r="J2" s="198" t="s">
        <v>149</v>
      </c>
      <c r="K2" s="198" t="s">
        <v>150</v>
      </c>
      <c r="L2" s="199" t="s">
        <v>151</v>
      </c>
      <c r="M2" s="200" t="s">
        <v>152</v>
      </c>
      <c r="N2" s="201" t="s">
        <v>153</v>
      </c>
    </row>
    <row r="3" spans="1:14">
      <c r="A3" s="18" t="s">
        <v>9</v>
      </c>
      <c r="B3" s="195"/>
      <c r="C3" s="93"/>
      <c r="D3" s="93"/>
      <c r="E3" s="93"/>
      <c r="F3" s="205"/>
      <c r="G3" s="205"/>
      <c r="H3" s="195"/>
      <c r="I3" s="195"/>
      <c r="J3" s="195"/>
      <c r="K3" s="195"/>
      <c r="L3" s="195"/>
      <c r="M3" s="202"/>
      <c r="N3" s="202"/>
    </row>
    <row r="4" spans="1:14">
      <c r="A4" s="6" t="s">
        <v>8</v>
      </c>
      <c r="B4" s="206">
        <v>17</v>
      </c>
      <c r="C4" s="17">
        <v>13</v>
      </c>
      <c r="D4" s="17">
        <v>781</v>
      </c>
      <c r="E4" s="17">
        <v>2753</v>
      </c>
      <c r="F4" s="206">
        <v>0</v>
      </c>
      <c r="G4" s="206">
        <v>0</v>
      </c>
      <c r="H4" s="206">
        <v>0</v>
      </c>
      <c r="I4" s="206">
        <v>6</v>
      </c>
      <c r="J4" s="206">
        <v>178</v>
      </c>
      <c r="K4" s="206">
        <v>136</v>
      </c>
      <c r="L4" s="206">
        <v>551</v>
      </c>
      <c r="M4" s="206">
        <v>348</v>
      </c>
      <c r="N4" s="206">
        <v>46</v>
      </c>
    </row>
    <row r="5" spans="1:14">
      <c r="A5" s="6" t="s">
        <v>13</v>
      </c>
      <c r="B5" s="207"/>
      <c r="C5" s="17"/>
      <c r="D5" s="17"/>
      <c r="E5" s="17"/>
      <c r="F5" s="207"/>
      <c r="G5" s="207"/>
      <c r="H5" s="207"/>
      <c r="I5" s="207"/>
      <c r="J5" s="207"/>
      <c r="K5" s="207"/>
      <c r="L5" s="207"/>
      <c r="M5" s="207"/>
      <c r="N5" s="207"/>
    </row>
    <row r="6" spans="1:14">
      <c r="A6" s="6" t="s">
        <v>15</v>
      </c>
      <c r="B6" s="206">
        <v>29</v>
      </c>
      <c r="C6" s="17">
        <v>12</v>
      </c>
      <c r="D6" s="17">
        <v>1054</v>
      </c>
      <c r="E6" s="17">
        <v>8596</v>
      </c>
      <c r="F6" s="206">
        <v>3</v>
      </c>
      <c r="G6" s="206">
        <v>20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  <c r="M6" s="206">
        <v>0</v>
      </c>
      <c r="N6" s="206">
        <v>0</v>
      </c>
    </row>
    <row r="7" spans="1:14">
      <c r="A7" s="6" t="s">
        <v>16</v>
      </c>
      <c r="B7" s="206">
        <v>27</v>
      </c>
      <c r="C7" s="17">
        <v>21</v>
      </c>
      <c r="D7" s="17">
        <v>2910</v>
      </c>
      <c r="E7" s="17">
        <v>7404</v>
      </c>
      <c r="F7" s="206">
        <v>0</v>
      </c>
      <c r="G7" s="206">
        <v>0</v>
      </c>
      <c r="H7" s="206">
        <v>52</v>
      </c>
      <c r="I7" s="206">
        <v>0</v>
      </c>
      <c r="J7" s="206">
        <v>0</v>
      </c>
      <c r="K7" s="206">
        <v>780</v>
      </c>
      <c r="L7" s="206">
        <v>364</v>
      </c>
      <c r="M7" s="206">
        <v>676</v>
      </c>
      <c r="N7" s="206">
        <v>364</v>
      </c>
    </row>
    <row r="8" spans="1:14">
      <c r="A8" s="6" t="s">
        <v>18</v>
      </c>
      <c r="B8" s="206">
        <v>19</v>
      </c>
      <c r="C8" s="17">
        <v>15</v>
      </c>
      <c r="D8" s="17">
        <v>73</v>
      </c>
      <c r="E8" s="17">
        <v>3265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</row>
    <row r="9" spans="1:14">
      <c r="A9" s="6" t="s">
        <v>20</v>
      </c>
      <c r="B9" s="206">
        <v>15</v>
      </c>
      <c r="C9" s="17">
        <v>10</v>
      </c>
      <c r="D9" s="17">
        <v>1078</v>
      </c>
      <c r="E9" s="17">
        <v>832</v>
      </c>
      <c r="F9" s="206">
        <v>0</v>
      </c>
      <c r="G9" s="206">
        <v>0</v>
      </c>
      <c r="H9" s="206">
        <v>0</v>
      </c>
      <c r="I9" s="206">
        <v>105</v>
      </c>
      <c r="J9" s="206">
        <v>35</v>
      </c>
      <c r="K9" s="206">
        <v>455</v>
      </c>
      <c r="L9" s="206">
        <v>245</v>
      </c>
      <c r="M9" s="206">
        <v>420</v>
      </c>
      <c r="N9" s="206">
        <v>70</v>
      </c>
    </row>
    <row r="10" spans="1:14">
      <c r="A10" s="6" t="s">
        <v>22</v>
      </c>
      <c r="B10" s="206">
        <v>14</v>
      </c>
      <c r="C10" s="17">
        <v>10</v>
      </c>
      <c r="D10" s="17">
        <v>5968</v>
      </c>
      <c r="E10" s="17">
        <v>9139</v>
      </c>
      <c r="F10" s="206">
        <v>0</v>
      </c>
      <c r="G10" s="206">
        <v>0</v>
      </c>
      <c r="H10" s="206">
        <v>128</v>
      </c>
      <c r="I10" s="206">
        <v>230</v>
      </c>
      <c r="J10" s="206">
        <v>207</v>
      </c>
      <c r="K10" s="208">
        <v>4080</v>
      </c>
      <c r="L10" s="208">
        <v>5483</v>
      </c>
      <c r="M10" s="208">
        <v>4565</v>
      </c>
      <c r="N10" s="208">
        <v>2295</v>
      </c>
    </row>
    <row r="11" spans="1:14">
      <c r="A11" s="6" t="s">
        <v>24</v>
      </c>
      <c r="B11" s="206">
        <v>27</v>
      </c>
      <c r="C11" s="17">
        <v>27</v>
      </c>
      <c r="D11" s="17">
        <v>1000</v>
      </c>
      <c r="E11" s="17">
        <v>800</v>
      </c>
      <c r="F11" s="206">
        <v>0</v>
      </c>
      <c r="G11" s="206">
        <v>0</v>
      </c>
      <c r="H11" s="206">
        <v>0</v>
      </c>
      <c r="I11" s="208">
        <v>1200</v>
      </c>
      <c r="J11" s="206">
        <v>400</v>
      </c>
      <c r="K11" s="206">
        <v>30</v>
      </c>
      <c r="L11" s="206">
        <v>20</v>
      </c>
      <c r="M11" s="206">
        <v>941</v>
      </c>
      <c r="N11" s="206">
        <v>500</v>
      </c>
    </row>
    <row r="12" spans="1:14">
      <c r="A12" s="6" t="s">
        <v>25</v>
      </c>
      <c r="B12" s="206">
        <v>14</v>
      </c>
      <c r="C12" s="17">
        <v>7</v>
      </c>
      <c r="D12" s="17">
        <v>2443</v>
      </c>
      <c r="E12" s="17">
        <v>1357</v>
      </c>
      <c r="F12" s="206">
        <v>0</v>
      </c>
      <c r="G12" s="206">
        <v>0</v>
      </c>
      <c r="H12" s="206">
        <v>23</v>
      </c>
      <c r="I12" s="206">
        <v>34</v>
      </c>
      <c r="J12" s="206">
        <v>55</v>
      </c>
      <c r="K12" s="206">
        <v>76</v>
      </c>
      <c r="L12" s="206">
        <v>332</v>
      </c>
      <c r="M12" s="206">
        <v>217</v>
      </c>
      <c r="N12" s="206">
        <v>28</v>
      </c>
    </row>
    <row r="13" spans="1:14">
      <c r="A13" s="6" t="s">
        <v>28</v>
      </c>
      <c r="B13" s="206">
        <v>23</v>
      </c>
      <c r="C13" s="17">
        <v>17</v>
      </c>
      <c r="D13" s="17">
        <v>1055</v>
      </c>
      <c r="E13" s="17">
        <v>200</v>
      </c>
      <c r="F13" s="206">
        <v>12</v>
      </c>
      <c r="G13" s="206">
        <v>181</v>
      </c>
      <c r="H13" s="206">
        <v>0</v>
      </c>
      <c r="I13" s="206">
        <v>2</v>
      </c>
      <c r="J13" s="206">
        <v>2</v>
      </c>
      <c r="K13" s="206">
        <v>5</v>
      </c>
      <c r="L13" s="206">
        <v>1</v>
      </c>
      <c r="M13" s="206">
        <v>0</v>
      </c>
      <c r="N13" s="206">
        <v>0</v>
      </c>
    </row>
    <row r="14" spans="1:14">
      <c r="A14" s="6" t="s">
        <v>30</v>
      </c>
      <c r="B14" s="206">
        <v>12</v>
      </c>
      <c r="C14" s="17">
        <v>8</v>
      </c>
      <c r="D14" s="17">
        <v>411</v>
      </c>
      <c r="E14" s="17">
        <v>411</v>
      </c>
      <c r="F14" s="206">
        <v>0</v>
      </c>
      <c r="G14" s="206">
        <v>0</v>
      </c>
      <c r="H14" s="206">
        <v>0</v>
      </c>
      <c r="I14" s="206">
        <v>5</v>
      </c>
      <c r="J14" s="206">
        <v>10</v>
      </c>
      <c r="K14" s="206">
        <v>350</v>
      </c>
      <c r="L14" s="206">
        <v>46</v>
      </c>
      <c r="M14" s="206">
        <v>0</v>
      </c>
      <c r="N14" s="206">
        <v>0</v>
      </c>
    </row>
    <row r="15" spans="1:14">
      <c r="A15" s="6" t="s">
        <v>32</v>
      </c>
      <c r="B15" s="206">
        <v>13</v>
      </c>
      <c r="C15" s="17">
        <v>9</v>
      </c>
      <c r="D15" s="17">
        <v>492</v>
      </c>
      <c r="E15" s="17">
        <v>2706</v>
      </c>
      <c r="F15" s="206">
        <v>0</v>
      </c>
      <c r="G15" s="206">
        <v>0</v>
      </c>
      <c r="H15" s="206">
        <v>50</v>
      </c>
      <c r="I15" s="206">
        <v>50</v>
      </c>
      <c r="J15" s="206">
        <v>650</v>
      </c>
      <c r="K15" s="206">
        <v>700</v>
      </c>
      <c r="L15" s="206">
        <v>800</v>
      </c>
      <c r="M15" s="206">
        <v>884</v>
      </c>
      <c r="N15" s="206">
        <v>400</v>
      </c>
    </row>
    <row r="16" spans="1:14">
      <c r="A16" s="6"/>
      <c r="B16" s="206"/>
      <c r="C16" s="17"/>
      <c r="D16" s="17"/>
      <c r="E16" s="17"/>
      <c r="F16" s="206"/>
      <c r="G16" s="206"/>
      <c r="H16" s="206"/>
      <c r="I16" s="206"/>
      <c r="J16" s="206"/>
      <c r="K16" s="206"/>
      <c r="L16" s="206"/>
      <c r="M16" s="206"/>
      <c r="N16" s="206"/>
    </row>
    <row r="17" spans="1:14">
      <c r="A17" s="18" t="s">
        <v>35</v>
      </c>
      <c r="B17" s="206"/>
      <c r="C17" s="17"/>
      <c r="D17" s="17"/>
      <c r="E17" s="17"/>
      <c r="F17" s="206"/>
      <c r="G17" s="206"/>
      <c r="H17" s="206"/>
      <c r="I17" s="206"/>
      <c r="J17" s="206"/>
      <c r="K17" s="206"/>
      <c r="L17" s="206"/>
      <c r="M17" s="206"/>
      <c r="N17" s="206"/>
    </row>
    <row r="18" spans="1:14">
      <c r="A18" s="6" t="s">
        <v>12</v>
      </c>
      <c r="B18" s="206">
        <v>85</v>
      </c>
      <c r="C18" s="160">
        <v>54</v>
      </c>
      <c r="D18" s="160">
        <v>10495</v>
      </c>
      <c r="E18" s="160">
        <v>2450</v>
      </c>
      <c r="F18" s="206">
        <v>0</v>
      </c>
      <c r="G18" s="206">
        <v>0</v>
      </c>
      <c r="H18" s="206">
        <v>52</v>
      </c>
      <c r="I18" s="206">
        <v>78</v>
      </c>
      <c r="J18" s="206">
        <v>364</v>
      </c>
      <c r="K18" s="208">
        <v>1534</v>
      </c>
      <c r="L18" s="208">
        <v>1066</v>
      </c>
      <c r="M18" s="208">
        <v>1768</v>
      </c>
      <c r="N18" s="206">
        <v>260</v>
      </c>
    </row>
    <row r="19" spans="1:14">
      <c r="A19" s="6" t="s">
        <v>14</v>
      </c>
      <c r="B19" s="206">
        <v>57</v>
      </c>
      <c r="C19" s="17">
        <v>26</v>
      </c>
      <c r="D19" s="17">
        <v>4120</v>
      </c>
      <c r="E19" s="17">
        <v>125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13</v>
      </c>
      <c r="L19" s="206">
        <v>31</v>
      </c>
      <c r="M19" s="206">
        <v>32</v>
      </c>
      <c r="N19" s="206">
        <v>7</v>
      </c>
    </row>
    <row r="20" spans="1:14">
      <c r="A20" s="6" t="s">
        <v>23</v>
      </c>
      <c r="B20" s="206">
        <v>52</v>
      </c>
      <c r="C20" s="17">
        <v>45</v>
      </c>
      <c r="D20" s="17">
        <v>2726</v>
      </c>
      <c r="E20" s="17">
        <v>696</v>
      </c>
      <c r="F20" s="206">
        <v>0</v>
      </c>
      <c r="G20" s="206">
        <v>0</v>
      </c>
      <c r="H20" s="206">
        <v>5</v>
      </c>
      <c r="I20" s="206">
        <v>39</v>
      </c>
      <c r="J20" s="206">
        <v>82</v>
      </c>
      <c r="K20" s="206">
        <v>875</v>
      </c>
      <c r="L20" s="206">
        <v>26</v>
      </c>
      <c r="M20" s="208">
        <v>1115</v>
      </c>
      <c r="N20" s="208">
        <v>1500</v>
      </c>
    </row>
    <row r="21" spans="1:14">
      <c r="A21" s="6" t="s">
        <v>29</v>
      </c>
      <c r="B21" s="206">
        <v>63</v>
      </c>
      <c r="C21" s="17">
        <v>52</v>
      </c>
      <c r="D21" s="17">
        <v>2938</v>
      </c>
      <c r="E21" s="17">
        <v>3308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</row>
    <row r="22" spans="1:14">
      <c r="A22" s="6" t="s">
        <v>31</v>
      </c>
      <c r="B22" s="206">
        <v>27</v>
      </c>
      <c r="C22" s="17">
        <v>16</v>
      </c>
      <c r="D22" s="17">
        <v>6378</v>
      </c>
      <c r="E22" s="17">
        <v>18585</v>
      </c>
      <c r="F22" s="206">
        <v>0</v>
      </c>
      <c r="G22" s="206">
        <v>0</v>
      </c>
      <c r="H22" s="206">
        <v>54</v>
      </c>
      <c r="I22" s="206">
        <v>12</v>
      </c>
      <c r="J22" s="206">
        <v>138</v>
      </c>
      <c r="K22" s="208">
        <v>1260</v>
      </c>
      <c r="L22" s="206">
        <v>720</v>
      </c>
      <c r="M22" s="206">
        <v>632</v>
      </c>
      <c r="N22" s="206">
        <v>43</v>
      </c>
    </row>
    <row r="23" spans="1:14">
      <c r="A23" s="6" t="s">
        <v>34</v>
      </c>
      <c r="B23" s="206">
        <v>47</v>
      </c>
      <c r="C23" s="17">
        <v>26</v>
      </c>
      <c r="D23" s="17">
        <v>4577</v>
      </c>
      <c r="E23" s="17">
        <v>4437</v>
      </c>
      <c r="F23" s="206">
        <v>1</v>
      </c>
      <c r="G23" s="206">
        <v>0</v>
      </c>
      <c r="H23" s="206">
        <v>5</v>
      </c>
      <c r="I23" s="206">
        <v>124</v>
      </c>
      <c r="J23" s="206">
        <v>798</v>
      </c>
      <c r="K23" s="208">
        <v>3426</v>
      </c>
      <c r="L23" s="206">
        <v>224</v>
      </c>
      <c r="M23" s="208">
        <v>2784</v>
      </c>
      <c r="N23" s="206">
        <v>73</v>
      </c>
    </row>
    <row r="24" spans="1:14">
      <c r="A24" s="6" t="s">
        <v>41</v>
      </c>
      <c r="B24" s="206">
        <v>40</v>
      </c>
      <c r="C24" s="17">
        <v>26</v>
      </c>
      <c r="D24" s="17">
        <v>3474</v>
      </c>
      <c r="E24" s="17">
        <v>10292</v>
      </c>
      <c r="F24" s="206">
        <v>0</v>
      </c>
      <c r="G24" s="206">
        <v>0</v>
      </c>
      <c r="H24" s="206">
        <v>113</v>
      </c>
      <c r="I24" s="206">
        <v>234</v>
      </c>
      <c r="J24" s="206">
        <v>266</v>
      </c>
      <c r="K24" s="208">
        <v>1501</v>
      </c>
      <c r="L24" s="208">
        <v>1186</v>
      </c>
      <c r="M24" s="206">
        <v>759</v>
      </c>
      <c r="N24" s="206">
        <v>505</v>
      </c>
    </row>
    <row r="25" spans="1:14">
      <c r="A25" s="6" t="s">
        <v>42</v>
      </c>
      <c r="B25" s="206">
        <v>11</v>
      </c>
      <c r="C25" s="17">
        <v>26</v>
      </c>
      <c r="D25" s="17">
        <v>3610</v>
      </c>
      <c r="E25" s="17">
        <v>4450</v>
      </c>
      <c r="F25" s="206">
        <v>0</v>
      </c>
      <c r="G25" s="206">
        <v>0</v>
      </c>
      <c r="H25" s="206">
        <v>10</v>
      </c>
      <c r="I25" s="206">
        <v>70</v>
      </c>
      <c r="J25" s="206">
        <v>40</v>
      </c>
      <c r="K25" s="206">
        <v>150</v>
      </c>
      <c r="L25" s="206">
        <v>80</v>
      </c>
      <c r="M25" s="206">
        <v>50</v>
      </c>
      <c r="N25" s="206">
        <v>10</v>
      </c>
    </row>
    <row r="26" spans="1:14">
      <c r="A26" s="6" t="s">
        <v>44</v>
      </c>
      <c r="B26" s="206">
        <v>22</v>
      </c>
      <c r="C26" s="160">
        <v>16</v>
      </c>
      <c r="D26" s="160">
        <v>18152</v>
      </c>
      <c r="E26" s="160">
        <v>14527</v>
      </c>
      <c r="F26" s="206">
        <v>0</v>
      </c>
      <c r="G26" s="206">
        <v>0</v>
      </c>
      <c r="H26" s="206">
        <v>92</v>
      </c>
      <c r="I26" s="206">
        <v>496</v>
      </c>
      <c r="J26" s="206">
        <v>813</v>
      </c>
      <c r="K26" s="208">
        <v>1263</v>
      </c>
      <c r="L26" s="208">
        <v>1478</v>
      </c>
      <c r="M26" s="206">
        <v>233</v>
      </c>
      <c r="N26" s="206">
        <v>299</v>
      </c>
    </row>
    <row r="27" spans="1:14">
      <c r="A27" s="6" t="s">
        <v>46</v>
      </c>
      <c r="B27" s="206">
        <v>35</v>
      </c>
      <c r="C27" s="17">
        <v>10</v>
      </c>
      <c r="D27" s="17">
        <v>30000</v>
      </c>
      <c r="E27" s="17">
        <v>95000</v>
      </c>
      <c r="F27" s="206">
        <v>0</v>
      </c>
      <c r="G27" s="206">
        <v>0</v>
      </c>
      <c r="H27" s="208">
        <v>1800</v>
      </c>
      <c r="I27" s="208">
        <v>2500</v>
      </c>
      <c r="J27" s="208">
        <v>6800</v>
      </c>
      <c r="K27" s="208">
        <v>14800</v>
      </c>
      <c r="L27" s="208">
        <v>1500</v>
      </c>
      <c r="M27" s="208">
        <v>3000</v>
      </c>
      <c r="N27" s="206">
        <v>400</v>
      </c>
    </row>
    <row r="28" spans="1:14">
      <c r="A28" s="6" t="s">
        <v>48</v>
      </c>
      <c r="B28" s="206">
        <v>44</v>
      </c>
      <c r="C28" s="17">
        <v>28</v>
      </c>
      <c r="D28" s="17">
        <v>4875</v>
      </c>
      <c r="E28" s="17">
        <v>135404</v>
      </c>
      <c r="F28" s="206">
        <v>0</v>
      </c>
      <c r="G28" s="206">
        <v>0</v>
      </c>
      <c r="H28" s="206">
        <v>50</v>
      </c>
      <c r="I28" s="206">
        <v>50</v>
      </c>
      <c r="J28" s="206">
        <v>450</v>
      </c>
      <c r="K28" s="208">
        <v>1463</v>
      </c>
      <c r="L28" s="208">
        <v>1038</v>
      </c>
      <c r="M28" s="208">
        <v>1338</v>
      </c>
      <c r="N28" s="206">
        <v>225</v>
      </c>
    </row>
    <row r="29" spans="1:14">
      <c r="A29" s="6" t="s">
        <v>50</v>
      </c>
      <c r="B29" s="206">
        <v>47</v>
      </c>
      <c r="C29" s="17">
        <v>34</v>
      </c>
      <c r="D29" s="17">
        <v>2048</v>
      </c>
      <c r="E29" s="17">
        <v>68011</v>
      </c>
      <c r="F29" s="206">
        <v>0</v>
      </c>
      <c r="G29" s="206">
        <v>0</v>
      </c>
      <c r="H29" s="206">
        <v>0</v>
      </c>
      <c r="I29" s="206">
        <v>104</v>
      </c>
      <c r="J29" s="206">
        <v>260</v>
      </c>
      <c r="K29" s="208">
        <v>1040</v>
      </c>
      <c r="L29" s="206">
        <v>884</v>
      </c>
      <c r="M29" s="208">
        <v>1352</v>
      </c>
      <c r="N29" s="206">
        <v>104</v>
      </c>
    </row>
    <row r="30" spans="1:14">
      <c r="A30" s="6" t="s">
        <v>52</v>
      </c>
      <c r="B30" s="206">
        <v>26</v>
      </c>
      <c r="C30" s="17">
        <v>16</v>
      </c>
      <c r="D30" s="17">
        <v>9032</v>
      </c>
      <c r="E30" s="17">
        <v>27687</v>
      </c>
      <c r="F30" s="206">
        <v>0</v>
      </c>
      <c r="G30" s="206">
        <v>0</v>
      </c>
      <c r="H30" s="206">
        <v>145</v>
      </c>
      <c r="I30" s="206">
        <v>224</v>
      </c>
      <c r="J30" s="206">
        <v>879</v>
      </c>
      <c r="K30" s="208">
        <v>18966</v>
      </c>
      <c r="L30" s="208">
        <v>5434</v>
      </c>
      <c r="M30" s="206">
        <v>177</v>
      </c>
      <c r="N30" s="206">
        <v>346</v>
      </c>
    </row>
    <row r="31" spans="1:14">
      <c r="A31" s="6" t="s">
        <v>54</v>
      </c>
      <c r="B31" s="206">
        <v>41</v>
      </c>
      <c r="C31" s="160">
        <v>16</v>
      </c>
      <c r="D31" s="160">
        <v>3733</v>
      </c>
      <c r="E31" s="160">
        <v>7547</v>
      </c>
      <c r="F31" s="206">
        <v>4</v>
      </c>
      <c r="G31" s="206">
        <v>54</v>
      </c>
      <c r="H31" s="206">
        <v>5</v>
      </c>
      <c r="I31" s="206">
        <v>16</v>
      </c>
      <c r="J31" s="206">
        <v>434</v>
      </c>
      <c r="K31" s="208">
        <v>2718</v>
      </c>
      <c r="L31" s="208">
        <v>2053</v>
      </c>
      <c r="M31" s="208">
        <v>2692</v>
      </c>
      <c r="N31" s="206">
        <v>267</v>
      </c>
    </row>
    <row r="32" spans="1:14">
      <c r="A32" s="6" t="s">
        <v>55</v>
      </c>
      <c r="B32" s="206">
        <v>21</v>
      </c>
      <c r="C32" s="17">
        <v>10</v>
      </c>
      <c r="D32" s="17">
        <v>7536</v>
      </c>
      <c r="E32" s="17">
        <v>2694</v>
      </c>
      <c r="F32" s="206">
        <v>0</v>
      </c>
      <c r="G32" s="206">
        <v>0</v>
      </c>
      <c r="H32" s="206">
        <v>20</v>
      </c>
      <c r="I32" s="206">
        <v>12</v>
      </c>
      <c r="J32" s="206">
        <v>32</v>
      </c>
      <c r="K32" s="206">
        <v>131</v>
      </c>
      <c r="L32" s="206">
        <v>96</v>
      </c>
      <c r="M32" s="206">
        <v>116</v>
      </c>
      <c r="N32" s="206">
        <v>25</v>
      </c>
    </row>
    <row r="33" spans="1:14">
      <c r="A33" s="6"/>
      <c r="B33" s="207"/>
      <c r="C33" s="17"/>
      <c r="D33" s="17"/>
      <c r="E33" s="17"/>
      <c r="F33" s="207"/>
      <c r="G33" s="207"/>
      <c r="H33" s="207"/>
      <c r="I33" s="207"/>
      <c r="J33" s="207"/>
      <c r="K33" s="207"/>
      <c r="L33" s="207"/>
      <c r="M33" s="207"/>
      <c r="N33" s="207"/>
    </row>
    <row r="34" spans="1:14">
      <c r="A34" s="18" t="s">
        <v>57</v>
      </c>
      <c r="B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1:14">
      <c r="A35" s="6" t="s">
        <v>21</v>
      </c>
      <c r="B35" s="206">
        <v>80</v>
      </c>
      <c r="C35" s="160">
        <v>38</v>
      </c>
      <c r="D35" s="160">
        <v>24366</v>
      </c>
      <c r="E35" s="160">
        <v>169227</v>
      </c>
      <c r="F35" s="206">
        <v>33</v>
      </c>
      <c r="G35" s="206">
        <v>87</v>
      </c>
      <c r="H35" s="206">
        <v>17</v>
      </c>
      <c r="I35" s="206">
        <v>108</v>
      </c>
      <c r="J35" s="206">
        <v>374</v>
      </c>
      <c r="K35" s="208">
        <v>12713</v>
      </c>
      <c r="L35" s="208">
        <v>6411</v>
      </c>
      <c r="M35" s="206">
        <v>197</v>
      </c>
      <c r="N35" s="206">
        <v>143</v>
      </c>
    </row>
    <row r="36" spans="1:14">
      <c r="A36" s="6" t="s">
        <v>36</v>
      </c>
      <c r="B36" s="206">
        <v>186</v>
      </c>
      <c r="C36" s="17">
        <v>131</v>
      </c>
      <c r="D36" s="17">
        <v>12003</v>
      </c>
      <c r="E36" s="17">
        <v>60779</v>
      </c>
      <c r="F36" s="206">
        <v>1</v>
      </c>
      <c r="G36" s="206">
        <v>51</v>
      </c>
      <c r="H36" s="206">
        <v>0</v>
      </c>
      <c r="I36" s="206">
        <v>0</v>
      </c>
      <c r="J36" s="206">
        <v>52</v>
      </c>
      <c r="K36" s="208">
        <v>1170</v>
      </c>
      <c r="L36" s="208">
        <v>2106</v>
      </c>
      <c r="M36" s="208">
        <v>1846</v>
      </c>
      <c r="N36" s="206">
        <v>104</v>
      </c>
    </row>
    <row r="37" spans="1:14">
      <c r="A37" s="6" t="s">
        <v>49</v>
      </c>
      <c r="B37" s="206">
        <v>92</v>
      </c>
      <c r="C37" s="17">
        <v>70</v>
      </c>
      <c r="D37" s="17">
        <v>5158</v>
      </c>
      <c r="E37" s="17">
        <v>12175</v>
      </c>
      <c r="F37" s="206">
        <v>0</v>
      </c>
      <c r="G37" s="206">
        <v>0</v>
      </c>
      <c r="H37" s="206">
        <v>4</v>
      </c>
      <c r="I37" s="206">
        <v>30</v>
      </c>
      <c r="J37" s="206">
        <v>178</v>
      </c>
      <c r="K37" s="208">
        <v>2319</v>
      </c>
      <c r="L37" s="208">
        <v>1334</v>
      </c>
      <c r="M37" s="208">
        <v>1829</v>
      </c>
      <c r="N37" s="206">
        <v>367</v>
      </c>
    </row>
    <row r="38" spans="1:14">
      <c r="A38" s="6" t="s">
        <v>60</v>
      </c>
      <c r="B38" s="206">
        <v>28</v>
      </c>
      <c r="C38" s="17">
        <v>12</v>
      </c>
      <c r="D38" s="17">
        <v>8281</v>
      </c>
      <c r="E38" s="17">
        <v>4745</v>
      </c>
      <c r="F38" s="206">
        <v>0</v>
      </c>
      <c r="G38" s="206">
        <v>0</v>
      </c>
      <c r="H38" s="206">
        <v>14</v>
      </c>
      <c r="I38" s="206">
        <v>139</v>
      </c>
      <c r="J38" s="206">
        <v>979</v>
      </c>
      <c r="K38" s="208">
        <v>4530</v>
      </c>
      <c r="L38" s="208">
        <v>1241</v>
      </c>
      <c r="M38" s="208">
        <v>2297</v>
      </c>
      <c r="N38" s="208">
        <v>2759</v>
      </c>
    </row>
    <row r="39" spans="1:14">
      <c r="A39" s="6" t="s">
        <v>61</v>
      </c>
      <c r="B39" s="206">
        <v>46</v>
      </c>
      <c r="C39" s="160">
        <v>34</v>
      </c>
      <c r="D39" s="160">
        <v>3816</v>
      </c>
      <c r="E39" s="160">
        <v>0</v>
      </c>
      <c r="F39" s="206">
        <v>0</v>
      </c>
      <c r="G39" s="206">
        <v>0</v>
      </c>
      <c r="H39" s="206">
        <v>204</v>
      </c>
      <c r="I39" s="206">
        <v>400</v>
      </c>
      <c r="J39" s="206">
        <v>208</v>
      </c>
      <c r="K39" s="208">
        <v>1040</v>
      </c>
      <c r="L39" s="206">
        <v>416</v>
      </c>
      <c r="M39" s="206">
        <v>0</v>
      </c>
      <c r="N39" s="206">
        <v>0</v>
      </c>
    </row>
    <row r="40" spans="1:14">
      <c r="A40" s="6" t="s">
        <v>63</v>
      </c>
      <c r="B40" s="206">
        <v>39</v>
      </c>
      <c r="C40" s="17">
        <v>27</v>
      </c>
      <c r="D40" s="17">
        <v>9456</v>
      </c>
      <c r="E40" s="17">
        <v>17895</v>
      </c>
      <c r="F40" s="206">
        <v>0</v>
      </c>
      <c r="G40" s="206">
        <v>0</v>
      </c>
      <c r="H40" s="206">
        <v>811</v>
      </c>
      <c r="I40" s="208">
        <v>2161</v>
      </c>
      <c r="J40" s="208">
        <v>1493</v>
      </c>
      <c r="K40" s="208">
        <v>4388</v>
      </c>
      <c r="L40" s="206">
        <v>604</v>
      </c>
      <c r="M40" s="206">
        <v>341</v>
      </c>
      <c r="N40" s="208">
        <v>3254</v>
      </c>
    </row>
    <row r="41" spans="1:14">
      <c r="A41" s="6" t="s">
        <v>65</v>
      </c>
      <c r="B41" s="206">
        <v>31</v>
      </c>
      <c r="C41" s="160">
        <v>10</v>
      </c>
      <c r="D41" s="160">
        <v>1985</v>
      </c>
      <c r="E41" s="160">
        <v>961</v>
      </c>
      <c r="F41" s="206">
        <v>0</v>
      </c>
      <c r="G41" s="206">
        <v>0</v>
      </c>
      <c r="H41" s="206">
        <v>15</v>
      </c>
      <c r="I41" s="206">
        <v>51</v>
      </c>
      <c r="J41" s="206">
        <v>163</v>
      </c>
      <c r="K41" s="208">
        <v>1357</v>
      </c>
      <c r="L41" s="206">
        <v>205</v>
      </c>
      <c r="M41" s="206">
        <v>801</v>
      </c>
      <c r="N41" s="208">
        <v>1364</v>
      </c>
    </row>
    <row r="42" spans="1:14">
      <c r="A42" s="6" t="s">
        <v>66</v>
      </c>
      <c r="B42" s="206">
        <v>50</v>
      </c>
      <c r="C42" s="17">
        <v>30</v>
      </c>
      <c r="D42" s="17">
        <v>12168</v>
      </c>
      <c r="E42" s="17">
        <v>12255</v>
      </c>
      <c r="F42" s="206">
        <v>0</v>
      </c>
      <c r="G42" s="206">
        <v>0</v>
      </c>
      <c r="H42" s="206">
        <v>224</v>
      </c>
      <c r="I42" s="206">
        <v>728</v>
      </c>
      <c r="J42" s="206">
        <v>624</v>
      </c>
      <c r="K42" s="208">
        <v>6552</v>
      </c>
      <c r="L42" s="208">
        <v>4576</v>
      </c>
      <c r="M42" s="208">
        <v>2600</v>
      </c>
      <c r="N42" s="206">
        <v>101</v>
      </c>
    </row>
    <row r="43" spans="1:14">
      <c r="A43" s="6"/>
      <c r="B43" s="206"/>
      <c r="C43" s="17"/>
      <c r="D43" s="17"/>
      <c r="E43" s="17"/>
      <c r="F43" s="206"/>
      <c r="G43" s="206"/>
      <c r="H43" s="206"/>
      <c r="I43" s="206"/>
      <c r="J43" s="206"/>
      <c r="K43" s="208"/>
      <c r="L43" s="208"/>
      <c r="M43" s="208"/>
      <c r="N43" s="206"/>
    </row>
    <row r="44" spans="1:14">
      <c r="A44" s="18" t="s">
        <v>67</v>
      </c>
      <c r="B44" s="206"/>
      <c r="C44" s="17"/>
      <c r="D44" s="17"/>
      <c r="E44" s="17"/>
      <c r="F44" s="206"/>
      <c r="G44" s="206"/>
      <c r="H44" s="206"/>
      <c r="I44" s="206"/>
      <c r="J44" s="206"/>
      <c r="K44" s="208"/>
      <c r="L44" s="208"/>
      <c r="M44" s="208"/>
      <c r="N44" s="206"/>
    </row>
    <row r="45" spans="1:14">
      <c r="A45" s="6" t="s">
        <v>27</v>
      </c>
      <c r="B45" s="206">
        <v>102</v>
      </c>
      <c r="C45" s="17">
        <v>67</v>
      </c>
      <c r="D45" s="17">
        <v>13673</v>
      </c>
      <c r="E45" s="17">
        <v>29133</v>
      </c>
      <c r="F45" s="206">
        <v>0</v>
      </c>
      <c r="G45" s="206">
        <v>0</v>
      </c>
      <c r="H45" s="206">
        <v>0</v>
      </c>
      <c r="I45" s="206">
        <v>0</v>
      </c>
      <c r="J45" s="206">
        <v>39</v>
      </c>
      <c r="K45" s="206">
        <v>416</v>
      </c>
      <c r="L45" s="206">
        <v>741</v>
      </c>
      <c r="M45" s="206">
        <v>715</v>
      </c>
      <c r="N45" s="206">
        <v>364</v>
      </c>
    </row>
    <row r="46" spans="1:14">
      <c r="A46" s="6" t="s">
        <v>43</v>
      </c>
      <c r="B46" s="206">
        <v>60</v>
      </c>
      <c r="C46" s="160">
        <v>40</v>
      </c>
      <c r="D46" s="160">
        <v>-1</v>
      </c>
      <c r="E46" s="160">
        <v>52871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  <c r="M46" s="206">
        <v>0</v>
      </c>
      <c r="N46" s="206">
        <v>0</v>
      </c>
    </row>
    <row r="47" spans="1:14">
      <c r="A47" s="6" t="s">
        <v>45</v>
      </c>
      <c r="B47" s="206">
        <v>78</v>
      </c>
      <c r="C47" s="17">
        <v>37</v>
      </c>
      <c r="D47" s="17">
        <v>3483</v>
      </c>
      <c r="E47" s="17">
        <v>8853</v>
      </c>
      <c r="F47" s="206">
        <v>0</v>
      </c>
      <c r="G47" s="206">
        <v>0</v>
      </c>
      <c r="H47" s="206">
        <v>0</v>
      </c>
      <c r="I47" s="206">
        <v>0</v>
      </c>
      <c r="J47" s="206">
        <v>156</v>
      </c>
      <c r="K47" s="208">
        <v>1248</v>
      </c>
      <c r="L47" s="208">
        <v>1612</v>
      </c>
      <c r="M47" s="208">
        <v>1196</v>
      </c>
      <c r="N47" s="206">
        <v>780</v>
      </c>
    </row>
    <row r="48" spans="1:14">
      <c r="A48" s="6" t="s">
        <v>56</v>
      </c>
      <c r="B48" s="206">
        <v>18</v>
      </c>
      <c r="C48" s="17">
        <v>18</v>
      </c>
      <c r="D48" s="17">
        <v>8714</v>
      </c>
      <c r="E48" s="17">
        <v>783</v>
      </c>
      <c r="F48" s="206">
        <v>0</v>
      </c>
      <c r="G48" s="206">
        <v>0</v>
      </c>
      <c r="H48" s="206">
        <v>189</v>
      </c>
      <c r="I48" s="206">
        <v>401</v>
      </c>
      <c r="J48" s="206">
        <v>78</v>
      </c>
      <c r="K48" s="206">
        <v>756</v>
      </c>
      <c r="L48" s="206">
        <v>638</v>
      </c>
      <c r="M48" s="206">
        <v>313</v>
      </c>
      <c r="N48" s="206">
        <v>185</v>
      </c>
    </row>
    <row r="49" spans="1:14">
      <c r="A49" s="6" t="s">
        <v>62</v>
      </c>
      <c r="B49" s="206">
        <v>93</v>
      </c>
      <c r="C49" s="17">
        <v>75</v>
      </c>
      <c r="D49" s="17">
        <v>9925</v>
      </c>
      <c r="E49" s="17">
        <v>40774</v>
      </c>
      <c r="F49" s="206">
        <v>0</v>
      </c>
      <c r="G49" s="206">
        <v>0</v>
      </c>
      <c r="H49" s="206">
        <v>52</v>
      </c>
      <c r="I49" s="206">
        <v>364</v>
      </c>
      <c r="J49" s="208">
        <v>2236</v>
      </c>
      <c r="K49" s="208">
        <v>15496</v>
      </c>
      <c r="L49" s="208">
        <v>12740</v>
      </c>
      <c r="M49" s="208">
        <v>11804</v>
      </c>
      <c r="N49" s="208">
        <v>2184</v>
      </c>
    </row>
    <row r="50" spans="1:14">
      <c r="A50" s="6" t="s">
        <v>68</v>
      </c>
      <c r="B50" s="206">
        <v>85</v>
      </c>
      <c r="C50" s="17">
        <v>52</v>
      </c>
      <c r="D50" s="17">
        <v>18886</v>
      </c>
      <c r="E50" s="17">
        <v>32292</v>
      </c>
      <c r="F50" s="206">
        <v>0</v>
      </c>
      <c r="G50" s="206">
        <v>0</v>
      </c>
      <c r="H50" s="206">
        <v>567</v>
      </c>
      <c r="I50" s="206">
        <v>326</v>
      </c>
      <c r="J50" s="208">
        <v>2161</v>
      </c>
      <c r="K50" s="208">
        <v>5585</v>
      </c>
      <c r="L50" s="208">
        <v>4923</v>
      </c>
      <c r="M50" s="208">
        <v>6975</v>
      </c>
      <c r="N50" s="208">
        <v>12070</v>
      </c>
    </row>
    <row r="51" spans="1:14">
      <c r="A51" s="6" t="s">
        <v>69</v>
      </c>
      <c r="B51" s="206">
        <v>95</v>
      </c>
      <c r="C51" s="17">
        <v>65</v>
      </c>
      <c r="D51" s="17">
        <v>19260</v>
      </c>
      <c r="E51" s="17">
        <v>61690</v>
      </c>
      <c r="F51" s="206">
        <v>0</v>
      </c>
      <c r="G51" s="206">
        <v>0</v>
      </c>
      <c r="H51" s="206">
        <v>132</v>
      </c>
      <c r="I51" s="206">
        <v>397</v>
      </c>
      <c r="J51" s="208">
        <v>1987</v>
      </c>
      <c r="K51" s="208">
        <v>2517</v>
      </c>
      <c r="L51" s="208">
        <v>4372</v>
      </c>
      <c r="M51" s="208">
        <v>1590</v>
      </c>
      <c r="N51" s="208">
        <v>1075</v>
      </c>
    </row>
    <row r="52" spans="1:14">
      <c r="A52" s="6"/>
      <c r="B52" s="207"/>
      <c r="F52" s="207"/>
      <c r="G52" s="207"/>
      <c r="H52" s="207"/>
      <c r="I52" s="207"/>
      <c r="J52" s="207"/>
      <c r="K52" s="207"/>
      <c r="L52" s="207"/>
      <c r="M52" s="207"/>
      <c r="N52" s="207"/>
    </row>
    <row r="53" spans="1:14">
      <c r="A53" s="18" t="s">
        <v>70</v>
      </c>
      <c r="B53" s="207"/>
      <c r="C53" s="17"/>
      <c r="D53" s="17"/>
      <c r="E53" s="17"/>
      <c r="F53" s="207"/>
      <c r="G53" s="207"/>
      <c r="H53" s="207"/>
      <c r="I53" s="207"/>
      <c r="J53" s="207"/>
      <c r="K53" s="207"/>
      <c r="L53" s="207"/>
      <c r="M53" s="207"/>
      <c r="N53" s="207"/>
    </row>
    <row r="54" spans="1:14">
      <c r="A54" s="6" t="s">
        <v>47</v>
      </c>
      <c r="B54" s="206">
        <v>90</v>
      </c>
      <c r="C54" s="17">
        <v>45</v>
      </c>
      <c r="D54" s="17">
        <v>19087</v>
      </c>
      <c r="E54" s="17">
        <v>81614</v>
      </c>
      <c r="F54" s="206">
        <v>0</v>
      </c>
      <c r="G54" s="206">
        <v>0</v>
      </c>
      <c r="H54" s="206">
        <v>14</v>
      </c>
      <c r="I54" s="206">
        <v>22</v>
      </c>
      <c r="J54" s="206">
        <v>18</v>
      </c>
      <c r="K54" s="206">
        <v>778</v>
      </c>
      <c r="L54" s="206">
        <v>546</v>
      </c>
      <c r="M54" s="206">
        <v>614</v>
      </c>
      <c r="N54" s="206">
        <v>146</v>
      </c>
    </row>
    <row r="55" spans="1:14">
      <c r="A55" s="6" t="s">
        <v>53</v>
      </c>
      <c r="B55" s="206">
        <v>134</v>
      </c>
      <c r="C55" s="17">
        <v>58</v>
      </c>
      <c r="D55" s="17">
        <v>13097</v>
      </c>
      <c r="E55" s="17">
        <v>11397</v>
      </c>
      <c r="F55" s="206">
        <v>223</v>
      </c>
      <c r="G55" s="208">
        <v>3074</v>
      </c>
      <c r="H55" s="206">
        <v>104</v>
      </c>
      <c r="I55" s="206">
        <v>260</v>
      </c>
      <c r="J55" s="206">
        <v>312</v>
      </c>
      <c r="K55" s="208">
        <v>10972</v>
      </c>
      <c r="L55" s="208">
        <v>10920</v>
      </c>
      <c r="M55" s="208">
        <v>12428</v>
      </c>
      <c r="N55" s="208">
        <v>2392</v>
      </c>
    </row>
    <row r="56" spans="1:14">
      <c r="A56" s="6" t="s">
        <v>58</v>
      </c>
      <c r="B56" s="206">
        <v>111</v>
      </c>
      <c r="C56" s="17">
        <v>81</v>
      </c>
      <c r="D56" s="17">
        <v>16467</v>
      </c>
      <c r="E56" s="17">
        <v>21792</v>
      </c>
      <c r="F56" s="206">
        <v>0</v>
      </c>
      <c r="G56" s="206">
        <v>0</v>
      </c>
      <c r="H56" s="206">
        <v>19</v>
      </c>
      <c r="I56" s="206">
        <v>0</v>
      </c>
      <c r="J56" s="206">
        <v>190</v>
      </c>
      <c r="K56" s="208">
        <v>2350</v>
      </c>
      <c r="L56" s="208">
        <v>3274</v>
      </c>
      <c r="M56" s="208">
        <v>1900</v>
      </c>
      <c r="N56" s="206">
        <v>621</v>
      </c>
    </row>
    <row r="57" spans="1:14">
      <c r="A57" s="6" t="s">
        <v>59</v>
      </c>
      <c r="B57" s="206">
        <v>105</v>
      </c>
      <c r="C57" s="160">
        <v>58</v>
      </c>
      <c r="D57" s="160">
        <v>5808</v>
      </c>
      <c r="E57" s="160">
        <v>13905</v>
      </c>
      <c r="F57" s="206">
        <v>0</v>
      </c>
      <c r="G57" s="206">
        <v>0</v>
      </c>
      <c r="H57" s="206">
        <v>104</v>
      </c>
      <c r="I57" s="206">
        <v>208</v>
      </c>
      <c r="J57" s="206">
        <v>520</v>
      </c>
      <c r="K57" s="208">
        <v>4160</v>
      </c>
      <c r="L57" s="208">
        <v>3432</v>
      </c>
      <c r="M57" s="208">
        <v>4004</v>
      </c>
      <c r="N57" s="206">
        <v>572</v>
      </c>
    </row>
    <row r="58" spans="1:14">
      <c r="A58" s="6"/>
      <c r="B58" s="206"/>
      <c r="C58" s="160"/>
      <c r="D58" s="160"/>
      <c r="E58" s="160"/>
      <c r="F58" s="206"/>
      <c r="G58" s="206"/>
      <c r="H58" s="206"/>
      <c r="I58" s="206"/>
      <c r="J58" s="206"/>
      <c r="K58" s="208"/>
      <c r="L58" s="208"/>
      <c r="M58" s="208"/>
      <c r="N58" s="206"/>
    </row>
    <row r="59" spans="1:14">
      <c r="A59" s="18" t="s">
        <v>72</v>
      </c>
      <c r="B59" s="207"/>
      <c r="C59" s="18"/>
      <c r="D59" s="18"/>
      <c r="E59" s="18"/>
      <c r="F59" s="207"/>
      <c r="G59" s="207"/>
      <c r="H59" s="207"/>
      <c r="I59" s="207"/>
      <c r="J59" s="207"/>
      <c r="K59" s="207"/>
      <c r="L59" s="207"/>
      <c r="M59" s="207"/>
      <c r="N59" s="207"/>
    </row>
    <row r="60" spans="1:14">
      <c r="A60" s="6" t="s">
        <v>17</v>
      </c>
      <c r="B60" s="206">
        <v>355</v>
      </c>
      <c r="C60" s="17">
        <v>176</v>
      </c>
      <c r="D60" s="17">
        <v>32355</v>
      </c>
      <c r="E60" s="17">
        <v>46974</v>
      </c>
      <c r="F60" s="206">
        <v>8</v>
      </c>
      <c r="G60" s="206">
        <v>17</v>
      </c>
      <c r="H60" s="206">
        <v>0</v>
      </c>
      <c r="I60" s="206">
        <v>110</v>
      </c>
      <c r="J60" s="206">
        <v>130</v>
      </c>
      <c r="K60" s="208">
        <v>3150</v>
      </c>
      <c r="L60" s="208">
        <v>6050</v>
      </c>
      <c r="M60" s="208">
        <v>5090</v>
      </c>
      <c r="N60" s="208">
        <v>2530</v>
      </c>
    </row>
    <row r="61" spans="1:14">
      <c r="A61" s="6" t="s">
        <v>33</v>
      </c>
      <c r="B61" s="206">
        <v>434</v>
      </c>
      <c r="C61" s="17">
        <v>297</v>
      </c>
      <c r="D61" s="17">
        <v>47726</v>
      </c>
      <c r="E61" s="17">
        <v>885980</v>
      </c>
      <c r="F61" s="206">
        <v>0</v>
      </c>
      <c r="G61" s="206">
        <v>0</v>
      </c>
      <c r="H61" s="208">
        <v>1820</v>
      </c>
      <c r="I61" s="208">
        <v>5616</v>
      </c>
      <c r="J61" s="208">
        <v>7384</v>
      </c>
      <c r="K61" s="208">
        <v>14040</v>
      </c>
      <c r="L61" s="208">
        <v>14664</v>
      </c>
      <c r="M61" s="208">
        <v>20332</v>
      </c>
      <c r="N61" s="208">
        <v>7696</v>
      </c>
    </row>
    <row r="62" spans="1:14">
      <c r="A62" s="6" t="s">
        <v>38</v>
      </c>
      <c r="B62" s="206">
        <v>312</v>
      </c>
      <c r="C62" s="17">
        <v>215</v>
      </c>
      <c r="D62" s="17">
        <v>34681</v>
      </c>
      <c r="E62" s="17">
        <v>15832</v>
      </c>
      <c r="F62" s="206">
        <v>97</v>
      </c>
      <c r="G62" s="208">
        <v>1940</v>
      </c>
      <c r="H62" s="206">
        <v>500</v>
      </c>
      <c r="I62" s="206">
        <v>800</v>
      </c>
      <c r="J62" s="206">
        <v>750</v>
      </c>
      <c r="K62" s="208">
        <v>2000</v>
      </c>
      <c r="L62" s="208">
        <v>8100</v>
      </c>
      <c r="M62" s="208">
        <v>7300</v>
      </c>
      <c r="N62" s="208">
        <v>1250</v>
      </c>
    </row>
    <row r="63" spans="1:14">
      <c r="A63" s="6" t="s">
        <v>39</v>
      </c>
      <c r="B63" s="206">
        <v>377</v>
      </c>
      <c r="C63" s="17">
        <v>273</v>
      </c>
      <c r="D63" s="17">
        <v>32617</v>
      </c>
      <c r="E63" s="17">
        <v>134876</v>
      </c>
      <c r="F63" s="206">
        <v>0</v>
      </c>
      <c r="G63" s="206">
        <v>0</v>
      </c>
      <c r="H63" s="206">
        <v>235</v>
      </c>
      <c r="I63" s="206">
        <v>827</v>
      </c>
      <c r="J63" s="208">
        <v>1134</v>
      </c>
      <c r="K63" s="208">
        <v>7946</v>
      </c>
      <c r="L63" s="208">
        <v>4982</v>
      </c>
      <c r="M63" s="208">
        <v>7201</v>
      </c>
      <c r="N63" s="208">
        <v>1509</v>
      </c>
    </row>
    <row r="64" spans="1:14">
      <c r="A64" s="6" t="s">
        <v>40</v>
      </c>
      <c r="B64" s="206">
        <v>231</v>
      </c>
      <c r="C64" s="17">
        <v>139</v>
      </c>
      <c r="D64" s="17">
        <v>19783</v>
      </c>
      <c r="E64" s="17">
        <v>197846</v>
      </c>
      <c r="F64" s="206">
        <v>32</v>
      </c>
      <c r="G64" s="208">
        <v>2531</v>
      </c>
      <c r="H64" s="206">
        <v>120</v>
      </c>
      <c r="I64" s="206">
        <v>240</v>
      </c>
      <c r="J64" s="206">
        <v>980</v>
      </c>
      <c r="K64" s="206">
        <v>960</v>
      </c>
      <c r="L64" s="208">
        <v>4240</v>
      </c>
      <c r="M64" s="208">
        <v>3600</v>
      </c>
      <c r="N64" s="208">
        <v>4840</v>
      </c>
    </row>
    <row r="65" spans="1:14">
      <c r="A65" s="6"/>
      <c r="B65" s="207"/>
      <c r="C65" s="17"/>
      <c r="D65" s="17"/>
      <c r="E65" s="17"/>
      <c r="F65" s="207"/>
      <c r="G65" s="207"/>
      <c r="H65" s="207"/>
      <c r="I65" s="207"/>
      <c r="J65" s="207"/>
      <c r="K65" s="207"/>
      <c r="L65" s="207"/>
      <c r="M65" s="207"/>
      <c r="N65" s="207"/>
    </row>
    <row r="66" spans="1:14">
      <c r="A66" s="18" t="s">
        <v>73</v>
      </c>
      <c r="B66" s="207"/>
      <c r="C66" s="17"/>
      <c r="D66" s="17"/>
      <c r="E66" s="17"/>
      <c r="F66" s="207"/>
      <c r="G66" s="207"/>
      <c r="H66" s="207"/>
      <c r="I66" s="207"/>
      <c r="J66" s="207"/>
      <c r="K66" s="207"/>
      <c r="L66" s="207"/>
      <c r="M66" s="207"/>
      <c r="N66" s="207"/>
    </row>
    <row r="67" spans="1:14">
      <c r="A67" s="6" t="s">
        <v>10</v>
      </c>
      <c r="B67" s="206">
        <v>12</v>
      </c>
      <c r="C67" s="17">
        <v>4</v>
      </c>
      <c r="D67" s="17">
        <v>785</v>
      </c>
      <c r="E67" s="17">
        <v>0</v>
      </c>
      <c r="F67" s="206">
        <v>0</v>
      </c>
      <c r="G67" s="206">
        <v>0</v>
      </c>
      <c r="H67" s="207">
        <v>0</v>
      </c>
      <c r="I67" s="207">
        <v>0</v>
      </c>
      <c r="J67" s="207">
        <v>0</v>
      </c>
      <c r="K67" s="207">
        <v>0</v>
      </c>
      <c r="L67" s="207">
        <v>0</v>
      </c>
      <c r="M67" s="207">
        <v>0</v>
      </c>
      <c r="N67" s="207">
        <v>0</v>
      </c>
    </row>
    <row r="68" spans="1:14">
      <c r="A68" s="6" t="s">
        <v>51</v>
      </c>
      <c r="B68" s="206">
        <v>34</v>
      </c>
      <c r="C68" s="17">
        <v>26</v>
      </c>
      <c r="D68" s="17">
        <v>2198</v>
      </c>
      <c r="E68" s="17">
        <v>3467</v>
      </c>
      <c r="F68" s="206">
        <v>0</v>
      </c>
      <c r="G68" s="206">
        <v>0</v>
      </c>
      <c r="H68" s="206">
        <v>78</v>
      </c>
      <c r="I68" s="206">
        <v>156</v>
      </c>
      <c r="J68" s="206">
        <v>364</v>
      </c>
      <c r="K68" s="206">
        <v>208</v>
      </c>
      <c r="L68" s="208">
        <v>2262</v>
      </c>
      <c r="M68" s="208">
        <v>1560</v>
      </c>
      <c r="N68" s="206">
        <v>936</v>
      </c>
    </row>
    <row r="69" spans="1:14">
      <c r="A69" s="6"/>
      <c r="C69" s="8"/>
      <c r="D69" s="7"/>
      <c r="E69" s="6"/>
    </row>
    <row r="70" spans="1:14" s="30" customFormat="1">
      <c r="A70" s="19" t="s">
        <v>74</v>
      </c>
      <c r="B70" s="71">
        <f>SUM(B4:B67)</f>
        <v>4072</v>
      </c>
      <c r="C70" s="71">
        <f t="shared" ref="C70:E70" si="0">SUM(C4:C68)</f>
        <v>2628</v>
      </c>
      <c r="D70" s="71">
        <f t="shared" si="0"/>
        <v>506736</v>
      </c>
      <c r="E70" s="71">
        <f t="shared" si="0"/>
        <v>2350792</v>
      </c>
      <c r="F70" s="71">
        <f t="shared" ref="F70:L70" si="1">SUM(F4:F67)</f>
        <v>414</v>
      </c>
      <c r="G70" s="71">
        <f t="shared" si="1"/>
        <v>7955</v>
      </c>
      <c r="H70" s="71">
        <f t="shared" si="1"/>
        <v>7749</v>
      </c>
      <c r="I70" s="71">
        <f t="shared" si="1"/>
        <v>18779</v>
      </c>
      <c r="J70" s="71">
        <f t="shared" si="1"/>
        <v>35039</v>
      </c>
      <c r="K70" s="71">
        <f t="shared" si="1"/>
        <v>162195</v>
      </c>
      <c r="L70" s="71">
        <f t="shared" si="1"/>
        <v>121785</v>
      </c>
      <c r="M70" s="211">
        <f>SUM(M4:M68)</f>
        <v>120632</v>
      </c>
      <c r="N70" s="211">
        <f>SUM(N4:N68)</f>
        <v>55009</v>
      </c>
    </row>
  </sheetData>
  <mergeCells count="5">
    <mergeCell ref="B1:D1"/>
    <mergeCell ref="F1:G1"/>
    <mergeCell ref="H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Operations</vt:lpstr>
      <vt:lpstr>Income</vt:lpstr>
      <vt:lpstr>City and County Funds</vt:lpstr>
      <vt:lpstr>Expenditures</vt:lpstr>
      <vt:lpstr>Collections</vt:lpstr>
      <vt:lpstr>Circulation by System</vt:lpstr>
      <vt:lpstr>Circulation by Branch</vt:lpstr>
      <vt:lpstr>Library Services</vt:lpstr>
      <vt:lpstr>Computer Data</vt:lpstr>
      <vt:lpstr>Patron Use of Internet</vt:lpstr>
      <vt:lpstr>Covid19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Carr</dc:creator>
  <cp:lastModifiedBy>Tracy Carr MLC</cp:lastModifiedBy>
  <dcterms:created xsi:type="dcterms:W3CDTF">2022-07-01T17:27:02Z</dcterms:created>
  <dcterms:modified xsi:type="dcterms:W3CDTF">2023-12-22T16:28:41Z</dcterms:modified>
</cp:coreProperties>
</file>