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firstSheet="4" activeTab="9"/>
  </bookViews>
  <sheets>
    <sheet name="Operations" sheetId="1" r:id="rId1"/>
    <sheet name="Income" sheetId="2" r:id="rId2"/>
    <sheet name="Expenditures" sheetId="3" r:id="rId3"/>
    <sheet name="Collections" sheetId="4" r:id="rId4"/>
    <sheet name="Systemwide Circulation" sheetId="5" r:id="rId5"/>
    <sheet name="Library Services" sheetId="6" r:id="rId6"/>
    <sheet name="Technology Services" sheetId="7" r:id="rId7"/>
    <sheet name="Internet Use Statistics" sheetId="8" r:id="rId8"/>
    <sheet name="City and County Funds" sheetId="9" r:id="rId9"/>
    <sheet name="Circulation by Branch" sheetId="10" r:id="rId10"/>
  </sheets>
  <definedNames/>
  <calcPr fullCalcOnLoad="1"/>
</workbook>
</file>

<file path=xl/sharedStrings.xml><?xml version="1.0" encoding="utf-8"?>
<sst xmlns="http://schemas.openxmlformats.org/spreadsheetml/2006/main" count="1655" uniqueCount="679">
  <si>
    <t>Bay St. Louis</t>
  </si>
  <si>
    <t>Carrollton North-Carrollton  Public Library System</t>
  </si>
  <si>
    <t>Vaiden Public Library</t>
  </si>
  <si>
    <t>G. Chastaine Flynt Memorial Library</t>
  </si>
  <si>
    <t>Pearl Public Library</t>
  </si>
  <si>
    <t>Brandon Public Library</t>
  </si>
  <si>
    <t>Puckett Public Library</t>
  </si>
  <si>
    <t>Pelahatchie Public Library</t>
  </si>
  <si>
    <t>Morton Public Library</t>
  </si>
  <si>
    <t>Forest Public Library</t>
  </si>
  <si>
    <t>Sandhill Public Library</t>
  </si>
  <si>
    <t>Richland Public Library</t>
  </si>
  <si>
    <t>Northwest Point Reservoir Library</t>
  </si>
  <si>
    <t>Florence Public Library</t>
  </si>
  <si>
    <t>Sebastopol Public Library</t>
  </si>
  <si>
    <t>Lake Public Library</t>
  </si>
  <si>
    <t>Magee Public Library</t>
  </si>
  <si>
    <t>Mendenhall Public Library</t>
  </si>
  <si>
    <t>Evon A. Ford Public Library</t>
  </si>
  <si>
    <t>Floyd J. Robinson Memorial Library</t>
  </si>
  <si>
    <t>Polkville Public Library</t>
  </si>
  <si>
    <t>R. T. Prince Memorial Library</t>
  </si>
  <si>
    <t>Harrisville Public Library</t>
  </si>
  <si>
    <t>Choctaw County Public Library</t>
  </si>
  <si>
    <t>Columbus Public Library</t>
  </si>
  <si>
    <t>Artesia Public Library</t>
  </si>
  <si>
    <t>Caledonia Public Library</t>
  </si>
  <si>
    <t>Crawford Public Library</t>
  </si>
  <si>
    <t>J.T. Biggs Memorial Library</t>
  </si>
  <si>
    <t>Jefferson County Library</t>
  </si>
  <si>
    <t>Georgetown Public Library</t>
  </si>
  <si>
    <t>George W. Covington Memorial Library</t>
  </si>
  <si>
    <t>Longie Dale Memorial Library</t>
  </si>
  <si>
    <t xml:space="preserve">R. E. Blackwell Memorial Library </t>
  </si>
  <si>
    <t>Conner-Graham Memorial Library</t>
  </si>
  <si>
    <t>Jane Blain Brewer Memorial Library</t>
  </si>
  <si>
    <t>Pontotoc County Library</t>
  </si>
  <si>
    <t>Jesse Yancy Memorial Library</t>
  </si>
  <si>
    <t>Calhoun City Library</t>
  </si>
  <si>
    <t>Edmondson Memorial Library</t>
  </si>
  <si>
    <t>Okolona Carnegie Library</t>
  </si>
  <si>
    <t>Houston Carnegie Library</t>
  </si>
  <si>
    <t>Houlka Public Library</t>
  </si>
  <si>
    <t>Sherman Public Library</t>
  </si>
  <si>
    <t>Bay Springs Municipal Library</t>
  </si>
  <si>
    <t>Quitman Public Library</t>
  </si>
  <si>
    <t>Enterprise Public Library</t>
  </si>
  <si>
    <t>Mary Weems Parker Memorial Library</t>
  </si>
  <si>
    <t>Pachuta Public Library</t>
  </si>
  <si>
    <t>Stonewall Public Library</t>
  </si>
  <si>
    <t>Elizabeth Jones Library</t>
  </si>
  <si>
    <t>Hernando Public Library</t>
  </si>
  <si>
    <t>B. J. Chain Public Library</t>
  </si>
  <si>
    <t>Lafayette County &amp; Oxford Public Library</t>
  </si>
  <si>
    <t>Batesville Public Library</t>
  </si>
  <si>
    <t>Sardis Public Library</t>
  </si>
  <si>
    <t>M. R. Dye Public library</t>
  </si>
  <si>
    <t>Walls Public Library</t>
  </si>
  <si>
    <t>Robert C. Irwin Public Library</t>
  </si>
  <si>
    <t>Jessie J. Edwards Public Library</t>
  </si>
  <si>
    <t xml:space="preserve">Senatobia Public Library </t>
  </si>
  <si>
    <t>Sam Lapidus Memorial Public Library</t>
  </si>
  <si>
    <t xml:space="preserve">Emily Jones Pointer Public Library </t>
  </si>
  <si>
    <t xml:space="preserve">M. R. Davis Public Library </t>
  </si>
  <si>
    <t>Robinsonville Public Library</t>
  </si>
  <si>
    <t>Greenwood-Leflore Public Library</t>
  </si>
  <si>
    <t>Jodie E. Wilson Branch Library</t>
  </si>
  <si>
    <t>Bay Saint Louis-Hancock County Library</t>
  </si>
  <si>
    <t>Waveland Public Library</t>
  </si>
  <si>
    <t>Kiln Public Library</t>
  </si>
  <si>
    <t>Charles B. Murphy Pearlington Public Library</t>
  </si>
  <si>
    <t>East Hancock Public Library</t>
  </si>
  <si>
    <t>Harriette Person Memorial Library</t>
  </si>
  <si>
    <t>West Biloxi Library</t>
  </si>
  <si>
    <t>Jerry Lawrence Memorial Library</t>
  </si>
  <si>
    <t>Orange Grove Library</t>
  </si>
  <si>
    <t>Margaret Sherry Library</t>
  </si>
  <si>
    <t>Saucier Children's Library</t>
  </si>
  <si>
    <t>Woolmarket Library</t>
  </si>
  <si>
    <t>Biloxi Public Library</t>
  </si>
  <si>
    <t>Pass Christian Library</t>
  </si>
  <si>
    <t>Gulfport Library</t>
  </si>
  <si>
    <t>Humphreys County Library</t>
  </si>
  <si>
    <t>Eudora Welty Library</t>
  </si>
  <si>
    <t>Margaret Walker Alexander Library</t>
  </si>
  <si>
    <t>Ella Bess Austin Library</t>
  </si>
  <si>
    <t>R.G. Bolden/Anna Bell-Moore Library</t>
  </si>
  <si>
    <t>Beverly J. Brown Library</t>
  </si>
  <si>
    <t>Medgar Evers Library</t>
  </si>
  <si>
    <t>Lois A. Flagg Library</t>
  </si>
  <si>
    <t>Fannie Lou Hamer Library</t>
  </si>
  <si>
    <t>Annie T. Jeffers Library</t>
  </si>
  <si>
    <t>Evelyn T. Majure Library</t>
  </si>
  <si>
    <t>Willie Morris Library</t>
  </si>
  <si>
    <t>Quisenberry Library</t>
  </si>
  <si>
    <t>Raymond Library</t>
  </si>
  <si>
    <t>Charles W. Tisdale Library</t>
  </si>
  <si>
    <t>Richard Wright Library</t>
  </si>
  <si>
    <t>East Central Public Library</t>
  </si>
  <si>
    <t>Kathleen McIlwain Public Library of Gautier</t>
  </si>
  <si>
    <t>Lucedale-George County Public Library</t>
  </si>
  <si>
    <t>Ina Thompson Moss Point Library</t>
  </si>
  <si>
    <t>Ocean Springs Municipal Library</t>
  </si>
  <si>
    <t>Pascagoula Public Library</t>
  </si>
  <si>
    <t>St. Martin Public Library</t>
  </si>
  <si>
    <t>Vancleave Public Library</t>
  </si>
  <si>
    <t>Judge George W. Armstrong Library</t>
  </si>
  <si>
    <t>Union Public Library</t>
  </si>
  <si>
    <t>DeKalb Public Library</t>
  </si>
  <si>
    <t>Jessie Mae Everett Public Library</t>
  </si>
  <si>
    <t>J. Elliott McMullan Library</t>
  </si>
  <si>
    <t>Scooba Public Library</t>
  </si>
  <si>
    <t>Lumberton Public Library</t>
  </si>
  <si>
    <t>Purvis Public Library</t>
  </si>
  <si>
    <t>Oak Grove Public Library</t>
  </si>
  <si>
    <t>L. R. Boyer Memorial Library</t>
  </si>
  <si>
    <t xml:space="preserve">Laurel-Jones County Library </t>
  </si>
  <si>
    <t>Ellisville Public Library</t>
  </si>
  <si>
    <t>Lee County Library</t>
  </si>
  <si>
    <t>Itawamba County-Pratt Memorial Library</t>
  </si>
  <si>
    <t>Lee County Library Bookmobile</t>
  </si>
  <si>
    <t>Lincoln County Library</t>
  </si>
  <si>
    <t>New Hebron Public Library</t>
  </si>
  <si>
    <t>Lawrence County Public Library</t>
  </si>
  <si>
    <t>Franklin County Public Library</t>
  </si>
  <si>
    <t>Long Beach Public Library</t>
  </si>
  <si>
    <t>Madison County-Canton Public Library</t>
  </si>
  <si>
    <t>Elsie Jurgens Memorial Library</t>
  </si>
  <si>
    <t>Flora Public Library</t>
  </si>
  <si>
    <t>Paul E. Griffin Library</t>
  </si>
  <si>
    <t>Rebecca Baine Rigby Library</t>
  </si>
  <si>
    <t>MARKS-QUITMAN COUNTY PUBLIC LIBRARY</t>
  </si>
  <si>
    <t xml:space="preserve">Marshall County Library </t>
  </si>
  <si>
    <t>Potts Camp Library</t>
  </si>
  <si>
    <t>Ruth B. French Library</t>
  </si>
  <si>
    <t>Meridian-Lauderdale Public Library</t>
  </si>
  <si>
    <t>Attala County Library</t>
  </si>
  <si>
    <t>Carthage-Leake County Library</t>
  </si>
  <si>
    <t>Duck Hill Public Library</t>
  </si>
  <si>
    <t>Durant Public Library</t>
  </si>
  <si>
    <t>Goodman Public Library</t>
  </si>
  <si>
    <t>Kilmichael Public Library</t>
  </si>
  <si>
    <t>Lexington Public Library</t>
  </si>
  <si>
    <t>Pickens Public Library</t>
  </si>
  <si>
    <t>Tchula Public Library</t>
  </si>
  <si>
    <t>Walnut Grove Public Library</t>
  </si>
  <si>
    <t>Winston County Library</t>
  </si>
  <si>
    <t>Winona-Montgomery County Library</t>
  </si>
  <si>
    <t>West Public Library</t>
  </si>
  <si>
    <t>Neshoba County Public Library</t>
  </si>
  <si>
    <t>Anne Spencer Cox Library</t>
  </si>
  <si>
    <t>Belmont Library</t>
  </si>
  <si>
    <t>Blue Mountain Library</t>
  </si>
  <si>
    <t>Burnsville Library</t>
  </si>
  <si>
    <t xml:space="preserve">Chalybeate Library </t>
  </si>
  <si>
    <t xml:space="preserve">Corinth Library </t>
  </si>
  <si>
    <t>George E. Allen Library</t>
  </si>
  <si>
    <t xml:space="preserve">Iuka Library </t>
  </si>
  <si>
    <t>Marietta Library</t>
  </si>
  <si>
    <t xml:space="preserve">Rienzi Library </t>
  </si>
  <si>
    <t>Ripley Public Library</t>
  </si>
  <si>
    <t xml:space="preserve">Tishomingo Public Library </t>
  </si>
  <si>
    <t xml:space="preserve">Walnut Public Library </t>
  </si>
  <si>
    <t>Ada Session Fant Memorial</t>
  </si>
  <si>
    <t>Vista J. Daniels</t>
  </si>
  <si>
    <t>Brooksville Public Library</t>
  </si>
  <si>
    <t>Margaret Reed Crosby Memorial Library</t>
  </si>
  <si>
    <t>Poplarville Public Library</t>
  </si>
  <si>
    <t>McComb Public Library</t>
  </si>
  <si>
    <t>Walthall County Library</t>
  </si>
  <si>
    <t>Osyka Public Library</t>
  </si>
  <si>
    <t>Progress Public Library</t>
  </si>
  <si>
    <t>GLOSTER PUBLIC LIBRARY</t>
  </si>
  <si>
    <t>Alpha Center Library</t>
  </si>
  <si>
    <t>Magnolia Public Library</t>
  </si>
  <si>
    <t>Crosby Public Library</t>
  </si>
  <si>
    <t>Liberty Public Library</t>
  </si>
  <si>
    <t>Richton Public Library</t>
  </si>
  <si>
    <t>Stone County Library</t>
  </si>
  <si>
    <t>William &amp; Dolores Mauldin Library</t>
  </si>
  <si>
    <t>State Line Public Library</t>
  </si>
  <si>
    <t>McLain Public Library</t>
  </si>
  <si>
    <t>Leakesville Public Library</t>
  </si>
  <si>
    <t>Sharkey-Issaquena County Library</t>
  </si>
  <si>
    <t>Columbia-Marion County Public Library</t>
  </si>
  <si>
    <t>Prentiss Public Library</t>
  </si>
  <si>
    <t>Dr. Frank L. Leggett Public Library</t>
  </si>
  <si>
    <t>Starkville Public Library</t>
  </si>
  <si>
    <t>Maben Public Library</t>
  </si>
  <si>
    <t>Sturgis Public Library</t>
  </si>
  <si>
    <t>Drew Public Library</t>
  </si>
  <si>
    <t>Horace Stansel Library</t>
  </si>
  <si>
    <t>Inverness Public Library</t>
  </si>
  <si>
    <t>Kathy June Sheriff Public Library</t>
  </si>
  <si>
    <t>Henry M. Seymour Library</t>
  </si>
  <si>
    <t>Charleston Public Library</t>
  </si>
  <si>
    <t>Tutwiler Public Library</t>
  </si>
  <si>
    <t>Hattiesburg Public Library</t>
  </si>
  <si>
    <t>Petal Public Library</t>
  </si>
  <si>
    <t>Bryan Public Library</t>
  </si>
  <si>
    <t>Amory Municipal Library</t>
  </si>
  <si>
    <t>Evans Memorial Library</t>
  </si>
  <si>
    <t>Dorothy J. Lowe Memorial Library</t>
  </si>
  <si>
    <t>Wren Public Library</t>
  </si>
  <si>
    <t>Webster County Public Library</t>
  </si>
  <si>
    <t>Mathiston Public Library</t>
  </si>
  <si>
    <t>Hamilton Public Library</t>
  </si>
  <si>
    <t>Jennie Stephens Smith Library</t>
  </si>
  <si>
    <t>Nance-McNeely Memorial Library</t>
  </si>
  <si>
    <t>Warren County-Vicksburg Public Library</t>
  </si>
  <si>
    <t>Arcola Library</t>
  </si>
  <si>
    <t>Avon Library</t>
  </si>
  <si>
    <t>Glen Allan Library</t>
  </si>
  <si>
    <t>Torrey Wood Memorial Library</t>
  </si>
  <si>
    <t>Leland Library</t>
  </si>
  <si>
    <t>William Alexander Percy Memorial Library</t>
  </si>
  <si>
    <t>Alfred Rankins Memorial LIbrary</t>
  </si>
  <si>
    <t>Waynesboro-Wayne County Library</t>
  </si>
  <si>
    <t>Wilkinson County Woodville Public Library</t>
  </si>
  <si>
    <t>Kevin Poole Van Cleave Memorial Library</t>
  </si>
  <si>
    <t>Coffeeville Public Library</t>
  </si>
  <si>
    <t>Oakland Public Library</t>
  </si>
  <si>
    <t>Yazoo Library Association</t>
  </si>
  <si>
    <t>Waveland</t>
  </si>
  <si>
    <t>Diamondhead</t>
  </si>
  <si>
    <t>Laurel</t>
  </si>
  <si>
    <t>Ellisville</t>
  </si>
  <si>
    <t>Drew</t>
  </si>
  <si>
    <t>Ruleville</t>
  </si>
  <si>
    <t>Inverness</t>
  </si>
  <si>
    <t>Moorhead</t>
  </si>
  <si>
    <t>West Point</t>
  </si>
  <si>
    <t>Bond Memorial Library</t>
  </si>
  <si>
    <t>Hickory Flat Public Library</t>
  </si>
  <si>
    <t>Blackmur Memorial Library</t>
  </si>
  <si>
    <t>Benoit Public Library</t>
  </si>
  <si>
    <t>Gunnison Public Library</t>
  </si>
  <si>
    <t>Dr. Robert T. Hollingsworth Public Library</t>
  </si>
  <si>
    <t>Rosedale Public Library</t>
  </si>
  <si>
    <t>Thelma Rayner Memorial Library</t>
  </si>
  <si>
    <t>Robinson-Carpenter Memorial Library</t>
  </si>
  <si>
    <t>Carnegie Public Library of Clarksdale and Coahoma County</t>
  </si>
  <si>
    <t>BENTON COUNTY LIBRARY</t>
  </si>
  <si>
    <t>BLACKMUR MEMORIAL LIBRARY</t>
  </si>
  <si>
    <t>Independent</t>
  </si>
  <si>
    <t>BOLIVAR COUNTY LIBRARY</t>
  </si>
  <si>
    <t>CARNEGIE PUBLIC LIBRARY</t>
  </si>
  <si>
    <t>CARROLL COUNTY PUBLIC LIBRARY</t>
  </si>
  <si>
    <t>CENTRAL MISSISSIPPI REGIONAL LIBRARY</t>
  </si>
  <si>
    <t>CHOCTAW COUNTY LIBRARY SYSTEM</t>
  </si>
  <si>
    <t>COLUMBUS-LOWNDES PUBLIC LIBRARY</t>
  </si>
  <si>
    <t>COPIAH-JEFFERSON REGIONAL LIBRARY</t>
  </si>
  <si>
    <t>Covington County Library System</t>
  </si>
  <si>
    <t>DIXIE REGIONAL LIBRARY SYSTEM</t>
  </si>
  <si>
    <t>EAST MISSISSIPPI REGIONAL LIBRARY</t>
  </si>
  <si>
    <t>ELIZABETH JONES LIBRARY</t>
  </si>
  <si>
    <t>FIRST REGIONAL LIBRARY</t>
  </si>
  <si>
    <t>GREENWOOD-LEFLORE PUBLIC LIBRARY</t>
  </si>
  <si>
    <t>HANCOCK COUNTY LIBRARY</t>
  </si>
  <si>
    <t>HARRIETTE PERSON MEMORIAL LIBRARY</t>
  </si>
  <si>
    <t>HARRISON COUNTY LIBRARY SYSTEM</t>
  </si>
  <si>
    <t>HUMPHREYS COUNTY LIBRARY SYSTEM</t>
  </si>
  <si>
    <t>JACKSON/HINDS LIBRARY SYSTEM</t>
  </si>
  <si>
    <t>JACKSON-GEORGE REGIONAL LIBRARY SYSTEM</t>
  </si>
  <si>
    <t>JUDGE ARMSTRONG LIBRARY</t>
  </si>
  <si>
    <t>KEMPER-NEWTON REGIONAL LIBRARY</t>
  </si>
  <si>
    <t>LAMAR COUNTY LIBRARY SYSTEM</t>
  </si>
  <si>
    <t>LAUREL-JONES COUNTY LIBRARY</t>
  </si>
  <si>
    <t>LEE-ITAWAMBA LIBRARY SYSTEM</t>
  </si>
  <si>
    <t>LINCOLN-LAWRENCE-FRANKLIN REGIONAL LIBRARY</t>
  </si>
  <si>
    <t>LONG BEACH PUBLIC LIBRARY</t>
  </si>
  <si>
    <t>MADISON COUNTY LIBRARY SYSTEM</t>
  </si>
  <si>
    <t>MARKS-QUITMAN COUNTY LIBRARY</t>
  </si>
  <si>
    <t>MARSHALL COUNTY LIBRARY</t>
  </si>
  <si>
    <t>MERIDIAN-LAUDERDALE COUNTY PUBLIC LIBRARY</t>
  </si>
  <si>
    <t>MID-MISSISSIPPI REGIONAL LIBRARY</t>
  </si>
  <si>
    <t>NESHOBA COUNTY PUBLIC LIBRARY</t>
  </si>
  <si>
    <t>NORTHEAST REGIONAL LIBRARY</t>
  </si>
  <si>
    <t>NOXUBEE COUNTY LIBRARY</t>
  </si>
  <si>
    <t>PEARL RIVER COUNTY LIBRARY SYSTEM</t>
  </si>
  <si>
    <t>PIKE-AMITE-WALTHALL LIBRARY SYSTEM</t>
  </si>
  <si>
    <t>PINE FOREST REGIONAL LIBRARY</t>
  </si>
  <si>
    <t>SHARKEY-ISSAQUENA LIBRARY SYSTEM</t>
  </si>
  <si>
    <t>SOUTH MISSISSIPPI REGIONAL LIBRARY</t>
  </si>
  <si>
    <t>STARKVILLE-OKTIBBEHA COUNTY LIBRARY SY</t>
  </si>
  <si>
    <t>SUNFLOWER COUNTY LIBRARY</t>
  </si>
  <si>
    <t>TALLAHATCHIE COUNTY</t>
  </si>
  <si>
    <t>THE LIBRARY OF HATTIESBURG, PETAL &amp; FORREST C</t>
  </si>
  <si>
    <t>TOMBIGBEE REGIONAL LIBRARY</t>
  </si>
  <si>
    <t>UNION COUNTY LIBRARY SYSTEM</t>
  </si>
  <si>
    <t>WARREN COUNTY-VICKSBURG PUBLIC LIBRARY</t>
  </si>
  <si>
    <t>WASHINGTON COUNTY LIBRARY</t>
  </si>
  <si>
    <t>WAYNESBORO-WAYNE COUNTY LIBRARY SYSTEM</t>
  </si>
  <si>
    <t>WILKINSON COUNTY WOODVILLE PUBLIC LIBRARY</t>
  </si>
  <si>
    <t>YALOBUSHA COUNTY LIBRARY</t>
  </si>
  <si>
    <t>YAZOO LIBRARY ASSOCIATION</t>
  </si>
  <si>
    <t>CARROLL COUNTY PUBLIC LIBRARY SYSTEM</t>
  </si>
  <si>
    <t>COVINGTON COUNTY LIBRARY SYSTEM</t>
  </si>
  <si>
    <t>SHARKEY-ISSAQUENA COUNTY LIBRARY</t>
  </si>
  <si>
    <t>STARKVILLE-OKTIBBEHA COUNTY PUBLIC LIBRARY SYSTEM</t>
  </si>
  <si>
    <t>TALLAHATCHIE COUNTY LIBRARY</t>
  </si>
  <si>
    <t>WILKINSON COUNTY LIBRARY SYSTEM</t>
  </si>
  <si>
    <t>Ackerman</t>
  </si>
  <si>
    <t>GREENWOOD</t>
  </si>
  <si>
    <t>Ashland</t>
  </si>
  <si>
    <t>Water Valley</t>
  </si>
  <si>
    <t>Cleveland</t>
  </si>
  <si>
    <t>Clarksdale</t>
  </si>
  <si>
    <t>Carrollton</t>
  </si>
  <si>
    <t>Brandon</t>
  </si>
  <si>
    <t>Columbus</t>
  </si>
  <si>
    <t>Hazlehurst</t>
  </si>
  <si>
    <t>Collins</t>
  </si>
  <si>
    <t>Pontotoc</t>
  </si>
  <si>
    <t>Quitman</t>
  </si>
  <si>
    <t>Grenada</t>
  </si>
  <si>
    <t>Hernando</t>
  </si>
  <si>
    <t>Port Gibson</t>
  </si>
  <si>
    <t>Gulfport</t>
  </si>
  <si>
    <t>Belzoni</t>
  </si>
  <si>
    <t>Natchez</t>
  </si>
  <si>
    <t>Tupelo</t>
  </si>
  <si>
    <t>Brookhaven</t>
  </si>
  <si>
    <t>Canton</t>
  </si>
  <si>
    <t>Marks</t>
  </si>
  <si>
    <t>Holly Springs</t>
  </si>
  <si>
    <t>Kosciusko</t>
  </si>
  <si>
    <t>Macon</t>
  </si>
  <si>
    <t>Picayune</t>
  </si>
  <si>
    <t>McComb</t>
  </si>
  <si>
    <t>Richton</t>
  </si>
  <si>
    <t>Rolling Fork</t>
  </si>
  <si>
    <t>Columbia</t>
  </si>
  <si>
    <t>Starkville</t>
  </si>
  <si>
    <t>Indianola</t>
  </si>
  <si>
    <t>Hattiesburg</t>
  </si>
  <si>
    <t>New Albany</t>
  </si>
  <si>
    <t>Vicksburg</t>
  </si>
  <si>
    <t>Greenville</t>
  </si>
  <si>
    <t>Woodville</t>
  </si>
  <si>
    <t>Yazoo City</t>
  </si>
  <si>
    <t>N/A</t>
  </si>
  <si>
    <t>Benton</t>
  </si>
  <si>
    <t>Yalobusha</t>
  </si>
  <si>
    <t>Bolivar</t>
  </si>
  <si>
    <t>Coahoma</t>
  </si>
  <si>
    <t>Carroll</t>
  </si>
  <si>
    <t>Rankin</t>
  </si>
  <si>
    <t>Choctaw</t>
  </si>
  <si>
    <t>Lowndes</t>
  </si>
  <si>
    <t>Copiah</t>
  </si>
  <si>
    <t>Covington</t>
  </si>
  <si>
    <t>Clarke</t>
  </si>
  <si>
    <t>Desoto</t>
  </si>
  <si>
    <t>LEFLORE</t>
  </si>
  <si>
    <t>Hancock</t>
  </si>
  <si>
    <t>Claiborne</t>
  </si>
  <si>
    <t>Harrison</t>
  </si>
  <si>
    <t>Humphreys</t>
  </si>
  <si>
    <t>Hinds</t>
  </si>
  <si>
    <t>Adams</t>
  </si>
  <si>
    <t>Lamar</t>
  </si>
  <si>
    <t>Jones</t>
  </si>
  <si>
    <t>Lee</t>
  </si>
  <si>
    <t>Lincoln</t>
  </si>
  <si>
    <t>Madison</t>
  </si>
  <si>
    <t>Marshall</t>
  </si>
  <si>
    <t>Lauderdale</t>
  </si>
  <si>
    <t>Attala</t>
  </si>
  <si>
    <t>Neshoba</t>
  </si>
  <si>
    <t>Alcorn</t>
  </si>
  <si>
    <t>Pearl River County</t>
  </si>
  <si>
    <t>Pike</t>
  </si>
  <si>
    <t>Perry</t>
  </si>
  <si>
    <t>Sharkey</t>
  </si>
  <si>
    <t>Marion</t>
  </si>
  <si>
    <t>Oktibbeha</t>
  </si>
  <si>
    <t>Sunflower</t>
  </si>
  <si>
    <t>Tallahatchie</t>
  </si>
  <si>
    <t>Forrest</t>
  </si>
  <si>
    <t>CLAY</t>
  </si>
  <si>
    <t>Union</t>
  </si>
  <si>
    <t>Warren</t>
  </si>
  <si>
    <t>Washington</t>
  </si>
  <si>
    <t>Wayne</t>
  </si>
  <si>
    <t>Wilkinson</t>
  </si>
  <si>
    <t>County</t>
  </si>
  <si>
    <t>City</t>
  </si>
  <si>
    <t>Yazoo</t>
  </si>
  <si>
    <t>35,001 to 45,000</t>
  </si>
  <si>
    <t>25,001 to 35,000</t>
  </si>
  <si>
    <t>55,001 to 65,000</t>
  </si>
  <si>
    <t>45,001 to 55,000</t>
  </si>
  <si>
    <t>85,001+</t>
  </si>
  <si>
    <t>65,001 to 75,000</t>
  </si>
  <si>
    <t>75,001 to 85,000</t>
  </si>
  <si>
    <t>15,000 to 25,000</t>
  </si>
  <si>
    <t>Hickory Flat</t>
  </si>
  <si>
    <t>Boyle</t>
  </si>
  <si>
    <t>Rosedale</t>
  </si>
  <si>
    <t>Shelby</t>
  </si>
  <si>
    <t>North Carrollton</t>
  </si>
  <si>
    <t>Vaiden</t>
  </si>
  <si>
    <t>Pearl</t>
  </si>
  <si>
    <t>Florence</t>
  </si>
  <si>
    <t>Pelahatchie</t>
  </si>
  <si>
    <t>Puckett</t>
  </si>
  <si>
    <t>Richland</t>
  </si>
  <si>
    <t>Forest</t>
  </si>
  <si>
    <t>Morton</t>
  </si>
  <si>
    <t>Sebastopol</t>
  </si>
  <si>
    <t>Lake</t>
  </si>
  <si>
    <t>Magee</t>
  </si>
  <si>
    <t>Mendenhall</t>
  </si>
  <si>
    <t>Mize</t>
  </si>
  <si>
    <t>Polkville</t>
  </si>
  <si>
    <t>Raleigh</t>
  </si>
  <si>
    <t>Taylorsville</t>
  </si>
  <si>
    <t>Crystal Springs</t>
  </si>
  <si>
    <t>Georgetown</t>
  </si>
  <si>
    <t>Wesson</t>
  </si>
  <si>
    <t>Fayette</t>
  </si>
  <si>
    <t>Seminary</t>
  </si>
  <si>
    <t>Mt Olive</t>
  </si>
  <si>
    <t>Bruce</t>
  </si>
  <si>
    <t>Calhoun City</t>
  </si>
  <si>
    <t>Vardaman</t>
  </si>
  <si>
    <t>Houlka</t>
  </si>
  <si>
    <t>Bay Springs</t>
  </si>
  <si>
    <t>Enterprise</t>
  </si>
  <si>
    <t>Heidelberg</t>
  </si>
  <si>
    <t>Pachuta</t>
  </si>
  <si>
    <t>Stonewall</t>
  </si>
  <si>
    <t>Batesville</t>
  </si>
  <si>
    <t>Coldwater</t>
  </si>
  <si>
    <t>Como</t>
  </si>
  <si>
    <t>Crenshaw</t>
  </si>
  <si>
    <t>Horn Lake</t>
  </si>
  <si>
    <t>Olive Branch</t>
  </si>
  <si>
    <t>Oxford</t>
  </si>
  <si>
    <t>Robinsonville</t>
  </si>
  <si>
    <t>Sardis</t>
  </si>
  <si>
    <t>Senatobia</t>
  </si>
  <si>
    <t>Southaven</t>
  </si>
  <si>
    <t>Tunica</t>
  </si>
  <si>
    <t>Walls</t>
  </si>
  <si>
    <t>Biloxi</t>
  </si>
  <si>
    <t>D'Iberville</t>
  </si>
  <si>
    <t>Pass Christian</t>
  </si>
  <si>
    <t>Jackson</t>
  </si>
  <si>
    <t>Pascagoula</t>
  </si>
  <si>
    <t>Moss Point</t>
  </si>
  <si>
    <t>Ocean Springs</t>
  </si>
  <si>
    <t>Decatur</t>
  </si>
  <si>
    <t>De Kalb</t>
  </si>
  <si>
    <t>Newton</t>
  </si>
  <si>
    <t>Scooba</t>
  </si>
  <si>
    <t>Fulton</t>
  </si>
  <si>
    <t>Meadville</t>
  </si>
  <si>
    <t>Monticello</t>
  </si>
  <si>
    <t>Long Beach</t>
  </si>
  <si>
    <t>Ridgeland</t>
  </si>
  <si>
    <t>Flora</t>
  </si>
  <si>
    <t>Carthage</t>
  </si>
  <si>
    <t>Duck Hill</t>
  </si>
  <si>
    <t>Durant</t>
  </si>
  <si>
    <t>Goodman</t>
  </si>
  <si>
    <t>Kilmichael</t>
  </si>
  <si>
    <t>Lexington</t>
  </si>
  <si>
    <t>Louisville</t>
  </si>
  <si>
    <t>Pickens</t>
  </si>
  <si>
    <t>Tchula</t>
  </si>
  <si>
    <t>Walnut Grove</t>
  </si>
  <si>
    <t>West</t>
  </si>
  <si>
    <t>Winona</t>
  </si>
  <si>
    <t>Philadelphia</t>
  </si>
  <si>
    <t>Tishomingo</t>
  </si>
  <si>
    <t>Belmont</t>
  </si>
  <si>
    <t>Burnsville</t>
  </si>
  <si>
    <t>Poplarville</t>
  </si>
  <si>
    <t>Tylertown</t>
  </si>
  <si>
    <t>Gloster</t>
  </si>
  <si>
    <t>Prentiss</t>
  </si>
  <si>
    <t>Bassfield</t>
  </si>
  <si>
    <t>Maben</t>
  </si>
  <si>
    <t>Sturgis</t>
  </si>
  <si>
    <t>Tutwiler</t>
  </si>
  <si>
    <t>Charleston</t>
  </si>
  <si>
    <t>Petal</t>
  </si>
  <si>
    <t>NETTLETON</t>
  </si>
  <si>
    <t>EUPORA</t>
  </si>
  <si>
    <t>MATHISTON</t>
  </si>
  <si>
    <t>City of Waynesboro</t>
  </si>
  <si>
    <t xml:space="preserve">Coffeeville </t>
  </si>
  <si>
    <t>Oakland</t>
  </si>
  <si>
    <t>Scott</t>
  </si>
  <si>
    <t>Simpson</t>
  </si>
  <si>
    <t>Smith</t>
  </si>
  <si>
    <t>Jefferson</t>
  </si>
  <si>
    <t>Calhoun</t>
  </si>
  <si>
    <t>Chickasaw</t>
  </si>
  <si>
    <t>Jasper</t>
  </si>
  <si>
    <t>Lafayette</t>
  </si>
  <si>
    <t>Panola</t>
  </si>
  <si>
    <t>Tate</t>
  </si>
  <si>
    <t>Gautier</t>
  </si>
  <si>
    <t>Jackson County</t>
  </si>
  <si>
    <t>George county</t>
  </si>
  <si>
    <t>Kemper</t>
  </si>
  <si>
    <t>Itawamba</t>
  </si>
  <si>
    <t>Lawrence</t>
  </si>
  <si>
    <t>Franklin</t>
  </si>
  <si>
    <t>Holmes</t>
  </si>
  <si>
    <t>Leake</t>
  </si>
  <si>
    <t>Montgomery</t>
  </si>
  <si>
    <t>Winston</t>
  </si>
  <si>
    <t>Tippah</t>
  </si>
  <si>
    <t xml:space="preserve">Noxubee </t>
  </si>
  <si>
    <t>Amite</t>
  </si>
  <si>
    <t>Walthall</t>
  </si>
  <si>
    <t>Stone</t>
  </si>
  <si>
    <t>Greene</t>
  </si>
  <si>
    <t>Issaquena</t>
  </si>
  <si>
    <t>Jefferson Davis</t>
  </si>
  <si>
    <t>Oktibbeha Co. Law</t>
  </si>
  <si>
    <t>LEE</t>
  </si>
  <si>
    <t>WEBSTER</t>
  </si>
  <si>
    <t>MONROE</t>
  </si>
  <si>
    <t>Group I  Under 20,000 Population</t>
  </si>
  <si>
    <t>Group II - 20,001 to 40,000</t>
  </si>
  <si>
    <t>Group III - 40,001 to 60,000</t>
  </si>
  <si>
    <t>Group IV - 60,001 to 80,000</t>
  </si>
  <si>
    <t>LAUREL-JONES COUNTY LIBRARY SYSTEM, INC.</t>
  </si>
  <si>
    <t>Group V - 80,001 to 125,000</t>
  </si>
  <si>
    <t>Group VI - 125,000+</t>
  </si>
  <si>
    <t>Population</t>
  </si>
  <si>
    <t>Benefits</t>
  </si>
  <si>
    <t>Town/City</t>
  </si>
  <si>
    <t>Millage</t>
  </si>
  <si>
    <t>Revenue</t>
  </si>
  <si>
    <t>Library System</t>
  </si>
  <si>
    <t>Total county $</t>
  </si>
  <si>
    <t>Total city $</t>
  </si>
  <si>
    <t>Totals city + county</t>
  </si>
  <si>
    <t>System Total</t>
  </si>
  <si>
    <t>Library Branch</t>
  </si>
  <si>
    <t>Weeks open</t>
  </si>
  <si>
    <t>Hours Open/ Week</t>
  </si>
  <si>
    <t>Population &amp; Branch Operations</t>
  </si>
  <si>
    <t>Employees</t>
  </si>
  <si>
    <t>Director Salary Range</t>
  </si>
  <si>
    <t>Library Systems by Population</t>
  </si>
  <si>
    <t>Hours Weekly</t>
  </si>
  <si>
    <t>Days Weekly</t>
  </si>
  <si>
    <t xml:space="preserve">HQ &amp; Branches </t>
  </si>
  <si>
    <t>ALA Librarians</t>
  </si>
  <si>
    <t>Total Librarians</t>
  </si>
  <si>
    <t>All Other Staff</t>
  </si>
  <si>
    <t>Total Paid Employees</t>
  </si>
  <si>
    <t>FTE</t>
  </si>
  <si>
    <t>Volunteer Hours</t>
  </si>
  <si>
    <t>Local Funds  ($)</t>
  </si>
  <si>
    <t>Federal Funds  ($)</t>
  </si>
  <si>
    <t xml:space="preserve">State Funds ($) </t>
  </si>
  <si>
    <t>Other ($)</t>
  </si>
  <si>
    <t>Capital ($)</t>
  </si>
  <si>
    <t>Total ($)</t>
  </si>
  <si>
    <t xml:space="preserve">County </t>
  </si>
  <si>
    <t xml:space="preserve">Total </t>
  </si>
  <si>
    <t>Per/Capita</t>
  </si>
  <si>
    <t>Income</t>
  </si>
  <si>
    <t xml:space="preserve"> Per/Capita</t>
  </si>
  <si>
    <t>Total Income</t>
  </si>
  <si>
    <t xml:space="preserve"> </t>
  </si>
  <si>
    <t>Staffing Expenditures</t>
  </si>
  <si>
    <t>Materials Expenditures</t>
  </si>
  <si>
    <t>Other Expenditures</t>
  </si>
  <si>
    <t>Capital Expenditures</t>
  </si>
  <si>
    <t>Salaries</t>
  </si>
  <si>
    <t>Total</t>
  </si>
  <si>
    <t>Print</t>
  </si>
  <si>
    <t>Electronic</t>
  </si>
  <si>
    <t>Other</t>
  </si>
  <si>
    <t>Collection Formats</t>
  </si>
  <si>
    <t>Collections Total</t>
  </si>
  <si>
    <t>Databases</t>
  </si>
  <si>
    <t>Subscriptions</t>
  </si>
  <si>
    <t>Total Withdrawals</t>
  </si>
  <si>
    <t>E-books</t>
  </si>
  <si>
    <t>Audio Physical</t>
  </si>
  <si>
    <t>Audio Download</t>
  </si>
  <si>
    <t>Video Physical</t>
  </si>
  <si>
    <t>Video Download</t>
  </si>
  <si>
    <t>Per Capita</t>
  </si>
  <si>
    <t xml:space="preserve">Local </t>
  </si>
  <si>
    <t xml:space="preserve">Total Local and State* </t>
  </si>
  <si>
    <t xml:space="preserve">Circulation </t>
  </si>
  <si>
    <t>Physical Items</t>
  </si>
  <si>
    <t>E-Circulation</t>
  </si>
  <si>
    <t>Total Electronic Content Use</t>
  </si>
  <si>
    <t>Children's Circ</t>
  </si>
  <si>
    <t>Total Collection Use</t>
  </si>
  <si>
    <t>Database Usage</t>
  </si>
  <si>
    <t>Statewide</t>
  </si>
  <si>
    <t>Local</t>
  </si>
  <si>
    <t>Interlibrary Loans</t>
  </si>
  <si>
    <t>Library Patrons</t>
  </si>
  <si>
    <t>Programs Offered</t>
  </si>
  <si>
    <t>Program Attendance</t>
  </si>
  <si>
    <t xml:space="preserve"> Requests from other libraries</t>
  </si>
  <si>
    <t>Items Provided</t>
  </si>
  <si>
    <t>Requests by Your Library</t>
  </si>
  <si>
    <t>Items Received from other libraries</t>
  </si>
  <si>
    <t>Library Visits</t>
  </si>
  <si>
    <t>Visits per/Capita</t>
  </si>
  <si>
    <t>Registered Patrons</t>
  </si>
  <si>
    <t>Percentage Population Registered</t>
  </si>
  <si>
    <t>Reference Questions</t>
  </si>
  <si>
    <t xml:space="preserve">Children's </t>
  </si>
  <si>
    <t>Early lit programs*</t>
  </si>
  <si>
    <t>YA</t>
  </si>
  <si>
    <t>Children's Programs</t>
  </si>
  <si>
    <t>Early lit programs</t>
  </si>
  <si>
    <t>YA Programs</t>
  </si>
  <si>
    <t>All  Programs</t>
  </si>
  <si>
    <t>Public Access Computers</t>
  </si>
  <si>
    <t>Wi-Fi</t>
  </si>
  <si>
    <t xml:space="preserve">Technology Classes </t>
  </si>
  <si>
    <t>User Demographics</t>
  </si>
  <si>
    <t>Outside Access</t>
  </si>
  <si>
    <t>Total # Computers in System</t>
  </si>
  <si>
    <t>Number of Public Internet Terminals</t>
  </si>
  <si>
    <t>Users Per Year</t>
  </si>
  <si>
    <t>Wireless sessions</t>
  </si>
  <si>
    <t>Tech Programs Offered</t>
  </si>
  <si>
    <t>Tech Program attendance</t>
  </si>
  <si>
    <t>Under 8</t>
  </si>
  <si>
    <t>Ages 8 - 11</t>
  </si>
  <si>
    <t>Ages 12- 18</t>
  </si>
  <si>
    <t>Ages 19-45</t>
  </si>
  <si>
    <t>Ages 45+</t>
  </si>
  <si>
    <t>Access to Internet at Home</t>
  </si>
  <si>
    <t>Database Use  Outside Library</t>
  </si>
  <si>
    <t xml:space="preserve">Patron Use of Internet for: </t>
  </si>
  <si>
    <t>Job Search</t>
  </si>
  <si>
    <t>Entertainment</t>
  </si>
  <si>
    <t>Social Networking</t>
  </si>
  <si>
    <t>E-mail</t>
  </si>
  <si>
    <t>Research</t>
  </si>
  <si>
    <t>Online Job Applications</t>
  </si>
  <si>
    <t>Online Classes</t>
  </si>
  <si>
    <t>Medical</t>
  </si>
  <si>
    <t>Government Programs</t>
  </si>
  <si>
    <t>FRL WORDS ON WHEELS BOOKWAGON</t>
  </si>
  <si>
    <t>Circulation</t>
  </si>
  <si>
    <t>Days Open/
week</t>
  </si>
  <si>
    <t>Total
Operating Expenditures</t>
  </si>
  <si>
    <t>**Per Capita totals do not include Capital Income.</t>
  </si>
  <si>
    <t>***Tombigbee Regional Library's totals do not include two branches that receive separate funding. For more information, please contact MLC.</t>
  </si>
  <si>
    <t>TOTALS</t>
  </si>
  <si>
    <t>*Collections total does not include databases and print subscriptions</t>
  </si>
  <si>
    <t>*Early Lit Program numbers are a subset of children's program numbers. They are not added separately to the total program and attendance numbers.</t>
  </si>
  <si>
    <t>For Wi-Fi sessions, systems that answered "0" did not count sessions, though they may have provided wireless Internet access.</t>
  </si>
  <si>
    <t xml:space="preserve">*** The cities of Amory and Aberdeen provide </t>
  </si>
  <si>
    <t xml:space="preserve">funding to the libraries in their cities.  The amounts </t>
  </si>
  <si>
    <t>of these funding levels was not available for this</t>
  </si>
  <si>
    <t>report.</t>
  </si>
  <si>
    <t>TOTAL LOCAL CIRCULATION</t>
  </si>
  <si>
    <t>TOMBIGBEE REGIONAL LIBRARY***</t>
  </si>
  <si>
    <t>*Per Capita Total numbers at bottom of screen are divided by unduplicated MS population number: 2,986,058</t>
  </si>
  <si>
    <t>*Per Capita Total number at bottom of screen is divided by unduplicated MS population number: 2,986,058</t>
  </si>
  <si>
    <t>Total Operating
Expenditures
per capita</t>
  </si>
  <si>
    <t xml:space="preserve">% of 
total </t>
  </si>
  <si>
    <t>overall</t>
  </si>
  <si>
    <t>***Tombigbee Regional Library's totals do not include two branches that</t>
  </si>
  <si>
    <t xml:space="preserve"> receive separate funding. For more information, please contact MLC.</t>
  </si>
  <si>
    <t xml:space="preserve">*Per Capita Totals at bottom of screen are divided by the unduplicated </t>
  </si>
  <si>
    <t>MS population number: 2,986,058.</t>
  </si>
  <si>
    <t>*Total unduplicated  population per 2017 Census Estimate.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</si>
</sst>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.00"/>
    <numFmt numFmtId="169" formatCode="&quot;$&quot;#,##0.0"/>
    <numFmt numFmtId="170" formatCode="_(* #,##0.0_);_(* \(#,##0.0\);_(* &quot;-&quot;??_);_(@_)"/>
    <numFmt numFmtId="171" formatCode="_(* #,##0_);_(* \(#,##0\);_(* &quot;-&quot;??_);_(@_)"/>
    <numFmt numFmtId="172" formatCode="0.00000"/>
    <numFmt numFmtId="173" formatCode="0.000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[$-409]dddd\,\ mmmm\ d\,\ yyyy"/>
    <numFmt numFmtId="181" formatCode="[$-409]h:mm:ss\ AM/PM"/>
    <numFmt numFmtId="182" formatCode="0.0000000"/>
    <numFmt numFmtId="183" formatCode="0.000000"/>
    <numFmt numFmtId="184" formatCode="#,##0.0"/>
  </numFmts>
  <fonts count="65">
    <font>
      <sz val="10"/>
      <name val="Arial"/>
      <family val="0"/>
    </font>
    <font>
      <b/>
      <sz val="10"/>
      <name val="Arial"/>
      <family val="2"/>
    </font>
    <font>
      <b/>
      <sz val="8"/>
      <name val="Calibri"/>
      <family val="2"/>
    </font>
    <font>
      <b/>
      <sz val="8"/>
      <name val="Calibri "/>
      <family val="0"/>
    </font>
    <font>
      <sz val="8"/>
      <name val="Calibri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sz val="7"/>
      <name val="Calibri"/>
      <family val="2"/>
    </font>
    <font>
      <sz val="8"/>
      <name val="Calibri"/>
      <family val="2"/>
    </font>
    <font>
      <sz val="8"/>
      <color indexed="8"/>
      <name val="Calibri "/>
      <family val="0"/>
    </font>
    <font>
      <sz val="7"/>
      <color indexed="8"/>
      <name val="Calibri"/>
      <family val="2"/>
    </font>
    <font>
      <b/>
      <sz val="8"/>
      <color indexed="8"/>
      <name val="Calibri 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 "/>
      <family val="0"/>
    </font>
    <font>
      <sz val="7"/>
      <color theme="1"/>
      <name val="Calibri"/>
      <family val="2"/>
    </font>
    <font>
      <b/>
      <sz val="8"/>
      <color theme="1"/>
      <name val="Calibri 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4" fontId="0" fillId="0" borderId="0" xfId="45" applyNumberFormat="1" applyFont="1" applyAlignment="1">
      <alignment/>
    </xf>
    <xf numFmtId="164" fontId="0" fillId="33" borderId="0" xfId="45" applyNumberFormat="1" applyFont="1" applyFill="1" applyAlignment="1">
      <alignment/>
    </xf>
    <xf numFmtId="164" fontId="1" fillId="0" borderId="0" xfId="45" applyNumberFormat="1" applyFont="1" applyAlignment="1">
      <alignment/>
    </xf>
    <xf numFmtId="164" fontId="0" fillId="0" borderId="0" xfId="45" applyNumberFormat="1" applyFont="1" applyFill="1" applyAlignment="1">
      <alignment/>
    </xf>
    <xf numFmtId="171" fontId="0" fillId="0" borderId="0" xfId="42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45" applyNumberFormat="1" applyFont="1" applyFill="1" applyAlignment="1">
      <alignment/>
    </xf>
    <xf numFmtId="164" fontId="0" fillId="33" borderId="0" xfId="45" applyNumberFormat="1" applyFont="1" applyFill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33" borderId="10" xfId="45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" fontId="0" fillId="33" borderId="0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164" fontId="0" fillId="33" borderId="0" xfId="45" applyNumberFormat="1" applyFont="1" applyFill="1" applyBorder="1" applyAlignment="1">
      <alignment/>
    </xf>
    <xf numFmtId="164" fontId="0" fillId="33" borderId="0" xfId="45" applyNumberFormat="1" applyFont="1" applyFill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45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45" applyNumberFormat="1" applyFont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164" fontId="0" fillId="0" borderId="10" xfId="45" applyNumberFormat="1" applyFont="1" applyFill="1" applyBorder="1" applyAlignment="1">
      <alignment/>
    </xf>
    <xf numFmtId="165" fontId="0" fillId="33" borderId="10" xfId="0" applyNumberFormat="1" applyFill="1" applyBorder="1" applyAlignment="1">
      <alignment/>
    </xf>
    <xf numFmtId="165" fontId="0" fillId="0" borderId="10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1" fontId="0" fillId="33" borderId="12" xfId="0" applyNumberFormat="1" applyFill="1" applyBorder="1" applyAlignment="1">
      <alignment/>
    </xf>
    <xf numFmtId="164" fontId="0" fillId="33" borderId="12" xfId="0" applyNumberFormat="1" applyFill="1" applyBorder="1" applyAlignment="1">
      <alignment/>
    </xf>
    <xf numFmtId="164" fontId="0" fillId="33" borderId="12" xfId="45" applyNumberFormat="1" applyFont="1" applyFill="1" applyBorder="1" applyAlignment="1">
      <alignment/>
    </xf>
    <xf numFmtId="164" fontId="0" fillId="33" borderId="12" xfId="45" applyNumberFormat="1" applyFont="1" applyFill="1" applyBorder="1" applyAlignment="1">
      <alignment/>
    </xf>
    <xf numFmtId="164" fontId="0" fillId="33" borderId="13" xfId="45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164" fontId="0" fillId="33" borderId="15" xfId="45" applyNumberFormat="1" applyFont="1" applyFill="1" applyBorder="1" applyAlignment="1">
      <alignment/>
    </xf>
    <xf numFmtId="164" fontId="0" fillId="33" borderId="16" xfId="45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2" xfId="45" applyNumberFormat="1" applyFont="1" applyBorder="1" applyAlignment="1">
      <alignment/>
    </xf>
    <xf numFmtId="164" fontId="0" fillId="0" borderId="13" xfId="45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" fontId="0" fillId="0" borderId="15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5" xfId="45" applyNumberFormat="1" applyFont="1" applyBorder="1" applyAlignment="1">
      <alignment/>
    </xf>
    <xf numFmtId="164" fontId="0" fillId="0" borderId="16" xfId="45" applyNumberFormat="1" applyFont="1" applyBorder="1" applyAlignment="1">
      <alignment/>
    </xf>
    <xf numFmtId="0" fontId="0" fillId="33" borderId="17" xfId="0" applyFill="1" applyBorder="1" applyAlignment="1">
      <alignment/>
    </xf>
    <xf numFmtId="164" fontId="0" fillId="33" borderId="18" xfId="45" applyNumberFormat="1" applyFont="1" applyFill="1" applyBorder="1" applyAlignment="1">
      <alignment/>
    </xf>
    <xf numFmtId="1" fontId="0" fillId="33" borderId="15" xfId="0" applyNumberFormat="1" applyFill="1" applyBorder="1" applyAlignment="1">
      <alignment/>
    </xf>
    <xf numFmtId="164" fontId="0" fillId="33" borderId="15" xfId="0" applyNumberFormat="1" applyFill="1" applyBorder="1" applyAlignment="1">
      <alignment/>
    </xf>
    <xf numFmtId="164" fontId="0" fillId="33" borderId="15" xfId="45" applyNumberFormat="1" applyFont="1" applyFill="1" applyBorder="1" applyAlignment="1">
      <alignment/>
    </xf>
    <xf numFmtId="0" fontId="0" fillId="0" borderId="17" xfId="0" applyBorder="1" applyAlignment="1">
      <alignment/>
    </xf>
    <xf numFmtId="164" fontId="0" fillId="0" borderId="18" xfId="45" applyNumberFormat="1" applyFont="1" applyBorder="1" applyAlignment="1">
      <alignment/>
    </xf>
    <xf numFmtId="165" fontId="0" fillId="33" borderId="12" xfId="0" applyNumberFormat="1" applyFill="1" applyBorder="1" applyAlignment="1">
      <alignment/>
    </xf>
    <xf numFmtId="165" fontId="0" fillId="33" borderId="15" xfId="0" applyNumberFormat="1" applyFill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5" xfId="0" applyNumberFormat="1" applyBorder="1" applyAlignment="1">
      <alignment/>
    </xf>
    <xf numFmtId="0" fontId="0" fillId="0" borderId="15" xfId="0" applyFill="1" applyBorder="1" applyAlignment="1">
      <alignment/>
    </xf>
    <xf numFmtId="1" fontId="0" fillId="0" borderId="15" xfId="0" applyNumberFormat="1" applyFill="1" applyBorder="1" applyAlignment="1">
      <alignment/>
    </xf>
    <xf numFmtId="164" fontId="0" fillId="0" borderId="15" xfId="45" applyNumberFormat="1" applyFont="1" applyFill="1" applyBorder="1" applyAlignment="1">
      <alignment/>
    </xf>
    <xf numFmtId="165" fontId="0" fillId="0" borderId="0" xfId="0" applyNumberFormat="1" applyBorder="1" applyAlignment="1">
      <alignment/>
    </xf>
    <xf numFmtId="164" fontId="0" fillId="0" borderId="12" xfId="45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165" fontId="0" fillId="33" borderId="0" xfId="0" applyNumberFormat="1" applyFill="1" applyBorder="1" applyAlignment="1">
      <alignment/>
    </xf>
    <xf numFmtId="0" fontId="0" fillId="33" borderId="14" xfId="0" applyFont="1" applyFill="1" applyBorder="1" applyAlignment="1">
      <alignment/>
    </xf>
    <xf numFmtId="0" fontId="56" fillId="34" borderId="19" xfId="62" applyFont="1" applyFill="1" applyBorder="1" applyAlignment="1">
      <alignment horizontal="center" vertical="top" wrapText="1"/>
      <protection/>
    </xf>
    <xf numFmtId="0" fontId="56" fillId="34" borderId="20" xfId="62" applyFont="1" applyFill="1" applyBorder="1" applyAlignment="1">
      <alignment horizontal="center" vertical="center" wrapText="1"/>
      <protection/>
    </xf>
    <xf numFmtId="0" fontId="56" fillId="34" borderId="21" xfId="62" applyFont="1" applyFill="1" applyBorder="1" applyAlignment="1">
      <alignment horizontal="center" vertical="center" wrapText="1"/>
      <protection/>
    </xf>
    <xf numFmtId="0" fontId="1" fillId="34" borderId="20" xfId="62" applyFont="1" applyFill="1" applyBorder="1" applyAlignment="1">
      <alignment horizontal="center" vertical="top" wrapText="1"/>
      <protection/>
    </xf>
    <xf numFmtId="2" fontId="0" fillId="0" borderId="0" xfId="0" applyNumberFormat="1" applyAlignment="1">
      <alignment/>
    </xf>
    <xf numFmtId="0" fontId="37" fillId="0" borderId="22" xfId="62" applyFill="1" applyBorder="1" applyAlignment="1">
      <alignment horizontal="right" vertical="top" wrapText="1"/>
      <protection/>
    </xf>
    <xf numFmtId="3" fontId="37" fillId="0" borderId="22" xfId="62" applyNumberFormat="1" applyFill="1" applyBorder="1">
      <alignment/>
      <protection/>
    </xf>
    <xf numFmtId="1" fontId="37" fillId="0" borderId="22" xfId="62" applyNumberFormat="1" applyFill="1" applyBorder="1">
      <alignment/>
      <protection/>
    </xf>
    <xf numFmtId="3" fontId="37" fillId="0" borderId="0" xfId="62" applyNumberFormat="1" applyFill="1">
      <alignment/>
      <protection/>
    </xf>
    <xf numFmtId="171" fontId="37" fillId="0" borderId="22" xfId="42" applyNumberFormat="1" applyFont="1" applyFill="1" applyBorder="1" applyAlignment="1">
      <alignment/>
    </xf>
    <xf numFmtId="3" fontId="25" fillId="0" borderId="22" xfId="62" applyNumberFormat="1" applyFont="1" applyFill="1" applyBorder="1">
      <alignment/>
      <protection/>
    </xf>
    <xf numFmtId="171" fontId="37" fillId="0" borderId="22" xfId="44" applyNumberFormat="1" applyFont="1" applyFill="1" applyBorder="1" applyAlignment="1">
      <alignment/>
    </xf>
    <xf numFmtId="0" fontId="37" fillId="0" borderId="0" xfId="62">
      <alignment/>
      <protection/>
    </xf>
    <xf numFmtId="0" fontId="1" fillId="33" borderId="17" xfId="62" applyFont="1" applyFill="1" applyBorder="1">
      <alignment/>
      <protection/>
    </xf>
    <xf numFmtId="0" fontId="2" fillId="0" borderId="23" xfId="62" applyFont="1" applyBorder="1">
      <alignment/>
      <protection/>
    </xf>
    <xf numFmtId="0" fontId="57" fillId="0" borderId="20" xfId="62" applyFont="1" applyBorder="1" applyAlignment="1">
      <alignment wrapText="1"/>
      <protection/>
    </xf>
    <xf numFmtId="0" fontId="57" fillId="0" borderId="19" xfId="62" applyFont="1" applyBorder="1" applyAlignment="1">
      <alignment wrapText="1"/>
      <protection/>
    </xf>
    <xf numFmtId="0" fontId="57" fillId="0" borderId="21" xfId="62" applyFont="1" applyBorder="1" applyAlignment="1">
      <alignment wrapText="1"/>
      <protection/>
    </xf>
    <xf numFmtId="0" fontId="57" fillId="0" borderId="21" xfId="62" applyFont="1" applyBorder="1" applyAlignment="1">
      <alignment horizontal="right" wrapText="1"/>
      <protection/>
    </xf>
    <xf numFmtId="0" fontId="1" fillId="33" borderId="24" xfId="62" applyFont="1" applyFill="1" applyBorder="1">
      <alignment/>
      <protection/>
    </xf>
    <xf numFmtId="0" fontId="1" fillId="33" borderId="22" xfId="62" applyFont="1" applyFill="1" applyBorder="1">
      <alignment/>
      <protection/>
    </xf>
    <xf numFmtId="0" fontId="1" fillId="33" borderId="25" xfId="62" applyFont="1" applyFill="1" applyBorder="1">
      <alignment/>
      <protection/>
    </xf>
    <xf numFmtId="0" fontId="1" fillId="33" borderId="25" xfId="62" applyFont="1" applyFill="1" applyBorder="1" applyAlignment="1">
      <alignment horizontal="right"/>
      <protection/>
    </xf>
    <xf numFmtId="0" fontId="57" fillId="35" borderId="19" xfId="62" applyFont="1" applyFill="1" applyBorder="1" applyAlignment="1">
      <alignment wrapText="1"/>
      <protection/>
    </xf>
    <xf numFmtId="0" fontId="1" fillId="33" borderId="26" xfId="62" applyFont="1" applyFill="1" applyBorder="1">
      <alignment/>
      <protection/>
    </xf>
    <xf numFmtId="168" fontId="0" fillId="0" borderId="0" xfId="0" applyNumberFormat="1" applyAlignment="1">
      <alignment/>
    </xf>
    <xf numFmtId="9" fontId="0" fillId="0" borderId="0" xfId="65" applyFont="1" applyAlignment="1">
      <alignment/>
    </xf>
    <xf numFmtId="0" fontId="1" fillId="33" borderId="17" xfId="62" applyFont="1" applyFill="1" applyBorder="1">
      <alignment/>
      <protection/>
    </xf>
    <xf numFmtId="0" fontId="27" fillId="35" borderId="24" xfId="62" applyFont="1" applyFill="1" applyBorder="1" applyAlignment="1">
      <alignment horizontal="center"/>
      <protection/>
    </xf>
    <xf numFmtId="0" fontId="27" fillId="35" borderId="22" xfId="62" applyFont="1" applyFill="1" applyBorder="1" applyAlignment="1">
      <alignment horizontal="center"/>
      <protection/>
    </xf>
    <xf numFmtId="0" fontId="27" fillId="33" borderId="24" xfId="62" applyFont="1" applyFill="1" applyBorder="1" applyAlignment="1">
      <alignment horizontal="center"/>
      <protection/>
    </xf>
    <xf numFmtId="0" fontId="27" fillId="33" borderId="22" xfId="62" applyFont="1" applyFill="1" applyBorder="1" applyAlignment="1">
      <alignment horizontal="center"/>
      <protection/>
    </xf>
    <xf numFmtId="0" fontId="27" fillId="33" borderId="25" xfId="62" applyFont="1" applyFill="1" applyBorder="1" applyAlignment="1">
      <alignment horizontal="center"/>
      <protection/>
    </xf>
    <xf numFmtId="0" fontId="57" fillId="0" borderId="11" xfId="62" applyFont="1" applyBorder="1">
      <alignment/>
      <protection/>
    </xf>
    <xf numFmtId="0" fontId="2" fillId="0" borderId="17" xfId="62" applyFont="1" applyBorder="1">
      <alignment/>
      <protection/>
    </xf>
    <xf numFmtId="168" fontId="27" fillId="33" borderId="24" xfId="62" applyNumberFormat="1" applyFont="1" applyFill="1" applyBorder="1" applyAlignment="1">
      <alignment horizontal="center"/>
      <protection/>
    </xf>
    <xf numFmtId="168" fontId="27" fillId="33" borderId="27" xfId="62" applyNumberFormat="1" applyFont="1" applyFill="1" applyBorder="1" applyAlignment="1">
      <alignment horizontal="center"/>
      <protection/>
    </xf>
    <xf numFmtId="168" fontId="27" fillId="35" borderId="28" xfId="62" applyNumberFormat="1" applyFont="1" applyFill="1" applyBorder="1" applyAlignment="1">
      <alignment horizontal="center" wrapText="1"/>
      <protection/>
    </xf>
    <xf numFmtId="168" fontId="27" fillId="35" borderId="24" xfId="62" applyNumberFormat="1" applyFont="1" applyFill="1" applyBorder="1" applyAlignment="1">
      <alignment horizontal="center"/>
      <protection/>
    </xf>
    <xf numFmtId="168" fontId="27" fillId="35" borderId="22" xfId="62" applyNumberFormat="1" applyFont="1" applyFill="1" applyBorder="1" applyAlignment="1">
      <alignment horizontal="center"/>
      <protection/>
    </xf>
    <xf numFmtId="168" fontId="27" fillId="33" borderId="22" xfId="62" applyNumberFormat="1" applyFont="1" applyFill="1" applyBorder="1" applyAlignment="1">
      <alignment horizontal="center"/>
      <protection/>
    </xf>
    <xf numFmtId="9" fontId="27" fillId="35" borderId="25" xfId="66" applyFont="1" applyFill="1" applyBorder="1" applyAlignment="1">
      <alignment horizontal="right" wrapText="1"/>
    </xf>
    <xf numFmtId="9" fontId="27" fillId="33" borderId="25" xfId="66" applyFont="1" applyFill="1" applyBorder="1" applyAlignment="1">
      <alignment horizontal="right"/>
    </xf>
    <xf numFmtId="0" fontId="27" fillId="33" borderId="29" xfId="62" applyFont="1" applyFill="1" applyBorder="1" applyAlignment="1">
      <alignment horizontal="right"/>
      <protection/>
    </xf>
    <xf numFmtId="164" fontId="27" fillId="33" borderId="25" xfId="62" applyNumberFormat="1" applyFont="1" applyFill="1" applyBorder="1" applyAlignment="1">
      <alignment horizontal="center"/>
      <protection/>
    </xf>
    <xf numFmtId="0" fontId="1" fillId="33" borderId="17" xfId="62" applyFont="1" applyFill="1" applyBorder="1">
      <alignment/>
      <protection/>
    </xf>
    <xf numFmtId="0" fontId="1" fillId="33" borderId="30" xfId="62" applyFont="1" applyFill="1" applyBorder="1">
      <alignment/>
      <protection/>
    </xf>
    <xf numFmtId="0" fontId="58" fillId="0" borderId="31" xfId="62" applyFont="1" applyBorder="1">
      <alignment/>
      <protection/>
    </xf>
    <xf numFmtId="3" fontId="59" fillId="0" borderId="31" xfId="62" applyNumberFormat="1" applyFont="1" applyBorder="1">
      <alignment/>
      <protection/>
    </xf>
    <xf numFmtId="0" fontId="2" fillId="0" borderId="32" xfId="62" applyFont="1" applyBorder="1" applyAlignment="1">
      <alignment horizontal="center"/>
      <protection/>
    </xf>
    <xf numFmtId="3" fontId="60" fillId="0" borderId="24" xfId="62" applyNumberFormat="1" applyFont="1" applyBorder="1" applyAlignment="1">
      <alignment horizontal="center"/>
      <protection/>
    </xf>
    <xf numFmtId="3" fontId="60" fillId="0" borderId="22" xfId="62" applyNumberFormat="1" applyFont="1" applyBorder="1" applyAlignment="1">
      <alignment horizontal="center" wrapText="1"/>
      <protection/>
    </xf>
    <xf numFmtId="0" fontId="60" fillId="0" borderId="25" xfId="62" applyFont="1" applyBorder="1" applyAlignment="1">
      <alignment horizontal="center" wrapText="1"/>
      <protection/>
    </xf>
    <xf numFmtId="0" fontId="60" fillId="0" borderId="24" xfId="62" applyFont="1" applyBorder="1" applyAlignment="1">
      <alignment horizontal="center" wrapText="1"/>
      <protection/>
    </xf>
    <xf numFmtId="0" fontId="59" fillId="0" borderId="25" xfId="62" applyFont="1" applyBorder="1" applyAlignment="1">
      <alignment horizontal="center" wrapText="1"/>
      <protection/>
    </xf>
    <xf numFmtId="3" fontId="60" fillId="0" borderId="33" xfId="62" applyNumberFormat="1" applyFont="1" applyBorder="1" applyAlignment="1">
      <alignment horizontal="center" wrapText="1"/>
      <protection/>
    </xf>
    <xf numFmtId="3" fontId="60" fillId="0" borderId="24" xfId="62" applyNumberFormat="1" applyFont="1" applyBorder="1" applyAlignment="1">
      <alignment horizontal="center" wrapText="1"/>
      <protection/>
    </xf>
    <xf numFmtId="0" fontId="1" fillId="33" borderId="0" xfId="62" applyFont="1" applyFill="1" applyBorder="1">
      <alignment/>
      <protection/>
    </xf>
    <xf numFmtId="0" fontId="1" fillId="33" borderId="18" xfId="62" applyFont="1" applyFill="1" applyBorder="1">
      <alignment/>
      <protection/>
    </xf>
    <xf numFmtId="2" fontId="60" fillId="2" borderId="25" xfId="62" applyNumberFormat="1" applyFont="1" applyFill="1" applyBorder="1" applyAlignment="1">
      <alignment horizontal="center" wrapText="1"/>
      <protection/>
    </xf>
    <xf numFmtId="0" fontId="1" fillId="33" borderId="34" xfId="62" applyFont="1" applyFill="1" applyBorder="1">
      <alignment/>
      <protection/>
    </xf>
    <xf numFmtId="0" fontId="1" fillId="33" borderId="30" xfId="62" applyFont="1" applyFill="1" applyBorder="1">
      <alignment/>
      <protection/>
    </xf>
    <xf numFmtId="0" fontId="58" fillId="0" borderId="31" xfId="62" applyFont="1" applyBorder="1">
      <alignment/>
      <protection/>
    </xf>
    <xf numFmtId="0" fontId="1" fillId="33" borderId="35" xfId="62" applyFont="1" applyFill="1" applyBorder="1">
      <alignment/>
      <protection/>
    </xf>
    <xf numFmtId="0" fontId="1" fillId="33" borderId="36" xfId="62" applyFont="1" applyFill="1" applyBorder="1">
      <alignment/>
      <protection/>
    </xf>
    <xf numFmtId="0" fontId="1" fillId="33" borderId="37" xfId="62" applyFont="1" applyFill="1" applyBorder="1">
      <alignment/>
      <protection/>
    </xf>
    <xf numFmtId="0" fontId="1" fillId="33" borderId="38" xfId="62" applyFont="1" applyFill="1" applyBorder="1">
      <alignment/>
      <protection/>
    </xf>
    <xf numFmtId="0" fontId="1" fillId="33" borderId="39" xfId="62" applyFont="1" applyFill="1" applyBorder="1">
      <alignment/>
      <protection/>
    </xf>
    <xf numFmtId="3" fontId="60" fillId="0" borderId="20" xfId="62" applyNumberFormat="1" applyFont="1" applyBorder="1" applyAlignment="1">
      <alignment horizontal="center" wrapText="1"/>
      <protection/>
    </xf>
    <xf numFmtId="3" fontId="60" fillId="0" borderId="19" xfId="62" applyNumberFormat="1" applyFont="1" applyBorder="1" applyAlignment="1">
      <alignment horizontal="center" wrapText="1"/>
      <protection/>
    </xf>
    <xf numFmtId="2" fontId="60" fillId="2" borderId="40" xfId="62" applyNumberFormat="1" applyFont="1" applyFill="1" applyBorder="1" applyAlignment="1">
      <alignment horizontal="center" wrapText="1"/>
      <protection/>
    </xf>
    <xf numFmtId="3" fontId="60" fillId="0" borderId="19" xfId="62" applyNumberFormat="1" applyFont="1" applyFill="1" applyBorder="1" applyAlignment="1">
      <alignment horizontal="center" wrapText="1"/>
      <protection/>
    </xf>
    <xf numFmtId="0" fontId="37" fillId="33" borderId="37" xfId="62" applyFill="1" applyBorder="1" applyAlignment="1">
      <alignment horizontal="center"/>
      <protection/>
    </xf>
    <xf numFmtId="0" fontId="2" fillId="0" borderId="30" xfId="62" applyFont="1" applyBorder="1">
      <alignment/>
      <protection/>
    </xf>
    <xf numFmtId="0" fontId="61" fillId="0" borderId="31" xfId="62" applyFont="1" applyBorder="1">
      <alignment/>
      <protection/>
    </xf>
    <xf numFmtId="3" fontId="60" fillId="5" borderId="41" xfId="62" applyNumberFormat="1" applyFont="1" applyFill="1" applyBorder="1" applyAlignment="1">
      <alignment horizontal="center" wrapText="1"/>
      <protection/>
    </xf>
    <xf numFmtId="3" fontId="60" fillId="5" borderId="42" xfId="62" applyNumberFormat="1" applyFont="1" applyFill="1" applyBorder="1" applyAlignment="1">
      <alignment horizontal="center" wrapText="1"/>
      <protection/>
    </xf>
    <xf numFmtId="3" fontId="60" fillId="5" borderId="43" xfId="62" applyNumberFormat="1" applyFont="1" applyFill="1" applyBorder="1" applyAlignment="1">
      <alignment horizontal="center" wrapText="1"/>
      <protection/>
    </xf>
    <xf numFmtId="3" fontId="59" fillId="0" borderId="41" xfId="62" applyNumberFormat="1" applyFont="1" applyBorder="1" applyAlignment="1">
      <alignment horizontal="center" wrapText="1"/>
      <protection/>
    </xf>
    <xf numFmtId="3" fontId="60" fillId="0" borderId="44" xfId="62" applyNumberFormat="1" applyFont="1" applyBorder="1" applyAlignment="1">
      <alignment horizontal="center" wrapText="1"/>
      <protection/>
    </xf>
    <xf numFmtId="3" fontId="59" fillId="0" borderId="42" xfId="62" applyNumberFormat="1" applyFont="1" applyBorder="1" applyAlignment="1">
      <alignment horizontal="center" wrapText="1"/>
      <protection/>
    </xf>
    <xf numFmtId="3" fontId="60" fillId="0" borderId="41" xfId="62" applyNumberFormat="1" applyFont="1" applyBorder="1" applyAlignment="1">
      <alignment horizontal="center" wrapText="1"/>
      <protection/>
    </xf>
    <xf numFmtId="2" fontId="60" fillId="2" borderId="44" xfId="62" applyNumberFormat="1" applyFont="1" applyFill="1" applyBorder="1" applyAlignment="1">
      <alignment horizontal="center" wrapText="1"/>
      <protection/>
    </xf>
    <xf numFmtId="3" fontId="59" fillId="0" borderId="44" xfId="62" applyNumberFormat="1" applyFont="1" applyBorder="1" applyAlignment="1">
      <alignment horizontal="center" wrapText="1"/>
      <protection/>
    </xf>
    <xf numFmtId="9" fontId="60" fillId="2" borderId="42" xfId="62" applyNumberFormat="1" applyFont="1" applyFill="1" applyBorder="1" applyAlignment="1">
      <alignment horizontal="center" wrapText="1"/>
      <protection/>
    </xf>
    <xf numFmtId="3" fontId="60" fillId="0" borderId="42" xfId="62" applyNumberFormat="1" applyFont="1" applyBorder="1" applyAlignment="1">
      <alignment horizontal="center" wrapText="1"/>
      <protection/>
    </xf>
    <xf numFmtId="3" fontId="60" fillId="5" borderId="45" xfId="62" applyNumberFormat="1" applyFont="1" applyFill="1" applyBorder="1" applyAlignment="1">
      <alignment horizontal="center" wrapText="1"/>
      <protection/>
    </xf>
    <xf numFmtId="3" fontId="60" fillId="5" borderId="44" xfId="62" applyNumberFormat="1" applyFont="1" applyFill="1" applyBorder="1" applyAlignment="1">
      <alignment horizontal="center" wrapText="1"/>
      <protection/>
    </xf>
    <xf numFmtId="0" fontId="58" fillId="0" borderId="31" xfId="62" applyFont="1" applyBorder="1">
      <alignment/>
      <protection/>
    </xf>
    <xf numFmtId="0" fontId="54" fillId="0" borderId="46" xfId="62" applyFont="1" applyBorder="1" applyAlignment="1">
      <alignment horizontal="center"/>
      <protection/>
    </xf>
    <xf numFmtId="3" fontId="32" fillId="0" borderId="0" xfId="62" applyNumberFormat="1" applyFont="1" applyBorder="1" applyAlignment="1">
      <alignment horizontal="center" wrapText="1"/>
      <protection/>
    </xf>
    <xf numFmtId="3" fontId="33" fillId="0" borderId="0" xfId="62" applyNumberFormat="1" applyFont="1" applyBorder="1" applyAlignment="1">
      <alignment horizontal="center" wrapText="1"/>
      <protection/>
    </xf>
    <xf numFmtId="3" fontId="4" fillId="0" borderId="47" xfId="62" applyNumberFormat="1" applyFont="1" applyBorder="1" applyAlignment="1">
      <alignment horizontal="center" wrapText="1"/>
      <protection/>
    </xf>
    <xf numFmtId="3" fontId="4" fillId="0" borderId="48" xfId="62" applyNumberFormat="1" applyFont="1" applyBorder="1" applyAlignment="1">
      <alignment horizontal="center" wrapText="1"/>
      <protection/>
    </xf>
    <xf numFmtId="0" fontId="62" fillId="0" borderId="47" xfId="62" applyFont="1" applyBorder="1" applyAlignment="1">
      <alignment horizontal="center" wrapText="1"/>
      <protection/>
    </xf>
    <xf numFmtId="0" fontId="62" fillId="0" borderId="49" xfId="62" applyFont="1" applyBorder="1" applyAlignment="1">
      <alignment horizontal="center" wrapText="1"/>
      <protection/>
    </xf>
    <xf numFmtId="0" fontId="62" fillId="0" borderId="48" xfId="62" applyFont="1" applyBorder="1" applyAlignment="1">
      <alignment horizontal="center" wrapText="1"/>
      <protection/>
    </xf>
    <xf numFmtId="0" fontId="62" fillId="0" borderId="48" xfId="62" applyFont="1" applyFill="1" applyBorder="1" applyAlignment="1">
      <alignment horizontal="center" wrapText="1"/>
      <protection/>
    </xf>
    <xf numFmtId="0" fontId="63" fillId="0" borderId="23" xfId="62" applyFont="1" applyBorder="1" applyAlignment="1">
      <alignment horizontal="center" wrapText="1"/>
      <protection/>
    </xf>
    <xf numFmtId="3" fontId="32" fillId="0" borderId="46" xfId="62" applyNumberFormat="1" applyFont="1" applyBorder="1" applyAlignment="1">
      <alignment horizontal="center" wrapText="1"/>
      <protection/>
    </xf>
    <xf numFmtId="3" fontId="33" fillId="0" borderId="50" xfId="62" applyNumberFormat="1" applyFont="1" applyBorder="1" applyAlignment="1">
      <alignment horizontal="center" wrapText="1"/>
      <protection/>
    </xf>
    <xf numFmtId="0" fontId="63" fillId="0" borderId="0" xfId="62" applyFont="1" applyBorder="1" applyAlignment="1">
      <alignment horizontal="center" wrapText="1"/>
      <protection/>
    </xf>
    <xf numFmtId="0" fontId="58" fillId="0" borderId="31" xfId="0" applyFont="1" applyBorder="1" applyAlignment="1">
      <alignment/>
    </xf>
    <xf numFmtId="0" fontId="2" fillId="0" borderId="17" xfId="0" applyFont="1" applyBorder="1" applyAlignment="1">
      <alignment/>
    </xf>
    <xf numFmtId="0" fontId="61" fillId="0" borderId="20" xfId="0" applyFont="1" applyBorder="1" applyAlignment="1">
      <alignment horizontal="right" wrapText="1"/>
    </xf>
    <xf numFmtId="0" fontId="61" fillId="0" borderId="19" xfId="0" applyFont="1" applyBorder="1" applyAlignment="1">
      <alignment horizontal="right" wrapText="1"/>
    </xf>
    <xf numFmtId="0" fontId="61" fillId="0" borderId="21" xfId="0" applyFont="1" applyBorder="1" applyAlignment="1">
      <alignment horizontal="right" wrapText="1"/>
    </xf>
    <xf numFmtId="3" fontId="37" fillId="0" borderId="0" xfId="62" applyNumberFormat="1" applyFill="1" applyBorder="1">
      <alignment/>
      <protection/>
    </xf>
    <xf numFmtId="0" fontId="54" fillId="7" borderId="20" xfId="62" applyFont="1" applyFill="1" applyBorder="1" applyAlignment="1">
      <alignment horizontal="center" wrapText="1"/>
      <protection/>
    </xf>
    <xf numFmtId="0" fontId="54" fillId="7" borderId="19" xfId="62" applyFont="1" applyFill="1" applyBorder="1" applyAlignment="1">
      <alignment horizontal="center" wrapText="1"/>
      <protection/>
    </xf>
    <xf numFmtId="0" fontId="54" fillId="7" borderId="21" xfId="62" applyFont="1" applyFill="1" applyBorder="1" applyAlignment="1">
      <alignment horizontal="center" wrapText="1"/>
      <protection/>
    </xf>
    <xf numFmtId="171" fontId="0" fillId="0" borderId="0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51" xfId="0" applyBorder="1" applyAlignment="1">
      <alignment/>
    </xf>
    <xf numFmtId="9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0" fillId="8" borderId="0" xfId="0" applyFill="1" applyAlignment="1">
      <alignment/>
    </xf>
    <xf numFmtId="164" fontId="0" fillId="8" borderId="0" xfId="42" applyNumberFormat="1" applyFont="1" applyFill="1" applyAlignment="1">
      <alignment/>
    </xf>
    <xf numFmtId="164" fontId="0" fillId="8" borderId="0" xfId="45" applyNumberFormat="1" applyFont="1" applyFill="1" applyAlignment="1">
      <alignment/>
    </xf>
    <xf numFmtId="0" fontId="0" fillId="8" borderId="0" xfId="0" applyFont="1" applyFill="1" applyAlignment="1">
      <alignment/>
    </xf>
    <xf numFmtId="171" fontId="0" fillId="8" borderId="0" xfId="42" applyNumberFormat="1" applyFont="1" applyFill="1" applyAlignment="1">
      <alignment/>
    </xf>
    <xf numFmtId="3" fontId="0" fillId="8" borderId="0" xfId="0" applyNumberFormat="1" applyFill="1" applyAlignment="1">
      <alignment/>
    </xf>
    <xf numFmtId="0" fontId="0" fillId="0" borderId="0" xfId="0" applyFill="1" applyAlignment="1">
      <alignment wrapText="1"/>
    </xf>
    <xf numFmtId="0" fontId="0" fillId="12" borderId="0" xfId="0" applyFill="1" applyAlignment="1">
      <alignment/>
    </xf>
    <xf numFmtId="171" fontId="0" fillId="12" borderId="0" xfId="42" applyNumberFormat="1" applyFont="1" applyFill="1" applyAlignment="1">
      <alignment/>
    </xf>
    <xf numFmtId="2" fontId="0" fillId="8" borderId="0" xfId="0" applyNumberFormat="1" applyFill="1" applyAlignment="1">
      <alignment/>
    </xf>
    <xf numFmtId="43" fontId="0" fillId="8" borderId="0" xfId="42" applyNumberFormat="1" applyFont="1" applyFill="1" applyAlignment="1">
      <alignment/>
    </xf>
    <xf numFmtId="0" fontId="37" fillId="0" borderId="0" xfId="0" applyFont="1" applyFill="1" applyAlignment="1">
      <alignment wrapText="1"/>
    </xf>
    <xf numFmtId="0" fontId="0" fillId="0" borderId="0" xfId="0" applyFill="1" applyAlignment="1">
      <alignment vertical="top" wrapText="1"/>
    </xf>
    <xf numFmtId="164" fontId="0" fillId="8" borderId="0" xfId="0" applyNumberFormat="1" applyFill="1" applyAlignment="1">
      <alignment/>
    </xf>
    <xf numFmtId="9" fontId="0" fillId="8" borderId="0" xfId="65" applyFont="1" applyFill="1" applyAlignment="1">
      <alignment/>
    </xf>
    <xf numFmtId="168" fontId="0" fillId="8" borderId="0" xfId="0" applyNumberFormat="1" applyFill="1" applyAlignment="1">
      <alignment/>
    </xf>
    <xf numFmtId="4" fontId="0" fillId="8" borderId="0" xfId="0" applyNumberFormat="1" applyFill="1" applyAlignment="1">
      <alignment/>
    </xf>
    <xf numFmtId="171" fontId="0" fillId="8" borderId="0" xfId="42" applyNumberFormat="1" applyFont="1" applyFill="1" applyAlignment="1">
      <alignment/>
    </xf>
    <xf numFmtId="3" fontId="61" fillId="0" borderId="11" xfId="62" applyNumberFormat="1" applyFont="1" applyBorder="1" applyAlignment="1">
      <alignment horizontal="center"/>
      <protection/>
    </xf>
    <xf numFmtId="3" fontId="61" fillId="0" borderId="12" xfId="62" applyNumberFormat="1" applyFont="1" applyBorder="1" applyAlignment="1">
      <alignment horizontal="center"/>
      <protection/>
    </xf>
    <xf numFmtId="3" fontId="61" fillId="0" borderId="13" xfId="62" applyNumberFormat="1" applyFont="1" applyBorder="1" applyAlignment="1">
      <alignment horizontal="center"/>
      <protection/>
    </xf>
    <xf numFmtId="0" fontId="61" fillId="0" borderId="52" xfId="62" applyFont="1" applyBorder="1" applyAlignment="1">
      <alignment horizontal="center"/>
      <protection/>
    </xf>
    <xf numFmtId="0" fontId="61" fillId="0" borderId="53" xfId="62" applyFont="1" applyBorder="1" applyAlignment="1">
      <alignment horizontal="center"/>
      <protection/>
    </xf>
    <xf numFmtId="0" fontId="61" fillId="0" borderId="54" xfId="62" applyFont="1" applyBorder="1" applyAlignment="1">
      <alignment horizontal="center"/>
      <protection/>
    </xf>
    <xf numFmtId="3" fontId="61" fillId="5" borderId="11" xfId="62" applyNumberFormat="1" applyFont="1" applyFill="1" applyBorder="1" applyAlignment="1">
      <alignment horizontal="center" wrapText="1"/>
      <protection/>
    </xf>
    <xf numFmtId="3" fontId="61" fillId="5" borderId="12" xfId="62" applyNumberFormat="1" applyFont="1" applyFill="1" applyBorder="1" applyAlignment="1">
      <alignment horizontal="center" wrapText="1"/>
      <protection/>
    </xf>
    <xf numFmtId="3" fontId="61" fillId="5" borderId="13" xfId="62" applyNumberFormat="1" applyFont="1" applyFill="1" applyBorder="1" applyAlignment="1">
      <alignment horizontal="center" wrapText="1"/>
      <protection/>
    </xf>
    <xf numFmtId="3" fontId="61" fillId="5" borderId="11" xfId="62" applyNumberFormat="1" applyFont="1" applyFill="1" applyBorder="1" applyAlignment="1">
      <alignment horizontal="center"/>
      <protection/>
    </xf>
    <xf numFmtId="3" fontId="61" fillId="5" borderId="12" xfId="62" applyNumberFormat="1" applyFont="1" applyFill="1" applyBorder="1" applyAlignment="1">
      <alignment horizontal="center"/>
      <protection/>
    </xf>
    <xf numFmtId="3" fontId="61" fillId="5" borderId="13" xfId="62" applyNumberFormat="1" applyFont="1" applyFill="1" applyBorder="1" applyAlignment="1">
      <alignment horizontal="center"/>
      <protection/>
    </xf>
    <xf numFmtId="168" fontId="27" fillId="0" borderId="13" xfId="62" applyNumberFormat="1" applyFont="1" applyBorder="1" applyAlignment="1">
      <alignment horizontal="center" wrapText="1"/>
      <protection/>
    </xf>
    <xf numFmtId="168" fontId="27" fillId="0" borderId="18" xfId="62" applyNumberFormat="1" applyFont="1" applyBorder="1" applyAlignment="1">
      <alignment horizontal="center" wrapText="1"/>
      <protection/>
    </xf>
    <xf numFmtId="168" fontId="27" fillId="35" borderId="52" xfId="62" applyNumberFormat="1" applyFont="1" applyFill="1" applyBorder="1" applyAlignment="1">
      <alignment horizontal="center"/>
      <protection/>
    </xf>
    <xf numFmtId="0" fontId="27" fillId="35" borderId="55" xfId="62" applyFont="1" applyFill="1" applyBorder="1" applyAlignment="1">
      <alignment horizontal="center"/>
      <protection/>
    </xf>
    <xf numFmtId="0" fontId="27" fillId="35" borderId="53" xfId="62" applyFont="1" applyFill="1" applyBorder="1" applyAlignment="1">
      <alignment horizontal="center"/>
      <protection/>
    </xf>
    <xf numFmtId="0" fontId="27" fillId="35" borderId="54" xfId="62" applyFont="1" applyFill="1" applyBorder="1" applyAlignment="1">
      <alignment horizontal="center"/>
      <protection/>
    </xf>
    <xf numFmtId="0" fontId="27" fillId="35" borderId="56" xfId="62" applyFont="1" applyFill="1" applyBorder="1" applyAlignment="1">
      <alignment horizontal="center"/>
      <protection/>
    </xf>
    <xf numFmtId="168" fontId="27" fillId="5" borderId="56" xfId="62" applyNumberFormat="1" applyFont="1" applyFill="1" applyBorder="1" applyAlignment="1">
      <alignment horizontal="center" wrapText="1"/>
      <protection/>
    </xf>
    <xf numFmtId="168" fontId="27" fillId="5" borderId="24" xfId="62" applyNumberFormat="1" applyFont="1" applyFill="1" applyBorder="1" applyAlignment="1">
      <alignment horizontal="center" wrapText="1"/>
      <protection/>
    </xf>
    <xf numFmtId="0" fontId="54" fillId="7" borderId="57" xfId="62" applyFont="1" applyFill="1" applyBorder="1" applyAlignment="1">
      <alignment horizontal="center" wrapText="1"/>
      <protection/>
    </xf>
    <xf numFmtId="0" fontId="54" fillId="7" borderId="58" xfId="62" applyFont="1" applyFill="1" applyBorder="1" applyAlignment="1">
      <alignment horizontal="center" wrapText="1"/>
      <protection/>
    </xf>
    <xf numFmtId="0" fontId="54" fillId="7" borderId="59" xfId="62" applyFont="1" applyFill="1" applyBorder="1" applyAlignment="1">
      <alignment horizontal="center" wrapText="1"/>
      <protection/>
    </xf>
    <xf numFmtId="0" fontId="60" fillId="0" borderId="11" xfId="62" applyFont="1" applyBorder="1" applyAlignment="1">
      <alignment horizontal="center"/>
      <protection/>
    </xf>
    <xf numFmtId="0" fontId="60" fillId="0" borderId="12" xfId="62" applyFont="1" applyBorder="1" applyAlignment="1">
      <alignment horizontal="center"/>
      <protection/>
    </xf>
    <xf numFmtId="3" fontId="60" fillId="9" borderId="31" xfId="62" applyNumberFormat="1" applyFont="1" applyFill="1" applyBorder="1" applyAlignment="1">
      <alignment horizontal="center" vertical="center" wrapText="1"/>
      <protection/>
    </xf>
    <xf numFmtId="3" fontId="60" fillId="9" borderId="34" xfId="62" applyNumberFormat="1" applyFont="1" applyFill="1" applyBorder="1" applyAlignment="1">
      <alignment horizontal="center" vertical="center" wrapText="1"/>
      <protection/>
    </xf>
    <xf numFmtId="3" fontId="60" fillId="2" borderId="11" xfId="62" applyNumberFormat="1" applyFont="1" applyFill="1" applyBorder="1" applyAlignment="1">
      <alignment horizontal="center"/>
      <protection/>
    </xf>
    <xf numFmtId="3" fontId="60" fillId="2" borderId="13" xfId="62" applyNumberFormat="1" applyFont="1" applyFill="1" applyBorder="1" applyAlignment="1">
      <alignment horizontal="center"/>
      <protection/>
    </xf>
    <xf numFmtId="0" fontId="37" fillId="0" borderId="23" xfId="62" applyFont="1" applyBorder="1" applyAlignment="1">
      <alignment horizontal="center"/>
      <protection/>
    </xf>
    <xf numFmtId="0" fontId="37" fillId="0" borderId="46" xfId="62" applyFont="1" applyBorder="1" applyAlignment="1">
      <alignment horizontal="center"/>
      <protection/>
    </xf>
    <xf numFmtId="0" fontId="37" fillId="0" borderId="50" xfId="62" applyFont="1" applyBorder="1" applyAlignment="1">
      <alignment horizontal="center"/>
      <protection/>
    </xf>
    <xf numFmtId="0" fontId="37" fillId="0" borderId="13" xfId="62" applyFont="1" applyBorder="1" applyAlignment="1">
      <alignment horizontal="center" vertical="center"/>
      <protection/>
    </xf>
    <xf numFmtId="0" fontId="37" fillId="0" borderId="16" xfId="62" applyFont="1" applyBorder="1" applyAlignment="1">
      <alignment horizontal="center" vertical="center"/>
      <protection/>
    </xf>
    <xf numFmtId="0" fontId="27" fillId="35" borderId="52" xfId="62" applyFont="1" applyFill="1" applyBorder="1" applyAlignment="1">
      <alignment horizontal="center"/>
      <protection/>
    </xf>
    <xf numFmtId="168" fontId="27" fillId="35" borderId="53" xfId="62" applyNumberFormat="1" applyFont="1" applyFill="1" applyBorder="1" applyAlignment="1">
      <alignment horizontal="center"/>
      <protection/>
    </xf>
    <xf numFmtId="168" fontId="27" fillId="35" borderId="54" xfId="62" applyNumberFormat="1" applyFont="1" applyFill="1" applyBorder="1" applyAlignment="1">
      <alignment horizontal="center"/>
      <protection/>
    </xf>
    <xf numFmtId="164" fontId="27" fillId="2" borderId="59" xfId="62" applyNumberFormat="1" applyFont="1" applyFill="1" applyBorder="1" applyAlignment="1">
      <alignment horizontal="center" wrapText="1"/>
      <protection/>
    </xf>
    <xf numFmtId="164" fontId="27" fillId="2" borderId="39" xfId="62" applyNumberFormat="1" applyFont="1" applyFill="1" applyBorder="1" applyAlignment="1">
      <alignment horizontal="center" wrapText="1"/>
      <protection/>
    </xf>
    <xf numFmtId="0" fontId="60" fillId="0" borderId="52" xfId="62" applyFont="1" applyBorder="1" applyAlignment="1">
      <alignment horizontal="center"/>
      <protection/>
    </xf>
    <xf numFmtId="0" fontId="60" fillId="0" borderId="53" xfId="62" applyFont="1" applyBorder="1" applyAlignment="1">
      <alignment horizontal="center"/>
      <protection/>
    </xf>
    <xf numFmtId="0" fontId="60" fillId="11" borderId="23" xfId="62" applyFont="1" applyFill="1" applyBorder="1" applyAlignment="1">
      <alignment horizontal="center"/>
      <protection/>
    </xf>
    <xf numFmtId="0" fontId="60" fillId="11" borderId="46" xfId="62" applyFont="1" applyFill="1" applyBorder="1" applyAlignment="1">
      <alignment horizontal="center"/>
      <protection/>
    </xf>
    <xf numFmtId="0" fontId="60" fillId="11" borderId="50" xfId="62" applyFont="1" applyFill="1" applyBorder="1" applyAlignment="1">
      <alignment horizontal="center"/>
      <protection/>
    </xf>
    <xf numFmtId="0" fontId="64" fillId="0" borderId="23" xfId="62" applyFont="1" applyBorder="1" applyAlignment="1">
      <alignment horizontal="center" wrapText="1"/>
      <protection/>
    </xf>
    <xf numFmtId="0" fontId="64" fillId="0" borderId="50" xfId="62" applyFont="1" applyBorder="1" applyAlignment="1">
      <alignment horizontal="center" wrapText="1"/>
      <protection/>
    </xf>
    <xf numFmtId="0" fontId="60" fillId="0" borderId="23" xfId="62" applyFont="1" applyBorder="1" applyAlignment="1">
      <alignment horizontal="center"/>
      <protection/>
    </xf>
    <xf numFmtId="0" fontId="60" fillId="0" borderId="46" xfId="62" applyFont="1" applyBorder="1" applyAlignment="1">
      <alignment horizontal="center"/>
      <protection/>
    </xf>
    <xf numFmtId="0" fontId="60" fillId="0" borderId="50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4" fillId="0" borderId="50" xfId="62" applyFont="1" applyBorder="1" applyAlignment="1">
      <alignment horizontal="center"/>
      <protection/>
    </xf>
    <xf numFmtId="0" fontId="64" fillId="0" borderId="23" xfId="62" applyFont="1" applyBorder="1" applyAlignment="1">
      <alignment horizontal="center"/>
      <protection/>
    </xf>
    <xf numFmtId="0" fontId="64" fillId="0" borderId="46" xfId="62" applyFont="1" applyBorder="1" applyAlignment="1">
      <alignment horizontal="center"/>
      <protection/>
    </xf>
    <xf numFmtId="0" fontId="64" fillId="0" borderId="50" xfId="62" applyFont="1" applyBorder="1" applyAlignment="1">
      <alignment horizontal="center"/>
      <protection/>
    </xf>
    <xf numFmtId="0" fontId="60" fillId="0" borderId="11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view="pageLayout" workbookViewId="0" topLeftCell="A19">
      <selection activeCell="O6" sqref="O6"/>
    </sheetView>
  </sheetViews>
  <sheetFormatPr defaultColWidth="9.140625" defaultRowHeight="12.75"/>
  <cols>
    <col min="1" max="1" width="31.57421875" style="0" bestFit="1" customWidth="1"/>
    <col min="12" max="12" width="20.00390625" style="0" bestFit="1" customWidth="1"/>
  </cols>
  <sheetData>
    <row r="1" spans="1:12" ht="15.75" thickBot="1">
      <c r="A1" s="98"/>
      <c r="B1" s="253" t="s">
        <v>548</v>
      </c>
      <c r="C1" s="254"/>
      <c r="D1" s="254"/>
      <c r="E1" s="255"/>
      <c r="F1" s="253" t="s">
        <v>549</v>
      </c>
      <c r="G1" s="254"/>
      <c r="H1" s="254"/>
      <c r="I1" s="253" t="s">
        <v>549</v>
      </c>
      <c r="J1" s="254"/>
      <c r="K1" s="254"/>
      <c r="L1" s="256" t="s">
        <v>550</v>
      </c>
    </row>
    <row r="2" spans="1:12" ht="23.25" thickBot="1">
      <c r="A2" s="100" t="s">
        <v>551</v>
      </c>
      <c r="B2" s="101" t="s">
        <v>535</v>
      </c>
      <c r="C2" s="102" t="s">
        <v>552</v>
      </c>
      <c r="D2" s="102" t="s">
        <v>553</v>
      </c>
      <c r="E2" s="103" t="s">
        <v>554</v>
      </c>
      <c r="F2" s="101" t="s">
        <v>555</v>
      </c>
      <c r="G2" s="102" t="s">
        <v>556</v>
      </c>
      <c r="H2" s="102" t="s">
        <v>557</v>
      </c>
      <c r="I2" s="102" t="s">
        <v>558</v>
      </c>
      <c r="J2" s="109" t="s">
        <v>559</v>
      </c>
      <c r="K2" s="104" t="s">
        <v>560</v>
      </c>
      <c r="L2" s="257"/>
    </row>
    <row r="3" spans="1:12" ht="12.75">
      <c r="A3" s="99" t="s">
        <v>528</v>
      </c>
      <c r="B3" s="105"/>
      <c r="C3" s="106"/>
      <c r="D3" s="106"/>
      <c r="E3" s="107"/>
      <c r="F3" s="105"/>
      <c r="G3" s="106"/>
      <c r="H3" s="106"/>
      <c r="I3" s="106"/>
      <c r="J3" s="108"/>
      <c r="K3" s="108"/>
      <c r="L3" s="110"/>
    </row>
    <row r="4" spans="1:12" ht="12.75">
      <c r="A4" s="6" t="s">
        <v>242</v>
      </c>
      <c r="B4" s="7">
        <v>8312</v>
      </c>
      <c r="C4" s="1">
        <v>123</v>
      </c>
      <c r="D4">
        <v>5</v>
      </c>
      <c r="E4">
        <v>2</v>
      </c>
      <c r="F4" s="1">
        <v>1</v>
      </c>
      <c r="G4" s="1">
        <v>3.08</v>
      </c>
      <c r="H4" s="1">
        <v>0</v>
      </c>
      <c r="I4" s="1">
        <v>3.08</v>
      </c>
      <c r="J4" s="90">
        <f>C4/40</f>
        <v>3.075</v>
      </c>
      <c r="K4" s="1">
        <v>23</v>
      </c>
      <c r="L4" t="s">
        <v>389</v>
      </c>
    </row>
    <row r="5" spans="1:12" ht="12.75">
      <c r="A5" t="s">
        <v>296</v>
      </c>
      <c r="B5" s="2">
        <v>10139</v>
      </c>
      <c r="C5" s="1">
        <v>120</v>
      </c>
      <c r="D5">
        <v>5</v>
      </c>
      <c r="E5">
        <v>2</v>
      </c>
      <c r="F5" s="1">
        <v>1</v>
      </c>
      <c r="G5" s="1">
        <v>2.5</v>
      </c>
      <c r="H5" s="1">
        <v>0.4</v>
      </c>
      <c r="I5" s="1">
        <v>2.9</v>
      </c>
      <c r="J5">
        <f aca="true" t="shared" si="0" ref="J5:J15">C5/40</f>
        <v>3</v>
      </c>
      <c r="K5" s="1">
        <v>425</v>
      </c>
      <c r="L5" t="s">
        <v>390</v>
      </c>
    </row>
    <row r="6" spans="1:12" ht="12.75">
      <c r="A6" t="s">
        <v>249</v>
      </c>
      <c r="B6" s="2">
        <v>8278</v>
      </c>
      <c r="C6" s="1">
        <v>70</v>
      </c>
      <c r="D6">
        <v>6</v>
      </c>
      <c r="E6">
        <v>1</v>
      </c>
      <c r="F6" s="1">
        <v>0</v>
      </c>
      <c r="G6" s="1">
        <v>1</v>
      </c>
      <c r="H6" s="1">
        <v>0.75</v>
      </c>
      <c r="I6" s="1">
        <v>1.75</v>
      </c>
      <c r="J6">
        <f t="shared" si="0"/>
        <v>1.75</v>
      </c>
      <c r="K6" s="1">
        <v>80</v>
      </c>
      <c r="L6" t="s">
        <v>390</v>
      </c>
    </row>
    <row r="7" spans="1:12" ht="12.75">
      <c r="A7" t="s">
        <v>297</v>
      </c>
      <c r="B7" s="2">
        <v>19079</v>
      </c>
      <c r="C7" s="1">
        <v>240</v>
      </c>
      <c r="D7">
        <v>6</v>
      </c>
      <c r="E7">
        <v>3</v>
      </c>
      <c r="F7" s="1">
        <v>1</v>
      </c>
      <c r="G7" s="1">
        <v>3.88</v>
      </c>
      <c r="H7" s="1">
        <v>2.13</v>
      </c>
      <c r="I7" s="1">
        <v>6.01</v>
      </c>
      <c r="J7">
        <f t="shared" si="0"/>
        <v>6</v>
      </c>
      <c r="K7" s="1">
        <v>44</v>
      </c>
      <c r="L7" t="s">
        <v>389</v>
      </c>
    </row>
    <row r="8" spans="1:12" ht="12.75">
      <c r="A8" t="s">
        <v>259</v>
      </c>
      <c r="B8" s="2">
        <v>8950</v>
      </c>
      <c r="C8" s="1">
        <v>80</v>
      </c>
      <c r="D8">
        <v>6</v>
      </c>
      <c r="E8">
        <v>1</v>
      </c>
      <c r="F8" s="1">
        <v>1</v>
      </c>
      <c r="G8" s="1">
        <v>2</v>
      </c>
      <c r="H8" s="1">
        <v>0</v>
      </c>
      <c r="I8" s="1">
        <v>2</v>
      </c>
      <c r="J8">
        <f t="shared" si="0"/>
        <v>2</v>
      </c>
      <c r="K8" s="1">
        <v>0</v>
      </c>
      <c r="L8" t="s">
        <v>390</v>
      </c>
    </row>
    <row r="9" spans="1:12" ht="12.75">
      <c r="A9" t="s">
        <v>261</v>
      </c>
      <c r="B9" s="2">
        <v>8950</v>
      </c>
      <c r="C9" s="1">
        <v>105</v>
      </c>
      <c r="D9">
        <v>5</v>
      </c>
      <c r="E9">
        <v>1</v>
      </c>
      <c r="F9" s="1">
        <v>0</v>
      </c>
      <c r="G9" s="1">
        <v>2.25</v>
      </c>
      <c r="H9" s="1">
        <v>1</v>
      </c>
      <c r="I9" s="1">
        <v>2.63</v>
      </c>
      <c r="J9" s="90">
        <f t="shared" si="0"/>
        <v>2.625</v>
      </c>
      <c r="K9" s="1">
        <v>1709</v>
      </c>
      <c r="L9" t="s">
        <v>396</v>
      </c>
    </row>
    <row r="10" spans="1:12" ht="12.75">
      <c r="A10" t="s">
        <v>272</v>
      </c>
      <c r="B10" s="2">
        <v>7269</v>
      </c>
      <c r="C10" s="1">
        <v>80</v>
      </c>
      <c r="D10">
        <v>5</v>
      </c>
      <c r="E10">
        <v>1</v>
      </c>
      <c r="F10" s="1">
        <v>1</v>
      </c>
      <c r="G10" s="1">
        <v>2</v>
      </c>
      <c r="H10" s="1">
        <v>0</v>
      </c>
      <c r="I10" s="1">
        <v>2</v>
      </c>
      <c r="J10">
        <f t="shared" si="0"/>
        <v>2</v>
      </c>
      <c r="K10" s="1">
        <v>0</v>
      </c>
      <c r="L10" t="s">
        <v>389</v>
      </c>
    </row>
    <row r="11" spans="1:12" ht="12.75">
      <c r="A11" t="s">
        <v>278</v>
      </c>
      <c r="B11" s="2">
        <v>10742</v>
      </c>
      <c r="C11" s="1">
        <v>132</v>
      </c>
      <c r="D11">
        <v>5</v>
      </c>
      <c r="E11">
        <v>3</v>
      </c>
      <c r="F11" s="1">
        <v>1</v>
      </c>
      <c r="G11" s="1">
        <v>3.75</v>
      </c>
      <c r="H11" s="1">
        <v>0</v>
      </c>
      <c r="I11" s="1">
        <v>3.75</v>
      </c>
      <c r="J11">
        <f t="shared" si="0"/>
        <v>3.3</v>
      </c>
      <c r="K11" s="1">
        <v>0</v>
      </c>
      <c r="L11" t="s">
        <v>390</v>
      </c>
    </row>
    <row r="12" spans="1:12" ht="12.75">
      <c r="A12" t="s">
        <v>298</v>
      </c>
      <c r="B12" s="2">
        <v>5774</v>
      </c>
      <c r="C12" s="1">
        <v>120</v>
      </c>
      <c r="D12">
        <v>5</v>
      </c>
      <c r="E12">
        <v>1</v>
      </c>
      <c r="F12" s="1">
        <v>1</v>
      </c>
      <c r="G12" s="1">
        <v>1</v>
      </c>
      <c r="H12" s="1">
        <v>1</v>
      </c>
      <c r="I12" s="1">
        <v>2</v>
      </c>
      <c r="J12">
        <f t="shared" si="0"/>
        <v>3</v>
      </c>
      <c r="K12" s="1">
        <v>150</v>
      </c>
      <c r="L12" t="s">
        <v>392</v>
      </c>
    </row>
    <row r="13" spans="1:12" ht="12.75">
      <c r="A13" t="s">
        <v>300</v>
      </c>
      <c r="B13" s="2">
        <v>14125</v>
      </c>
      <c r="C13" s="1">
        <v>100</v>
      </c>
      <c r="D13">
        <v>5</v>
      </c>
      <c r="E13">
        <v>2</v>
      </c>
      <c r="F13" s="1">
        <v>0</v>
      </c>
      <c r="G13" s="1">
        <v>2.5</v>
      </c>
      <c r="H13" s="1">
        <v>0</v>
      </c>
      <c r="I13" s="1">
        <v>2.5</v>
      </c>
      <c r="J13">
        <f t="shared" si="0"/>
        <v>2.5</v>
      </c>
      <c r="K13" s="1">
        <v>0</v>
      </c>
      <c r="L13" t="s">
        <v>390</v>
      </c>
    </row>
    <row r="14" spans="1:12" ht="12.75">
      <c r="A14" t="s">
        <v>301</v>
      </c>
      <c r="B14" s="2">
        <v>8804</v>
      </c>
      <c r="C14" s="1">
        <v>101</v>
      </c>
      <c r="D14">
        <v>5</v>
      </c>
      <c r="E14">
        <v>2</v>
      </c>
      <c r="F14" s="1">
        <v>0</v>
      </c>
      <c r="G14" s="1">
        <v>2.5</v>
      </c>
      <c r="H14" s="1">
        <v>0</v>
      </c>
      <c r="I14" s="1">
        <v>2.5</v>
      </c>
      <c r="J14" s="90">
        <f t="shared" si="0"/>
        <v>2.525</v>
      </c>
      <c r="K14" s="1">
        <v>30</v>
      </c>
      <c r="L14" t="s">
        <v>390</v>
      </c>
    </row>
    <row r="15" spans="1:12" ht="12.75">
      <c r="A15" t="s">
        <v>294</v>
      </c>
      <c r="B15" s="2">
        <v>12497</v>
      </c>
      <c r="C15" s="1">
        <v>74</v>
      </c>
      <c r="D15">
        <v>5</v>
      </c>
      <c r="E15">
        <v>2</v>
      </c>
      <c r="F15" s="1">
        <v>0</v>
      </c>
      <c r="G15" s="1">
        <v>1.35</v>
      </c>
      <c r="H15" s="1">
        <v>1</v>
      </c>
      <c r="I15" s="1">
        <v>2</v>
      </c>
      <c r="J15">
        <f t="shared" si="0"/>
        <v>1.85</v>
      </c>
      <c r="K15" s="1">
        <v>200</v>
      </c>
      <c r="L15" t="s">
        <v>396</v>
      </c>
    </row>
    <row r="16" spans="1:11" ht="12.75">
      <c r="A16" t="s">
        <v>529</v>
      </c>
      <c r="C16" s="1"/>
      <c r="F16" s="1"/>
      <c r="G16" s="1"/>
      <c r="H16" s="1"/>
      <c r="I16" s="1"/>
      <c r="K16" s="1"/>
    </row>
    <row r="17" spans="1:12" ht="12.75">
      <c r="A17" t="s">
        <v>245</v>
      </c>
      <c r="B17" s="2">
        <v>31945</v>
      </c>
      <c r="C17" s="1">
        <v>514</v>
      </c>
      <c r="D17">
        <v>6</v>
      </c>
      <c r="E17">
        <v>6</v>
      </c>
      <c r="F17" s="1">
        <v>2</v>
      </c>
      <c r="G17" s="1">
        <v>12.41</v>
      </c>
      <c r="H17" s="1">
        <v>1</v>
      </c>
      <c r="I17" s="1">
        <v>12.85</v>
      </c>
      <c r="J17">
        <f aca="true" t="shared" si="1" ref="J17:J31">C17/40</f>
        <v>12.85</v>
      </c>
      <c r="K17" s="1">
        <v>683</v>
      </c>
      <c r="L17" t="s">
        <v>391</v>
      </c>
    </row>
    <row r="18" spans="1:12" s="9" customFormat="1" ht="12.75">
      <c r="A18" s="9" t="s">
        <v>246</v>
      </c>
      <c r="B18" s="202">
        <v>23154</v>
      </c>
      <c r="C18" s="8">
        <v>329</v>
      </c>
      <c r="D18" s="9">
        <v>6</v>
      </c>
      <c r="E18" s="9">
        <v>1</v>
      </c>
      <c r="F18" s="8">
        <v>1</v>
      </c>
      <c r="G18" s="8">
        <v>2</v>
      </c>
      <c r="H18" s="8">
        <v>8</v>
      </c>
      <c r="I18" s="8">
        <v>10</v>
      </c>
      <c r="J18" s="203">
        <f t="shared" si="1"/>
        <v>8.225</v>
      </c>
      <c r="K18" s="8">
        <v>726</v>
      </c>
      <c r="L18" s="9" t="s">
        <v>392</v>
      </c>
    </row>
    <row r="19" spans="1:14" ht="12.75">
      <c r="A19" t="s">
        <v>251</v>
      </c>
      <c r="B19" s="2">
        <v>35778</v>
      </c>
      <c r="C19" s="1">
        <v>340</v>
      </c>
      <c r="D19">
        <v>6</v>
      </c>
      <c r="E19">
        <v>5</v>
      </c>
      <c r="F19" s="1">
        <v>1</v>
      </c>
      <c r="G19" s="1">
        <v>7.78</v>
      </c>
      <c r="H19" s="1">
        <v>0.9</v>
      </c>
      <c r="I19" s="1">
        <v>8.68</v>
      </c>
      <c r="J19">
        <f t="shared" si="1"/>
        <v>8.5</v>
      </c>
      <c r="K19" s="1">
        <v>1560</v>
      </c>
      <c r="L19" t="s">
        <v>390</v>
      </c>
      <c r="N19" s="9"/>
    </row>
    <row r="20" spans="1:14" ht="12.75">
      <c r="A20" t="s">
        <v>254</v>
      </c>
      <c r="B20" s="2">
        <v>32410</v>
      </c>
      <c r="C20" s="1">
        <v>397.5</v>
      </c>
      <c r="D20">
        <v>5</v>
      </c>
      <c r="E20">
        <v>6</v>
      </c>
      <c r="F20" s="1">
        <v>1</v>
      </c>
      <c r="G20" s="1">
        <v>9.94</v>
      </c>
      <c r="H20" s="1">
        <v>0</v>
      </c>
      <c r="I20" s="1">
        <v>9.94</v>
      </c>
      <c r="J20" s="90">
        <f t="shared" si="1"/>
        <v>9.9375</v>
      </c>
      <c r="K20" s="1">
        <v>69.59</v>
      </c>
      <c r="L20" t="s">
        <v>389</v>
      </c>
      <c r="N20" s="9"/>
    </row>
    <row r="21" spans="1:12" ht="12.75">
      <c r="A21" t="s">
        <v>255</v>
      </c>
      <c r="B21" s="2">
        <v>21087</v>
      </c>
      <c r="C21" s="1">
        <v>223</v>
      </c>
      <c r="D21">
        <v>5</v>
      </c>
      <c r="E21">
        <v>1</v>
      </c>
      <c r="F21" s="1">
        <v>1</v>
      </c>
      <c r="G21" s="1">
        <v>4.15</v>
      </c>
      <c r="H21" s="1">
        <v>2</v>
      </c>
      <c r="I21" s="1">
        <v>5.58</v>
      </c>
      <c r="J21" s="90">
        <f t="shared" si="1"/>
        <v>5.575</v>
      </c>
      <c r="K21" s="1">
        <v>31</v>
      </c>
      <c r="L21" t="s">
        <v>391</v>
      </c>
    </row>
    <row r="22" spans="1:12" ht="12.75">
      <c r="A22" t="s">
        <v>257</v>
      </c>
      <c r="B22" s="2">
        <v>29233</v>
      </c>
      <c r="C22" s="1">
        <v>350</v>
      </c>
      <c r="D22">
        <v>6</v>
      </c>
      <c r="E22">
        <v>2</v>
      </c>
      <c r="F22" s="1">
        <v>4</v>
      </c>
      <c r="G22" s="1">
        <v>7</v>
      </c>
      <c r="H22" s="1">
        <v>1.75</v>
      </c>
      <c r="I22" s="1">
        <v>8.75</v>
      </c>
      <c r="J22">
        <f t="shared" si="1"/>
        <v>8.75</v>
      </c>
      <c r="K22" s="1">
        <v>19</v>
      </c>
      <c r="L22" t="s">
        <v>392</v>
      </c>
    </row>
    <row r="23" spans="1:13" ht="12.75">
      <c r="A23" s="9" t="s">
        <v>264</v>
      </c>
      <c r="B23" s="202">
        <v>31003</v>
      </c>
      <c r="C23" s="8">
        <v>320</v>
      </c>
      <c r="D23" s="9">
        <v>6</v>
      </c>
      <c r="E23" s="9">
        <v>1</v>
      </c>
      <c r="F23" s="8">
        <v>1</v>
      </c>
      <c r="G23" s="8">
        <v>8</v>
      </c>
      <c r="H23" s="8">
        <v>3</v>
      </c>
      <c r="I23" s="8">
        <v>11</v>
      </c>
      <c r="J23" s="9">
        <f t="shared" si="1"/>
        <v>8</v>
      </c>
      <c r="K23" s="8">
        <v>422</v>
      </c>
      <c r="L23" s="9" t="s">
        <v>392</v>
      </c>
      <c r="M23" s="9"/>
    </row>
    <row r="24" spans="1:12" s="9" customFormat="1" ht="12.75">
      <c r="A24" s="9" t="s">
        <v>265</v>
      </c>
      <c r="B24" s="202">
        <v>31068</v>
      </c>
      <c r="C24" s="8">
        <v>334</v>
      </c>
      <c r="D24" s="9">
        <v>5</v>
      </c>
      <c r="E24" s="9">
        <v>5</v>
      </c>
      <c r="F24" s="8">
        <v>1</v>
      </c>
      <c r="G24" s="8">
        <v>8.11</v>
      </c>
      <c r="H24" s="8">
        <v>2</v>
      </c>
      <c r="I24" s="8">
        <v>10</v>
      </c>
      <c r="J24" s="203">
        <f t="shared" si="1"/>
        <v>8.35</v>
      </c>
      <c r="K24" s="8">
        <v>180</v>
      </c>
      <c r="L24" s="9" t="s">
        <v>390</v>
      </c>
    </row>
    <row r="25" spans="1:12" ht="12.75">
      <c r="A25" t="s">
        <v>273</v>
      </c>
      <c r="B25" s="2">
        <v>35619</v>
      </c>
      <c r="C25" s="1">
        <v>220</v>
      </c>
      <c r="D25">
        <v>6</v>
      </c>
      <c r="E25">
        <v>3</v>
      </c>
      <c r="F25" s="1">
        <v>1</v>
      </c>
      <c r="G25" s="1">
        <v>5.13</v>
      </c>
      <c r="H25" s="1">
        <v>1</v>
      </c>
      <c r="I25" s="1">
        <v>5.51</v>
      </c>
      <c r="J25">
        <f t="shared" si="1"/>
        <v>5.5</v>
      </c>
      <c r="K25" s="1">
        <v>936</v>
      </c>
      <c r="L25" t="s">
        <v>389</v>
      </c>
    </row>
    <row r="26" spans="1:12" ht="12.75">
      <c r="A26" t="s">
        <v>276</v>
      </c>
      <c r="B26" s="2">
        <v>29369</v>
      </c>
      <c r="C26" s="1">
        <v>220</v>
      </c>
      <c r="D26">
        <v>6</v>
      </c>
      <c r="E26">
        <v>1</v>
      </c>
      <c r="F26" s="1">
        <v>1</v>
      </c>
      <c r="G26" s="1">
        <v>4.38</v>
      </c>
      <c r="H26" s="1">
        <v>2</v>
      </c>
      <c r="I26" s="1">
        <v>5.51</v>
      </c>
      <c r="J26">
        <f t="shared" si="1"/>
        <v>5.5</v>
      </c>
      <c r="K26" s="1">
        <v>600</v>
      </c>
      <c r="L26" t="s">
        <v>391</v>
      </c>
    </row>
    <row r="27" spans="1:12" s="9" customFormat="1" ht="12.75">
      <c r="A27" s="9" t="s">
        <v>283</v>
      </c>
      <c r="B27" s="202">
        <v>36383</v>
      </c>
      <c r="C27" s="8">
        <v>406</v>
      </c>
      <c r="D27" s="9">
        <v>6</v>
      </c>
      <c r="E27" s="9">
        <v>3</v>
      </c>
      <c r="F27" s="8">
        <v>1</v>
      </c>
      <c r="G27" s="8">
        <v>15</v>
      </c>
      <c r="H27" s="8">
        <v>0</v>
      </c>
      <c r="I27" s="8">
        <v>15</v>
      </c>
      <c r="J27" s="9">
        <f t="shared" si="1"/>
        <v>10.15</v>
      </c>
      <c r="K27" s="8">
        <v>2</v>
      </c>
      <c r="L27" s="9" t="s">
        <v>389</v>
      </c>
    </row>
    <row r="28" spans="1:12" s="9" customFormat="1" ht="12.75">
      <c r="A28" s="9" t="s">
        <v>285</v>
      </c>
      <c r="B28" s="202">
        <v>25981</v>
      </c>
      <c r="C28" s="8">
        <v>487</v>
      </c>
      <c r="D28" s="9">
        <v>6</v>
      </c>
      <c r="E28" s="9">
        <v>5</v>
      </c>
      <c r="F28" s="8">
        <v>1</v>
      </c>
      <c r="G28" s="8">
        <v>8.8</v>
      </c>
      <c r="H28" s="8">
        <v>4</v>
      </c>
      <c r="I28" s="8">
        <v>13</v>
      </c>
      <c r="J28" s="203">
        <f t="shared" si="1"/>
        <v>12.175</v>
      </c>
      <c r="K28" s="8">
        <v>2.25</v>
      </c>
      <c r="L28" s="9" t="s">
        <v>392</v>
      </c>
    </row>
    <row r="29" spans="1:12" s="9" customFormat="1" ht="12.75">
      <c r="A29" s="9" t="s">
        <v>289</v>
      </c>
      <c r="B29" s="202">
        <v>28556</v>
      </c>
      <c r="C29" s="8">
        <v>256</v>
      </c>
      <c r="D29" s="9">
        <v>6</v>
      </c>
      <c r="E29" s="9">
        <v>2</v>
      </c>
      <c r="F29" s="8">
        <v>1</v>
      </c>
      <c r="G29" s="8">
        <v>8</v>
      </c>
      <c r="H29" s="8">
        <v>1</v>
      </c>
      <c r="I29" s="8">
        <v>9</v>
      </c>
      <c r="J29" s="9">
        <f t="shared" si="1"/>
        <v>6.4</v>
      </c>
      <c r="K29" s="8">
        <v>240</v>
      </c>
      <c r="L29" s="9" t="s">
        <v>392</v>
      </c>
    </row>
    <row r="30" spans="1:12" ht="12.75">
      <c r="A30" t="s">
        <v>292</v>
      </c>
      <c r="B30" s="2">
        <v>20446</v>
      </c>
      <c r="C30" s="1">
        <v>300</v>
      </c>
      <c r="D30">
        <v>6</v>
      </c>
      <c r="E30">
        <v>1</v>
      </c>
      <c r="F30" s="1">
        <v>1</v>
      </c>
      <c r="G30" s="1">
        <v>1</v>
      </c>
      <c r="H30" s="1">
        <v>6.5</v>
      </c>
      <c r="I30" s="1">
        <v>7.5</v>
      </c>
      <c r="J30">
        <f t="shared" si="1"/>
        <v>7.5</v>
      </c>
      <c r="K30" s="1">
        <v>2500</v>
      </c>
      <c r="L30" t="s">
        <v>392</v>
      </c>
    </row>
    <row r="31" spans="1:12" s="9" customFormat="1" ht="12.75">
      <c r="A31" s="9" t="s">
        <v>295</v>
      </c>
      <c r="B31" s="202">
        <v>27057</v>
      </c>
      <c r="C31" s="8">
        <v>139</v>
      </c>
      <c r="D31" s="9">
        <v>6</v>
      </c>
      <c r="E31" s="9">
        <v>1</v>
      </c>
      <c r="F31" s="8">
        <v>2</v>
      </c>
      <c r="G31" s="8">
        <v>3.13</v>
      </c>
      <c r="H31" s="8">
        <v>2</v>
      </c>
      <c r="I31" s="8">
        <v>5</v>
      </c>
      <c r="J31" s="203">
        <f t="shared" si="1"/>
        <v>3.475</v>
      </c>
      <c r="K31" s="8">
        <v>724</v>
      </c>
      <c r="L31" s="9" t="s">
        <v>392</v>
      </c>
    </row>
    <row r="32" spans="1:11" ht="12.75">
      <c r="A32" t="s">
        <v>530</v>
      </c>
      <c r="C32" s="1"/>
      <c r="F32" s="1"/>
      <c r="G32" s="1"/>
      <c r="H32" s="1"/>
      <c r="I32" s="1"/>
      <c r="K32" s="1"/>
    </row>
    <row r="33" spans="1:12" ht="12.75">
      <c r="A33" t="s">
        <v>250</v>
      </c>
      <c r="B33" s="2">
        <v>59186</v>
      </c>
      <c r="C33" s="1">
        <v>529</v>
      </c>
      <c r="D33">
        <v>6</v>
      </c>
      <c r="E33">
        <v>4</v>
      </c>
      <c r="F33" s="1">
        <v>2</v>
      </c>
      <c r="G33" s="1">
        <v>7.5</v>
      </c>
      <c r="H33" s="1">
        <v>5.73</v>
      </c>
      <c r="I33" s="1">
        <v>14</v>
      </c>
      <c r="J33" s="90">
        <f aca="true" t="shared" si="2" ref="J33:J40">C33/40</f>
        <v>13.225</v>
      </c>
      <c r="K33" s="1">
        <v>1200</v>
      </c>
      <c r="L33" t="s">
        <v>392</v>
      </c>
    </row>
    <row r="34" spans="1:12" ht="12.75">
      <c r="A34" t="s">
        <v>258</v>
      </c>
      <c r="B34" s="2">
        <v>47053</v>
      </c>
      <c r="C34" s="1">
        <v>1105</v>
      </c>
      <c r="D34">
        <v>6</v>
      </c>
      <c r="E34">
        <v>5</v>
      </c>
      <c r="F34" s="1">
        <v>1</v>
      </c>
      <c r="G34" s="1">
        <v>22.63</v>
      </c>
      <c r="H34" s="1">
        <v>5</v>
      </c>
      <c r="I34" s="1">
        <v>27.63</v>
      </c>
      <c r="J34" s="90">
        <f t="shared" si="2"/>
        <v>27.625</v>
      </c>
      <c r="K34" s="1">
        <v>5395</v>
      </c>
      <c r="L34" t="s">
        <v>394</v>
      </c>
    </row>
    <row r="35" spans="1:12" ht="12.75">
      <c r="A35" t="s">
        <v>269</v>
      </c>
      <c r="B35" s="2">
        <v>54438</v>
      </c>
      <c r="C35" s="1">
        <v>558</v>
      </c>
      <c r="D35">
        <v>6</v>
      </c>
      <c r="E35">
        <v>4</v>
      </c>
      <c r="F35" s="1">
        <v>4</v>
      </c>
      <c r="G35" s="1">
        <v>13.3</v>
      </c>
      <c r="H35" s="1">
        <v>0.6</v>
      </c>
      <c r="I35" s="1">
        <v>13.9</v>
      </c>
      <c r="J35">
        <f t="shared" si="2"/>
        <v>13.95</v>
      </c>
      <c r="K35" s="1">
        <v>1371</v>
      </c>
      <c r="L35" s="2" t="s">
        <v>393</v>
      </c>
    </row>
    <row r="36" spans="1:12" ht="12.75">
      <c r="A36" t="s">
        <v>279</v>
      </c>
      <c r="B36" s="2">
        <v>55270</v>
      </c>
      <c r="C36" s="1">
        <v>508</v>
      </c>
      <c r="D36">
        <v>5</v>
      </c>
      <c r="E36">
        <v>2</v>
      </c>
      <c r="F36" s="1">
        <v>1</v>
      </c>
      <c r="G36" s="1">
        <v>12.33</v>
      </c>
      <c r="H36" s="1">
        <v>1</v>
      </c>
      <c r="I36" s="1">
        <v>12.71</v>
      </c>
      <c r="J36">
        <f t="shared" si="2"/>
        <v>12.7</v>
      </c>
      <c r="K36" s="1">
        <v>2387</v>
      </c>
      <c r="L36" t="s">
        <v>389</v>
      </c>
    </row>
    <row r="37" spans="1:12" ht="12.75">
      <c r="A37" t="s">
        <v>281</v>
      </c>
      <c r="B37" s="2">
        <v>43489</v>
      </c>
      <c r="C37" s="1">
        <v>306</v>
      </c>
      <c r="D37">
        <v>6</v>
      </c>
      <c r="E37">
        <v>6</v>
      </c>
      <c r="F37" s="1">
        <v>1</v>
      </c>
      <c r="G37" s="1">
        <v>6.2</v>
      </c>
      <c r="H37" s="1">
        <v>1.6</v>
      </c>
      <c r="I37" s="1">
        <v>7.8</v>
      </c>
      <c r="J37">
        <f t="shared" si="2"/>
        <v>7.65</v>
      </c>
      <c r="K37" s="1">
        <v>50</v>
      </c>
      <c r="L37" t="s">
        <v>390</v>
      </c>
    </row>
    <row r="38" spans="1:12" s="9" customFormat="1" ht="12.75">
      <c r="A38" s="9" t="s">
        <v>299</v>
      </c>
      <c r="B38" s="202">
        <v>49799</v>
      </c>
      <c r="C38" s="8">
        <v>336</v>
      </c>
      <c r="D38" s="9">
        <v>6</v>
      </c>
      <c r="E38" s="9">
        <v>3</v>
      </c>
      <c r="F38" s="8">
        <v>3</v>
      </c>
      <c r="G38" s="8">
        <v>8</v>
      </c>
      <c r="H38" s="8">
        <v>3</v>
      </c>
      <c r="I38" s="8">
        <v>11</v>
      </c>
      <c r="J38" s="9">
        <f t="shared" si="2"/>
        <v>8.4</v>
      </c>
      <c r="K38" s="8">
        <v>1825</v>
      </c>
      <c r="L38" s="9" t="s">
        <v>394</v>
      </c>
    </row>
    <row r="39" spans="1:12" ht="12.75">
      <c r="A39" t="s">
        <v>290</v>
      </c>
      <c r="B39" s="2">
        <v>46768</v>
      </c>
      <c r="C39" s="1">
        <v>417</v>
      </c>
      <c r="D39">
        <v>6</v>
      </c>
      <c r="E39">
        <v>1</v>
      </c>
      <c r="F39" s="1">
        <v>3</v>
      </c>
      <c r="G39" s="1">
        <v>9</v>
      </c>
      <c r="H39" s="1">
        <v>1.9</v>
      </c>
      <c r="I39" s="1">
        <v>10.9</v>
      </c>
      <c r="J39" s="90">
        <f t="shared" si="2"/>
        <v>10.425</v>
      </c>
      <c r="K39" s="1">
        <v>100</v>
      </c>
      <c r="L39" t="s">
        <v>392</v>
      </c>
    </row>
    <row r="40" spans="1:12" s="9" customFormat="1" ht="12.75">
      <c r="A40" s="9" t="s">
        <v>291</v>
      </c>
      <c r="B40" s="202">
        <v>46221</v>
      </c>
      <c r="C40" s="8">
        <v>509</v>
      </c>
      <c r="D40" s="9">
        <v>6</v>
      </c>
      <c r="E40" s="9">
        <v>7</v>
      </c>
      <c r="F40" s="8">
        <v>2</v>
      </c>
      <c r="G40" s="8">
        <v>6.05</v>
      </c>
      <c r="H40" s="8">
        <v>13</v>
      </c>
      <c r="I40" s="8">
        <v>19</v>
      </c>
      <c r="J40" s="203">
        <f t="shared" si="2"/>
        <v>12.725</v>
      </c>
      <c r="K40" s="8">
        <v>200</v>
      </c>
      <c r="L40" s="9" t="s">
        <v>394</v>
      </c>
    </row>
    <row r="41" spans="1:11" ht="12.75">
      <c r="A41" t="s">
        <v>531</v>
      </c>
      <c r="C41" s="1"/>
      <c r="F41" s="1"/>
      <c r="G41" s="1"/>
      <c r="H41" s="1"/>
      <c r="I41" s="1"/>
      <c r="K41" s="1"/>
    </row>
    <row r="42" spans="1:12" s="9" customFormat="1" ht="12.75">
      <c r="A42" s="9" t="s">
        <v>253</v>
      </c>
      <c r="B42" s="202">
        <v>63278</v>
      </c>
      <c r="C42" s="8">
        <v>614</v>
      </c>
      <c r="D42" s="9">
        <v>6</v>
      </c>
      <c r="E42" s="9">
        <v>8</v>
      </c>
      <c r="F42" s="8">
        <v>2</v>
      </c>
      <c r="G42" s="8">
        <v>22</v>
      </c>
      <c r="H42" s="8">
        <v>2</v>
      </c>
      <c r="I42" s="8">
        <v>24</v>
      </c>
      <c r="J42" s="9">
        <f aca="true" t="shared" si="3" ref="J42:J48">C42/40</f>
        <v>15.35</v>
      </c>
      <c r="K42" s="8">
        <v>1573</v>
      </c>
      <c r="L42" s="9" t="s">
        <v>392</v>
      </c>
    </row>
    <row r="43" spans="1:12" ht="12.75">
      <c r="A43" t="s">
        <v>266</v>
      </c>
      <c r="B43" s="2">
        <v>61374</v>
      </c>
      <c r="C43" s="1">
        <v>701</v>
      </c>
      <c r="D43">
        <v>6</v>
      </c>
      <c r="E43">
        <v>4</v>
      </c>
      <c r="F43" s="1">
        <v>4</v>
      </c>
      <c r="G43" s="1">
        <v>17.53</v>
      </c>
      <c r="H43" s="1">
        <v>0</v>
      </c>
      <c r="I43" s="1">
        <v>17.53</v>
      </c>
      <c r="J43" s="90">
        <f t="shared" si="3"/>
        <v>17.525</v>
      </c>
      <c r="K43" s="1">
        <v>564.5</v>
      </c>
      <c r="L43" t="s">
        <v>392</v>
      </c>
    </row>
    <row r="44" spans="1:12" ht="12.75">
      <c r="A44" t="s">
        <v>532</v>
      </c>
      <c r="B44" s="2">
        <v>67930</v>
      </c>
      <c r="C44" s="1">
        <v>470</v>
      </c>
      <c r="D44">
        <v>5</v>
      </c>
      <c r="E44">
        <v>2</v>
      </c>
      <c r="F44" s="1">
        <v>1</v>
      </c>
      <c r="G44" s="1">
        <v>5</v>
      </c>
      <c r="H44" s="1">
        <v>7</v>
      </c>
      <c r="I44" s="1">
        <v>12</v>
      </c>
      <c r="J44">
        <f t="shared" si="3"/>
        <v>11.75</v>
      </c>
      <c r="K44" s="1">
        <v>257</v>
      </c>
      <c r="L44" t="s">
        <v>391</v>
      </c>
    </row>
    <row r="45" spans="1:12" ht="12.75">
      <c r="A45" t="s">
        <v>274</v>
      </c>
      <c r="B45" s="2">
        <v>76155</v>
      </c>
      <c r="C45" s="1">
        <v>720</v>
      </c>
      <c r="D45">
        <v>6</v>
      </c>
      <c r="E45">
        <v>1</v>
      </c>
      <c r="F45" s="1">
        <v>2</v>
      </c>
      <c r="G45" s="1">
        <v>12</v>
      </c>
      <c r="H45" s="1">
        <v>6</v>
      </c>
      <c r="I45" s="1">
        <v>18</v>
      </c>
      <c r="J45">
        <f t="shared" si="3"/>
        <v>18</v>
      </c>
      <c r="K45" s="1">
        <v>150</v>
      </c>
      <c r="L45" t="s">
        <v>394</v>
      </c>
    </row>
    <row r="46" spans="1:12" s="9" customFormat="1" ht="12.75">
      <c r="A46" s="9" t="s">
        <v>280</v>
      </c>
      <c r="B46" s="202">
        <v>66414</v>
      </c>
      <c r="C46" s="8">
        <v>732.5</v>
      </c>
      <c r="D46" s="9">
        <v>6</v>
      </c>
      <c r="E46" s="9">
        <v>9</v>
      </c>
      <c r="F46" s="8">
        <v>2</v>
      </c>
      <c r="G46" s="8">
        <v>16.35</v>
      </c>
      <c r="H46" s="8">
        <v>1.96</v>
      </c>
      <c r="I46" s="8">
        <v>18.31</v>
      </c>
      <c r="J46" s="203">
        <f t="shared" si="3"/>
        <v>18.3125</v>
      </c>
      <c r="K46" s="8">
        <v>315.5</v>
      </c>
      <c r="L46" s="9" t="s">
        <v>392</v>
      </c>
    </row>
    <row r="47" spans="1:12" s="9" customFormat="1" ht="12.75">
      <c r="A47" s="9" t="s">
        <v>287</v>
      </c>
      <c r="B47" s="202">
        <v>75471</v>
      </c>
      <c r="C47" s="8">
        <v>883.5</v>
      </c>
      <c r="D47" s="9">
        <v>6</v>
      </c>
      <c r="E47" s="9">
        <v>2</v>
      </c>
      <c r="F47" s="8">
        <v>7</v>
      </c>
      <c r="G47" s="8">
        <v>27</v>
      </c>
      <c r="H47" s="8">
        <v>1</v>
      </c>
      <c r="I47" s="8">
        <v>28</v>
      </c>
      <c r="J47" s="203">
        <f t="shared" si="3"/>
        <v>22.0875</v>
      </c>
      <c r="K47" s="8">
        <v>380</v>
      </c>
      <c r="L47" s="202" t="s">
        <v>393</v>
      </c>
    </row>
    <row r="48" spans="1:12" ht="12.75">
      <c r="A48" t="s">
        <v>288</v>
      </c>
      <c r="B48" s="2">
        <v>65277</v>
      </c>
      <c r="C48" s="1">
        <v>310</v>
      </c>
      <c r="D48">
        <v>6</v>
      </c>
      <c r="E48">
        <v>8</v>
      </c>
      <c r="F48" s="1">
        <v>1</v>
      </c>
      <c r="G48" s="1">
        <v>6.75</v>
      </c>
      <c r="H48" s="1">
        <v>1</v>
      </c>
      <c r="I48" s="1">
        <v>7.75</v>
      </c>
      <c r="J48">
        <f t="shared" si="3"/>
        <v>7.75</v>
      </c>
      <c r="K48" s="1">
        <v>305</v>
      </c>
      <c r="L48" t="s">
        <v>391</v>
      </c>
    </row>
    <row r="49" spans="3:11" ht="12.75">
      <c r="C49" s="1"/>
      <c r="F49" s="1"/>
      <c r="G49" s="1"/>
      <c r="H49" s="1"/>
      <c r="I49" s="1"/>
      <c r="K49" s="1"/>
    </row>
    <row r="50" spans="1:11" ht="12.75">
      <c r="A50" t="s">
        <v>533</v>
      </c>
      <c r="C50" s="1"/>
      <c r="F50" s="1"/>
      <c r="G50" s="1"/>
      <c r="H50" s="1"/>
      <c r="I50" s="1"/>
      <c r="K50" s="1"/>
    </row>
    <row r="51" spans="1:12" ht="12.75">
      <c r="A51" t="s">
        <v>268</v>
      </c>
      <c r="B51" s="2">
        <v>108441</v>
      </c>
      <c r="C51" s="1">
        <v>914</v>
      </c>
      <c r="D51">
        <v>6</v>
      </c>
      <c r="E51">
        <v>2</v>
      </c>
      <c r="F51" s="1">
        <v>4</v>
      </c>
      <c r="G51" s="1">
        <v>18.85</v>
      </c>
      <c r="H51" s="1">
        <v>4</v>
      </c>
      <c r="I51" s="1">
        <v>22.85</v>
      </c>
      <c r="J51">
        <f>C51/40</f>
        <v>22.85</v>
      </c>
      <c r="K51" s="1">
        <v>3410</v>
      </c>
      <c r="L51" t="s">
        <v>395</v>
      </c>
    </row>
    <row r="52" spans="1:12" s="9" customFormat="1" ht="12.75">
      <c r="A52" s="9" t="s">
        <v>271</v>
      </c>
      <c r="B52" s="202">
        <v>104618</v>
      </c>
      <c r="C52" s="8">
        <v>1357</v>
      </c>
      <c r="D52" s="9">
        <v>6</v>
      </c>
      <c r="E52" s="9">
        <v>5</v>
      </c>
      <c r="F52" s="8">
        <v>6</v>
      </c>
      <c r="G52" s="8">
        <v>26.75</v>
      </c>
      <c r="H52" s="8">
        <v>5.8</v>
      </c>
      <c r="I52" s="8">
        <v>32.55</v>
      </c>
      <c r="J52" s="203">
        <f>C52/40</f>
        <v>33.925</v>
      </c>
      <c r="K52" s="8">
        <v>2267.5</v>
      </c>
      <c r="L52" s="9" t="s">
        <v>395</v>
      </c>
    </row>
    <row r="53" spans="1:12" ht="12.75">
      <c r="A53" t="s">
        <v>275</v>
      </c>
      <c r="B53" s="2">
        <v>87352</v>
      </c>
      <c r="C53" s="1">
        <v>1224</v>
      </c>
      <c r="D53">
        <v>6</v>
      </c>
      <c r="E53">
        <v>13</v>
      </c>
      <c r="F53" s="1">
        <v>2</v>
      </c>
      <c r="G53" s="1">
        <v>25.6</v>
      </c>
      <c r="H53" s="1">
        <v>5</v>
      </c>
      <c r="I53" s="1">
        <v>30.6</v>
      </c>
      <c r="J53">
        <f>C53/40</f>
        <v>30.6</v>
      </c>
      <c r="K53" s="1">
        <v>2070</v>
      </c>
      <c r="L53" t="s">
        <v>394</v>
      </c>
    </row>
    <row r="54" spans="1:12" ht="12.75">
      <c r="A54" t="s">
        <v>277</v>
      </c>
      <c r="B54" s="2">
        <v>103982</v>
      </c>
      <c r="C54" s="1">
        <v>871</v>
      </c>
      <c r="D54">
        <v>6</v>
      </c>
      <c r="E54">
        <v>13</v>
      </c>
      <c r="F54" s="1">
        <v>1</v>
      </c>
      <c r="G54" s="1">
        <v>14.88</v>
      </c>
      <c r="H54" s="1">
        <v>6.9</v>
      </c>
      <c r="I54" s="1">
        <v>21.78</v>
      </c>
      <c r="J54" s="90">
        <f>C54/40</f>
        <v>21.775</v>
      </c>
      <c r="K54" s="1">
        <v>5667</v>
      </c>
      <c r="L54" t="s">
        <v>392</v>
      </c>
    </row>
    <row r="55" spans="1:11" ht="12.75">
      <c r="A55" t="s">
        <v>534</v>
      </c>
      <c r="C55" s="1"/>
      <c r="F55" s="1"/>
      <c r="G55" s="1"/>
      <c r="H55" s="1"/>
      <c r="I55" s="1"/>
      <c r="K55" s="1"/>
    </row>
    <row r="56" spans="1:12" ht="12.75">
      <c r="A56" t="s">
        <v>248</v>
      </c>
      <c r="B56" s="2">
        <v>223525</v>
      </c>
      <c r="C56" s="1">
        <v>2788</v>
      </c>
      <c r="D56">
        <v>6</v>
      </c>
      <c r="E56">
        <v>20</v>
      </c>
      <c r="F56" s="1">
        <v>5</v>
      </c>
      <c r="G56" s="1">
        <v>68.63</v>
      </c>
      <c r="H56" s="1">
        <v>1</v>
      </c>
      <c r="I56" s="1">
        <v>69.63</v>
      </c>
      <c r="J56">
        <f>C56/40</f>
        <v>69.7</v>
      </c>
      <c r="K56" s="1">
        <v>4278</v>
      </c>
      <c r="L56" t="s">
        <v>391</v>
      </c>
    </row>
    <row r="57" spans="1:12" s="9" customFormat="1" ht="12.75">
      <c r="A57" s="9" t="s">
        <v>256</v>
      </c>
      <c r="B57" s="202">
        <v>305584</v>
      </c>
      <c r="C57" s="8">
        <v>3326</v>
      </c>
      <c r="D57" s="9">
        <v>7</v>
      </c>
      <c r="E57" s="9">
        <v>14</v>
      </c>
      <c r="F57" s="8">
        <v>10</v>
      </c>
      <c r="G57" s="8">
        <v>15</v>
      </c>
      <c r="H57" s="8">
        <v>67.65</v>
      </c>
      <c r="I57" s="8">
        <v>83</v>
      </c>
      <c r="J57" s="9">
        <f>C57/40</f>
        <v>83.15</v>
      </c>
      <c r="K57" s="8">
        <v>6395</v>
      </c>
      <c r="L57" s="202" t="s">
        <v>393</v>
      </c>
    </row>
    <row r="58" spans="1:12" ht="12.75">
      <c r="A58" t="s">
        <v>260</v>
      </c>
      <c r="B58" s="2">
        <v>205027</v>
      </c>
      <c r="C58" s="1">
        <v>2456</v>
      </c>
      <c r="D58">
        <v>6</v>
      </c>
      <c r="E58">
        <v>9</v>
      </c>
      <c r="F58" s="1">
        <v>6</v>
      </c>
      <c r="G58" s="1">
        <v>50.6</v>
      </c>
      <c r="H58" s="1">
        <v>10.8</v>
      </c>
      <c r="I58" s="1">
        <v>62</v>
      </c>
      <c r="J58">
        <f>C58/40</f>
        <v>61.4</v>
      </c>
      <c r="K58" s="1">
        <v>4169</v>
      </c>
      <c r="L58" t="s">
        <v>395</v>
      </c>
    </row>
    <row r="59" spans="1:12" ht="12.75">
      <c r="A59" t="s">
        <v>262</v>
      </c>
      <c r="B59" s="2">
        <v>241152</v>
      </c>
      <c r="C59" s="1">
        <v>3171</v>
      </c>
      <c r="D59">
        <v>6</v>
      </c>
      <c r="E59">
        <v>14</v>
      </c>
      <c r="F59" s="1">
        <v>4</v>
      </c>
      <c r="G59" s="1">
        <v>58.6</v>
      </c>
      <c r="H59" s="1">
        <v>20.68</v>
      </c>
      <c r="I59" s="1">
        <v>80</v>
      </c>
      <c r="J59" s="90">
        <f>C59/40</f>
        <v>79.275</v>
      </c>
      <c r="K59" s="1">
        <v>0</v>
      </c>
      <c r="L59" t="s">
        <v>395</v>
      </c>
    </row>
    <row r="60" spans="1:12" ht="12.75">
      <c r="A60" t="s">
        <v>263</v>
      </c>
      <c r="B60" s="2">
        <v>166246</v>
      </c>
      <c r="C60" s="1">
        <v>3112.5</v>
      </c>
      <c r="D60">
        <v>6</v>
      </c>
      <c r="E60">
        <v>9</v>
      </c>
      <c r="F60" s="1">
        <v>10</v>
      </c>
      <c r="G60" s="1">
        <v>59.06</v>
      </c>
      <c r="H60" s="1">
        <v>18.75</v>
      </c>
      <c r="I60" s="1">
        <v>77.81</v>
      </c>
      <c r="J60" s="90">
        <f>C60/40</f>
        <v>77.8125</v>
      </c>
      <c r="K60" s="1">
        <v>6289</v>
      </c>
      <c r="L60" s="2" t="s">
        <v>393</v>
      </c>
    </row>
    <row r="61" ht="12.75">
      <c r="A61" t="s">
        <v>244</v>
      </c>
    </row>
    <row r="62" spans="1:12" ht="12.75">
      <c r="A62" t="s">
        <v>243</v>
      </c>
      <c r="B62" s="2">
        <v>3362</v>
      </c>
      <c r="C62" s="1">
        <v>80</v>
      </c>
      <c r="D62">
        <v>5</v>
      </c>
      <c r="E62">
        <v>1</v>
      </c>
      <c r="F62" s="1">
        <v>0</v>
      </c>
      <c r="G62" s="1">
        <v>1</v>
      </c>
      <c r="H62" s="1">
        <v>1</v>
      </c>
      <c r="I62" s="1">
        <v>2</v>
      </c>
      <c r="J62">
        <f>C62/40</f>
        <v>2</v>
      </c>
      <c r="K62" s="1">
        <v>0</v>
      </c>
      <c r="L62" t="s">
        <v>390</v>
      </c>
    </row>
    <row r="63" spans="1:12" ht="12.75">
      <c r="A63" t="s">
        <v>270</v>
      </c>
      <c r="B63" s="2">
        <v>15642</v>
      </c>
      <c r="C63" s="1">
        <v>258.5</v>
      </c>
      <c r="D63">
        <v>6</v>
      </c>
      <c r="E63">
        <v>1</v>
      </c>
      <c r="F63" s="1">
        <v>1</v>
      </c>
      <c r="G63" s="1">
        <v>6</v>
      </c>
      <c r="H63" s="1">
        <v>1.46</v>
      </c>
      <c r="I63" s="1">
        <v>7</v>
      </c>
      <c r="J63" s="90">
        <f>C63/40</f>
        <v>6.4625</v>
      </c>
      <c r="K63" s="1">
        <v>780</v>
      </c>
      <c r="L63" t="s">
        <v>390</v>
      </c>
    </row>
    <row r="65" spans="1:13" ht="12.75">
      <c r="A65" s="205" t="s">
        <v>659</v>
      </c>
      <c r="B65" s="210">
        <f>SUM(B4:B63)</f>
        <v>3005062</v>
      </c>
      <c r="C65" s="210">
        <f aca="true" t="shared" si="4" ref="C65:K65">SUM(C4:C63)</f>
        <v>34437.5</v>
      </c>
      <c r="D65" s="210">
        <f t="shared" si="4"/>
        <v>304</v>
      </c>
      <c r="E65" s="210">
        <f t="shared" si="4"/>
        <v>231</v>
      </c>
      <c r="F65" s="210">
        <f t="shared" si="4"/>
        <v>112</v>
      </c>
      <c r="G65" s="210">
        <f t="shared" si="4"/>
        <v>669.25</v>
      </c>
      <c r="H65" s="210">
        <f t="shared" si="4"/>
        <v>235.26000000000002</v>
      </c>
      <c r="I65" s="210">
        <f t="shared" si="4"/>
        <v>902.19</v>
      </c>
      <c r="J65" s="221">
        <f t="shared" si="4"/>
        <v>860.9375</v>
      </c>
      <c r="K65" s="210">
        <f t="shared" si="4"/>
        <v>62754.34</v>
      </c>
      <c r="M65" s="2"/>
    </row>
    <row r="67" spans="1:2" ht="12.75">
      <c r="A67" s="9" t="s">
        <v>678</v>
      </c>
      <c r="B67" s="9"/>
    </row>
  </sheetData>
  <sheetProtection/>
  <mergeCells count="4">
    <mergeCell ref="B1:E1"/>
    <mergeCell ref="F1:H1"/>
    <mergeCell ref="L1:L2"/>
    <mergeCell ref="I1:K1"/>
  </mergeCells>
  <printOptions/>
  <pageMargins left="0.7" right="0.7" top="0.75" bottom="0.75" header="0.3" footer="0.3"/>
  <pageSetup horizontalDpi="600" verticalDpi="600" orientation="portrait" r:id="rId1"/>
  <headerFooter>
    <oddHeader>&amp;L2018 Annual Statistical Report&amp;COperations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9"/>
  <sheetViews>
    <sheetView tabSelected="1" view="pageLayout" workbookViewId="0" topLeftCell="A223">
      <selection activeCell="B241" sqref="B241"/>
    </sheetView>
  </sheetViews>
  <sheetFormatPr defaultColWidth="9.140625" defaultRowHeight="12.75"/>
  <cols>
    <col min="1" max="1" width="48.8515625" style="0" customWidth="1"/>
    <col min="2" max="2" width="42.00390625" style="0" customWidth="1"/>
    <col min="3" max="3" width="7.00390625" style="0" bestFit="1" customWidth="1"/>
    <col min="4" max="5" width="6.140625" style="0" bestFit="1" customWidth="1"/>
    <col min="6" max="6" width="10.7109375" style="0" customWidth="1"/>
    <col min="7" max="7" width="11.7109375" style="0" customWidth="1"/>
  </cols>
  <sheetData>
    <row r="1" spans="6:7" ht="13.5" thickBot="1">
      <c r="F1" s="281" t="s">
        <v>654</v>
      </c>
      <c r="G1" s="281"/>
    </row>
    <row r="2" spans="1:7" ht="39" thickBot="1">
      <c r="A2" s="87" t="s">
        <v>540</v>
      </c>
      <c r="B2" s="88" t="s">
        <v>545</v>
      </c>
      <c r="C2" s="89" t="s">
        <v>546</v>
      </c>
      <c r="D2" s="86" t="s">
        <v>547</v>
      </c>
      <c r="E2" s="86" t="s">
        <v>655</v>
      </c>
      <c r="F2" s="86">
        <v>2018</v>
      </c>
      <c r="G2" s="86">
        <v>2017</v>
      </c>
    </row>
    <row r="3" spans="1:7" ht="15">
      <c r="A3" t="s">
        <v>262</v>
      </c>
      <c r="B3" t="s">
        <v>96</v>
      </c>
      <c r="C3" s="1">
        <v>0</v>
      </c>
      <c r="D3" s="90">
        <v>0</v>
      </c>
      <c r="E3" s="1">
        <v>0</v>
      </c>
      <c r="F3" s="1">
        <v>0</v>
      </c>
      <c r="G3" s="92">
        <v>4721</v>
      </c>
    </row>
    <row r="4" spans="1:7" ht="15">
      <c r="A4" t="s">
        <v>291</v>
      </c>
      <c r="B4" t="s">
        <v>216</v>
      </c>
      <c r="C4" s="1">
        <v>0</v>
      </c>
      <c r="D4" s="90">
        <v>0</v>
      </c>
      <c r="E4" s="1">
        <v>0</v>
      </c>
      <c r="F4">
        <v>0</v>
      </c>
      <c r="G4" s="91">
        <v>0</v>
      </c>
    </row>
    <row r="5" spans="1:7" s="5" customFormat="1" ht="15">
      <c r="A5" t="s">
        <v>249</v>
      </c>
      <c r="B5" t="s">
        <v>23</v>
      </c>
      <c r="C5" s="1">
        <v>26</v>
      </c>
      <c r="D5" s="90">
        <v>52</v>
      </c>
      <c r="E5" s="1">
        <v>6</v>
      </c>
      <c r="F5" s="2">
        <v>5480</v>
      </c>
      <c r="G5" s="92">
        <v>31102</v>
      </c>
    </row>
    <row r="6" spans="1:7" s="5" customFormat="1" ht="15">
      <c r="A6" t="s">
        <v>245</v>
      </c>
      <c r="B6" t="s">
        <v>236</v>
      </c>
      <c r="C6" s="1">
        <v>40</v>
      </c>
      <c r="D6" s="90">
        <v>8</v>
      </c>
      <c r="E6" s="1">
        <v>2</v>
      </c>
      <c r="F6" s="1">
        <v>21</v>
      </c>
      <c r="G6" s="93">
        <v>79</v>
      </c>
    </row>
    <row r="7" spans="1:7" ht="15">
      <c r="A7" t="s">
        <v>265</v>
      </c>
      <c r="B7" t="s">
        <v>109</v>
      </c>
      <c r="C7" s="1">
        <v>46</v>
      </c>
      <c r="D7" s="90">
        <v>22.608695652173914</v>
      </c>
      <c r="E7" s="1">
        <v>4</v>
      </c>
      <c r="F7" s="1">
        <v>714</v>
      </c>
      <c r="G7" s="92">
        <v>1546</v>
      </c>
    </row>
    <row r="8" spans="1:7" ht="15">
      <c r="A8" t="s">
        <v>260</v>
      </c>
      <c r="B8" t="s">
        <v>78</v>
      </c>
      <c r="C8" s="1">
        <v>46</v>
      </c>
      <c r="D8" s="90">
        <v>43.77173913043478</v>
      </c>
      <c r="E8" s="1">
        <v>6</v>
      </c>
      <c r="F8" s="2">
        <v>15919</v>
      </c>
      <c r="G8" s="92">
        <v>18939</v>
      </c>
    </row>
    <row r="9" spans="1:7" ht="15">
      <c r="A9" t="s">
        <v>256</v>
      </c>
      <c r="B9" t="s">
        <v>653</v>
      </c>
      <c r="C9" s="1">
        <v>48</v>
      </c>
      <c r="D9" s="90">
        <v>0</v>
      </c>
      <c r="E9" s="1">
        <v>5</v>
      </c>
      <c r="F9" s="2">
        <v>1078</v>
      </c>
      <c r="G9" s="93">
        <v>858</v>
      </c>
    </row>
    <row r="10" spans="1:7" ht="15">
      <c r="A10" t="s">
        <v>262</v>
      </c>
      <c r="B10" t="s">
        <v>92</v>
      </c>
      <c r="C10" s="1">
        <v>48</v>
      </c>
      <c r="D10" s="90">
        <v>32.104166666666664</v>
      </c>
      <c r="E10" s="1">
        <v>5</v>
      </c>
      <c r="F10" s="2">
        <v>1688</v>
      </c>
      <c r="G10" s="92">
        <v>3692</v>
      </c>
    </row>
    <row r="11" spans="1:7" ht="15">
      <c r="A11" t="s">
        <v>259</v>
      </c>
      <c r="B11" t="s">
        <v>72</v>
      </c>
      <c r="C11" s="1">
        <v>48</v>
      </c>
      <c r="D11" s="90">
        <v>41.041666666666664</v>
      </c>
      <c r="E11" s="1">
        <v>6</v>
      </c>
      <c r="F11" s="2">
        <v>6852</v>
      </c>
      <c r="G11" s="92">
        <v>8331</v>
      </c>
    </row>
    <row r="12" spans="1:7" ht="15">
      <c r="A12" t="s">
        <v>268</v>
      </c>
      <c r="B12" t="s">
        <v>120</v>
      </c>
      <c r="C12" s="1">
        <v>48</v>
      </c>
      <c r="D12" s="90">
        <v>17.708333333333332</v>
      </c>
      <c r="E12" s="1">
        <v>4</v>
      </c>
      <c r="F12" s="2">
        <v>10900</v>
      </c>
      <c r="G12" s="92">
        <v>10434</v>
      </c>
    </row>
    <row r="13" spans="1:7" ht="15">
      <c r="A13" t="s">
        <v>264</v>
      </c>
      <c r="B13" t="s">
        <v>106</v>
      </c>
      <c r="C13" s="1">
        <v>49</v>
      </c>
      <c r="D13" s="90">
        <v>42</v>
      </c>
      <c r="E13" s="1">
        <v>6</v>
      </c>
      <c r="F13" s="2">
        <v>35546</v>
      </c>
      <c r="G13" s="92">
        <v>30130</v>
      </c>
    </row>
    <row r="14" spans="1:7" ht="15">
      <c r="A14" t="s">
        <v>280</v>
      </c>
      <c r="B14" t="s">
        <v>175</v>
      </c>
      <c r="C14" s="1">
        <v>50</v>
      </c>
      <c r="D14" s="90">
        <v>14</v>
      </c>
      <c r="E14" s="1">
        <v>4</v>
      </c>
      <c r="F14" s="1">
        <v>303</v>
      </c>
      <c r="G14" s="93">
        <v>623</v>
      </c>
    </row>
    <row r="15" spans="1:7" ht="15">
      <c r="A15" t="s">
        <v>286</v>
      </c>
      <c r="B15" t="s">
        <v>196</v>
      </c>
      <c r="C15" s="1">
        <v>50</v>
      </c>
      <c r="D15" s="90">
        <v>20</v>
      </c>
      <c r="E15" s="1">
        <v>5</v>
      </c>
      <c r="F15" s="1">
        <v>785</v>
      </c>
      <c r="G15" s="92">
        <v>1358</v>
      </c>
    </row>
    <row r="16" spans="1:7" ht="15">
      <c r="A16" t="s">
        <v>280</v>
      </c>
      <c r="B16" t="s">
        <v>173</v>
      </c>
      <c r="C16" s="1">
        <v>50</v>
      </c>
      <c r="D16" s="90">
        <v>14</v>
      </c>
      <c r="E16" s="1">
        <v>5</v>
      </c>
      <c r="F16" s="2">
        <v>1104</v>
      </c>
      <c r="G16" s="92">
        <v>1101</v>
      </c>
    </row>
    <row r="17" spans="1:7" ht="15">
      <c r="A17" t="s">
        <v>280</v>
      </c>
      <c r="B17" t="s">
        <v>171</v>
      </c>
      <c r="C17" s="1">
        <v>50</v>
      </c>
      <c r="D17" s="90">
        <v>16</v>
      </c>
      <c r="E17" s="1">
        <v>4</v>
      </c>
      <c r="F17" s="2">
        <v>1177</v>
      </c>
      <c r="G17" s="92">
        <v>1583</v>
      </c>
    </row>
    <row r="18" spans="1:7" ht="15">
      <c r="A18" t="s">
        <v>253</v>
      </c>
      <c r="B18" t="s">
        <v>42</v>
      </c>
      <c r="C18" s="1">
        <v>50</v>
      </c>
      <c r="D18" s="90">
        <v>20</v>
      </c>
      <c r="E18" s="1">
        <v>5</v>
      </c>
      <c r="F18" s="2">
        <v>1807</v>
      </c>
      <c r="G18" s="92">
        <v>1941</v>
      </c>
    </row>
    <row r="19" spans="1:7" ht="15">
      <c r="A19" t="s">
        <v>280</v>
      </c>
      <c r="B19" t="s">
        <v>170</v>
      </c>
      <c r="C19" s="1">
        <v>50</v>
      </c>
      <c r="D19" s="90">
        <v>24</v>
      </c>
      <c r="E19" s="1">
        <v>4</v>
      </c>
      <c r="F19" s="2">
        <v>1972</v>
      </c>
      <c r="G19" s="92">
        <v>2540</v>
      </c>
    </row>
    <row r="20" spans="1:7" ht="15">
      <c r="A20" t="s">
        <v>286</v>
      </c>
      <c r="B20" t="s">
        <v>195</v>
      </c>
      <c r="C20" s="1">
        <v>50</v>
      </c>
      <c r="D20" s="90">
        <v>30</v>
      </c>
      <c r="E20" s="1">
        <v>4</v>
      </c>
      <c r="F20" s="2">
        <v>2348</v>
      </c>
      <c r="G20" s="92">
        <v>2686</v>
      </c>
    </row>
    <row r="21" spans="1:7" ht="15">
      <c r="A21" t="s">
        <v>242</v>
      </c>
      <c r="B21" t="s">
        <v>233</v>
      </c>
      <c r="C21" s="1">
        <v>50</v>
      </c>
      <c r="D21" s="90">
        <v>35</v>
      </c>
      <c r="E21" s="1">
        <v>5</v>
      </c>
      <c r="F21" s="2">
        <v>2743</v>
      </c>
      <c r="G21" s="92">
        <v>2054</v>
      </c>
    </row>
    <row r="22" spans="1:7" ht="12.75" customHeight="1">
      <c r="A22" t="s">
        <v>280</v>
      </c>
      <c r="B22" t="s">
        <v>172</v>
      </c>
      <c r="C22" s="1">
        <v>50</v>
      </c>
      <c r="D22" s="90">
        <v>30</v>
      </c>
      <c r="E22" s="1">
        <v>5</v>
      </c>
      <c r="F22" s="2">
        <v>2881</v>
      </c>
      <c r="G22" s="197">
        <v>3814</v>
      </c>
    </row>
    <row r="23" spans="1:7" ht="15">
      <c r="A23" t="s">
        <v>280</v>
      </c>
      <c r="B23" t="s">
        <v>176</v>
      </c>
      <c r="C23" s="1">
        <v>50</v>
      </c>
      <c r="D23" s="90">
        <v>30</v>
      </c>
      <c r="E23" s="1">
        <v>5</v>
      </c>
      <c r="F23" s="2">
        <v>6010</v>
      </c>
      <c r="G23" s="92">
        <v>5701</v>
      </c>
    </row>
    <row r="24" spans="1:7" ht="15">
      <c r="A24" t="s">
        <v>242</v>
      </c>
      <c r="B24" t="s">
        <v>232</v>
      </c>
      <c r="C24" s="1">
        <v>50</v>
      </c>
      <c r="D24" s="90">
        <v>40</v>
      </c>
      <c r="E24" s="1">
        <v>5</v>
      </c>
      <c r="F24" s="2">
        <v>7164</v>
      </c>
      <c r="G24" s="92">
        <v>5455</v>
      </c>
    </row>
    <row r="25" spans="1:7" ht="15">
      <c r="A25" t="s">
        <v>280</v>
      </c>
      <c r="B25" t="s">
        <v>174</v>
      </c>
      <c r="C25" s="1">
        <v>50</v>
      </c>
      <c r="D25" s="90">
        <v>30</v>
      </c>
      <c r="E25" s="1">
        <v>5</v>
      </c>
      <c r="F25" s="2">
        <v>7199</v>
      </c>
      <c r="G25" s="92">
        <v>8182</v>
      </c>
    </row>
    <row r="26" spans="1:7" ht="15">
      <c r="A26" t="s">
        <v>280</v>
      </c>
      <c r="B26" t="s">
        <v>169</v>
      </c>
      <c r="C26" s="1">
        <v>50</v>
      </c>
      <c r="D26" s="90">
        <v>47</v>
      </c>
      <c r="E26" s="1">
        <v>5</v>
      </c>
      <c r="F26" s="2">
        <v>21666</v>
      </c>
      <c r="G26" s="92">
        <v>23062</v>
      </c>
    </row>
    <row r="27" spans="1:7" ht="15">
      <c r="A27" t="s">
        <v>262</v>
      </c>
      <c r="B27" t="s">
        <v>83</v>
      </c>
      <c r="C27" s="1">
        <v>50</v>
      </c>
      <c r="D27" s="90">
        <v>48.68</v>
      </c>
      <c r="E27" s="1">
        <v>6</v>
      </c>
      <c r="F27" s="2">
        <v>30007</v>
      </c>
      <c r="G27" s="92">
        <v>45663</v>
      </c>
    </row>
    <row r="28" spans="1:7" ht="15">
      <c r="A28" t="s">
        <v>280</v>
      </c>
      <c r="B28" t="s">
        <v>168</v>
      </c>
      <c r="C28" s="1">
        <v>50</v>
      </c>
      <c r="D28" s="90">
        <v>53.5</v>
      </c>
      <c r="E28" s="1">
        <v>6</v>
      </c>
      <c r="F28" s="2">
        <v>49916</v>
      </c>
      <c r="G28" s="92">
        <v>53574</v>
      </c>
    </row>
    <row r="29" spans="1:7" ht="15">
      <c r="A29" t="s">
        <v>262</v>
      </c>
      <c r="B29" t="s">
        <v>94</v>
      </c>
      <c r="C29" s="1">
        <v>50</v>
      </c>
      <c r="D29" s="90">
        <v>51.66</v>
      </c>
      <c r="E29" s="1">
        <v>6</v>
      </c>
      <c r="F29" s="2">
        <v>83141</v>
      </c>
      <c r="G29" s="193">
        <v>99917</v>
      </c>
    </row>
    <row r="30" spans="1:7" ht="15">
      <c r="A30" t="s">
        <v>281</v>
      </c>
      <c r="B30" t="s">
        <v>181</v>
      </c>
      <c r="C30" s="1">
        <v>51</v>
      </c>
      <c r="D30" s="90">
        <v>15</v>
      </c>
      <c r="E30" s="1">
        <v>3</v>
      </c>
      <c r="F30" s="1">
        <v>171</v>
      </c>
      <c r="G30" s="93">
        <v>213</v>
      </c>
    </row>
    <row r="31" spans="1:7" ht="15">
      <c r="A31" t="s">
        <v>281</v>
      </c>
      <c r="B31" t="s">
        <v>180</v>
      </c>
      <c r="C31" s="1">
        <v>51</v>
      </c>
      <c r="D31" s="90">
        <v>30</v>
      </c>
      <c r="E31" s="1">
        <v>5</v>
      </c>
      <c r="F31" s="1">
        <v>357</v>
      </c>
      <c r="G31" s="93">
        <v>847</v>
      </c>
    </row>
    <row r="32" spans="1:7" ht="15">
      <c r="A32" t="s">
        <v>281</v>
      </c>
      <c r="B32" t="s">
        <v>179</v>
      </c>
      <c r="C32" s="1">
        <v>51</v>
      </c>
      <c r="D32" s="90">
        <v>24</v>
      </c>
      <c r="E32" s="1">
        <v>3</v>
      </c>
      <c r="F32" s="2">
        <v>2209</v>
      </c>
      <c r="G32" s="92">
        <v>3751</v>
      </c>
    </row>
    <row r="33" spans="1:7" ht="15">
      <c r="A33" t="s">
        <v>281</v>
      </c>
      <c r="B33" t="s">
        <v>182</v>
      </c>
      <c r="C33" s="1">
        <v>51</v>
      </c>
      <c r="D33" s="90">
        <v>40</v>
      </c>
      <c r="E33" s="1">
        <v>5</v>
      </c>
      <c r="F33" s="2">
        <v>2678</v>
      </c>
      <c r="G33" s="92">
        <v>4038</v>
      </c>
    </row>
    <row r="34" spans="1:7" ht="15">
      <c r="A34" t="s">
        <v>281</v>
      </c>
      <c r="B34" t="s">
        <v>177</v>
      </c>
      <c r="C34" s="1">
        <v>51</v>
      </c>
      <c r="D34" s="90">
        <v>20</v>
      </c>
      <c r="E34" s="1">
        <v>3</v>
      </c>
      <c r="F34" s="2">
        <v>2845</v>
      </c>
      <c r="G34" s="92">
        <v>3597</v>
      </c>
    </row>
    <row r="35" spans="1:7" ht="15">
      <c r="A35" t="s">
        <v>281</v>
      </c>
      <c r="B35" t="s">
        <v>178</v>
      </c>
      <c r="C35" s="1">
        <v>51</v>
      </c>
      <c r="D35" s="90">
        <v>40</v>
      </c>
      <c r="E35" s="1">
        <v>5</v>
      </c>
      <c r="F35" s="2">
        <v>7968</v>
      </c>
      <c r="G35" s="92">
        <v>9555</v>
      </c>
    </row>
    <row r="36" spans="1:7" ht="15">
      <c r="A36" t="s">
        <v>245</v>
      </c>
      <c r="B36" t="s">
        <v>239</v>
      </c>
      <c r="C36" s="1">
        <v>52</v>
      </c>
      <c r="D36" s="90">
        <v>16</v>
      </c>
      <c r="E36" s="1">
        <v>4</v>
      </c>
      <c r="F36" s="1">
        <v>21</v>
      </c>
      <c r="G36" s="93">
        <v>65</v>
      </c>
    </row>
    <row r="37" spans="1:7" ht="15">
      <c r="A37" t="s">
        <v>245</v>
      </c>
      <c r="B37" t="s">
        <v>237</v>
      </c>
      <c r="C37" s="1">
        <v>52</v>
      </c>
      <c r="D37" s="90">
        <v>17</v>
      </c>
      <c r="E37" s="1">
        <v>3</v>
      </c>
      <c r="F37" s="1">
        <v>73</v>
      </c>
      <c r="G37" s="93">
        <v>67</v>
      </c>
    </row>
    <row r="38" spans="1:7" ht="15">
      <c r="A38" t="s">
        <v>291</v>
      </c>
      <c r="B38" t="s">
        <v>213</v>
      </c>
      <c r="C38" s="1">
        <v>52</v>
      </c>
      <c r="D38" s="90">
        <v>13.73076923076923</v>
      </c>
      <c r="E38" s="1">
        <v>4</v>
      </c>
      <c r="F38" s="1">
        <v>92</v>
      </c>
      <c r="G38" s="93">
        <v>114</v>
      </c>
    </row>
    <row r="39" spans="1:7" ht="15">
      <c r="A39" t="s">
        <v>245</v>
      </c>
      <c r="B39" t="s">
        <v>235</v>
      </c>
      <c r="C39" s="1">
        <v>52</v>
      </c>
      <c r="D39" s="90">
        <v>1.2692307692307692</v>
      </c>
      <c r="E39" s="1">
        <v>2</v>
      </c>
      <c r="F39" s="1">
        <v>116</v>
      </c>
      <c r="G39" s="93">
        <v>112</v>
      </c>
    </row>
    <row r="40" spans="1:7" ht="15">
      <c r="A40" t="s">
        <v>277</v>
      </c>
      <c r="B40" t="s">
        <v>158</v>
      </c>
      <c r="C40" s="1">
        <v>52</v>
      </c>
      <c r="D40" s="90">
        <v>10</v>
      </c>
      <c r="E40" s="1">
        <v>4</v>
      </c>
      <c r="F40" s="1">
        <v>122</v>
      </c>
      <c r="G40" s="93">
        <v>208</v>
      </c>
    </row>
    <row r="41" spans="1:7" ht="15">
      <c r="A41" t="s">
        <v>265</v>
      </c>
      <c r="B41" t="s">
        <v>111</v>
      </c>
      <c r="C41" s="1">
        <v>52</v>
      </c>
      <c r="D41" s="90">
        <v>8</v>
      </c>
      <c r="E41" s="1">
        <v>2</v>
      </c>
      <c r="F41" s="1">
        <v>158</v>
      </c>
      <c r="G41" s="93">
        <v>943</v>
      </c>
    </row>
    <row r="42" spans="1:7" ht="15">
      <c r="A42" t="s">
        <v>250</v>
      </c>
      <c r="B42" t="s">
        <v>27</v>
      </c>
      <c r="C42" s="1">
        <v>52</v>
      </c>
      <c r="D42" s="90">
        <v>13</v>
      </c>
      <c r="E42" s="1">
        <v>2</v>
      </c>
      <c r="F42" s="1">
        <v>171</v>
      </c>
      <c r="G42" s="93">
        <v>155</v>
      </c>
    </row>
    <row r="43" spans="1:7" ht="15">
      <c r="A43" t="s">
        <v>291</v>
      </c>
      <c r="B43" t="s">
        <v>210</v>
      </c>
      <c r="C43" s="1">
        <v>52</v>
      </c>
      <c r="D43" s="90">
        <v>13.73076923076923</v>
      </c>
      <c r="E43" s="1">
        <v>4</v>
      </c>
      <c r="F43" s="1">
        <v>211</v>
      </c>
      <c r="G43" s="93">
        <v>296</v>
      </c>
    </row>
    <row r="44" spans="1:7" ht="15">
      <c r="A44" t="s">
        <v>291</v>
      </c>
      <c r="B44" t="s">
        <v>212</v>
      </c>
      <c r="C44" s="1">
        <v>52</v>
      </c>
      <c r="D44" s="90">
        <v>13.73076923076923</v>
      </c>
      <c r="E44" s="1">
        <v>4</v>
      </c>
      <c r="F44" s="1">
        <v>333</v>
      </c>
      <c r="G44" s="93">
        <v>382</v>
      </c>
    </row>
    <row r="45" spans="1:7" ht="15">
      <c r="A45" t="s">
        <v>288</v>
      </c>
      <c r="B45" t="s">
        <v>205</v>
      </c>
      <c r="C45" s="1">
        <v>52</v>
      </c>
      <c r="D45" s="90">
        <v>14</v>
      </c>
      <c r="E45" s="1">
        <v>4</v>
      </c>
      <c r="F45" s="1">
        <v>340</v>
      </c>
      <c r="G45" s="93">
        <v>315</v>
      </c>
    </row>
    <row r="46" spans="1:7" ht="15">
      <c r="A46" t="s">
        <v>278</v>
      </c>
      <c r="B46" t="s">
        <v>163</v>
      </c>
      <c r="C46" s="1">
        <v>52</v>
      </c>
      <c r="D46" s="90">
        <v>40</v>
      </c>
      <c r="E46" s="1">
        <v>4</v>
      </c>
      <c r="F46" s="1">
        <v>400</v>
      </c>
      <c r="G46" s="92">
        <v>5765</v>
      </c>
    </row>
    <row r="47" spans="1:7" ht="15">
      <c r="A47" t="s">
        <v>278</v>
      </c>
      <c r="B47" t="s">
        <v>164</v>
      </c>
      <c r="C47" s="1">
        <v>52</v>
      </c>
      <c r="D47" s="90">
        <v>15</v>
      </c>
      <c r="E47" s="1">
        <v>4</v>
      </c>
      <c r="F47" s="1">
        <v>400</v>
      </c>
      <c r="G47" s="93">
        <v>400</v>
      </c>
    </row>
    <row r="48" spans="1:7" ht="15">
      <c r="A48" t="s">
        <v>278</v>
      </c>
      <c r="B48" t="s">
        <v>165</v>
      </c>
      <c r="C48" s="1">
        <v>52</v>
      </c>
      <c r="D48" s="90">
        <v>15</v>
      </c>
      <c r="E48" s="1">
        <v>4</v>
      </c>
      <c r="F48" s="1">
        <v>400</v>
      </c>
      <c r="G48" s="93">
        <v>300</v>
      </c>
    </row>
    <row r="49" spans="1:7" ht="15">
      <c r="A49" t="s">
        <v>277</v>
      </c>
      <c r="B49" t="s">
        <v>154</v>
      </c>
      <c r="C49" s="1">
        <v>52</v>
      </c>
      <c r="D49" s="90">
        <v>24</v>
      </c>
      <c r="E49" s="1">
        <v>4</v>
      </c>
      <c r="F49" s="2">
        <v>446</v>
      </c>
      <c r="G49" s="93">
        <v>743</v>
      </c>
    </row>
    <row r="50" spans="1:7" ht="15">
      <c r="A50" t="s">
        <v>262</v>
      </c>
      <c r="B50" t="s">
        <v>89</v>
      </c>
      <c r="C50" s="1">
        <v>52</v>
      </c>
      <c r="D50" s="90">
        <v>35.42307692307692</v>
      </c>
      <c r="E50" s="1">
        <v>5</v>
      </c>
      <c r="F50" s="1">
        <v>483</v>
      </c>
      <c r="G50" s="93">
        <v>606</v>
      </c>
    </row>
    <row r="51" spans="1:7" ht="15">
      <c r="A51" t="s">
        <v>250</v>
      </c>
      <c r="B51" t="s">
        <v>25</v>
      </c>
      <c r="C51" s="1">
        <v>52</v>
      </c>
      <c r="D51" s="90">
        <v>13</v>
      </c>
      <c r="E51" s="1">
        <v>2</v>
      </c>
      <c r="F51" s="1">
        <v>641</v>
      </c>
      <c r="G51" s="93">
        <v>464</v>
      </c>
    </row>
    <row r="52" spans="1:7" ht="15">
      <c r="A52" t="s">
        <v>248</v>
      </c>
      <c r="B52" t="s">
        <v>21</v>
      </c>
      <c r="C52" s="1">
        <v>52</v>
      </c>
      <c r="D52" s="90">
        <v>9</v>
      </c>
      <c r="E52" s="1">
        <v>2</v>
      </c>
      <c r="F52" s="1">
        <v>697</v>
      </c>
      <c r="G52" s="92">
        <v>1924</v>
      </c>
    </row>
    <row r="53" spans="1:7" ht="15">
      <c r="A53" t="s">
        <v>257</v>
      </c>
      <c r="B53" t="s">
        <v>66</v>
      </c>
      <c r="C53" s="1">
        <v>52</v>
      </c>
      <c r="D53" s="90">
        <v>29.625</v>
      </c>
      <c r="E53" s="1">
        <v>5</v>
      </c>
      <c r="F53" s="1">
        <v>863</v>
      </c>
      <c r="G53" s="93">
        <v>862</v>
      </c>
    </row>
    <row r="54" spans="1:7" ht="15">
      <c r="A54" t="s">
        <v>285</v>
      </c>
      <c r="B54" t="s">
        <v>193</v>
      </c>
      <c r="C54" s="1">
        <v>52</v>
      </c>
      <c r="D54" s="90">
        <v>12</v>
      </c>
      <c r="E54" s="1">
        <v>2</v>
      </c>
      <c r="F54" s="1">
        <v>945</v>
      </c>
      <c r="G54" s="93">
        <v>867</v>
      </c>
    </row>
    <row r="55" spans="1:7" ht="15">
      <c r="A55" t="s">
        <v>251</v>
      </c>
      <c r="B55" t="s">
        <v>29</v>
      </c>
      <c r="C55" s="1">
        <v>52</v>
      </c>
      <c r="D55" s="90">
        <v>37</v>
      </c>
      <c r="E55" s="1">
        <v>5</v>
      </c>
      <c r="F55" s="2">
        <v>1216</v>
      </c>
      <c r="G55" s="92">
        <v>1977</v>
      </c>
    </row>
    <row r="56" spans="1:7" ht="15">
      <c r="A56" t="s">
        <v>275</v>
      </c>
      <c r="B56" t="s">
        <v>140</v>
      </c>
      <c r="C56" s="1">
        <v>52</v>
      </c>
      <c r="D56" s="90">
        <v>11</v>
      </c>
      <c r="E56" s="1">
        <v>2</v>
      </c>
      <c r="F56" s="2">
        <v>1230</v>
      </c>
      <c r="G56" s="92">
        <v>1638</v>
      </c>
    </row>
    <row r="57" spans="1:7" ht="15">
      <c r="A57" t="s">
        <v>262</v>
      </c>
      <c r="B57" t="s">
        <v>91</v>
      </c>
      <c r="C57" s="1">
        <v>52</v>
      </c>
      <c r="D57" s="90">
        <v>35.42307692307692</v>
      </c>
      <c r="E57" s="1">
        <v>5</v>
      </c>
      <c r="F57" s="2">
        <v>1346</v>
      </c>
      <c r="G57" s="92">
        <v>1750</v>
      </c>
    </row>
    <row r="58" spans="1:7" ht="15" customHeight="1">
      <c r="A58" t="s">
        <v>288</v>
      </c>
      <c r="B58" t="s">
        <v>206</v>
      </c>
      <c r="C58" s="1">
        <v>52</v>
      </c>
      <c r="D58" s="90">
        <v>10</v>
      </c>
      <c r="E58" s="1">
        <v>2</v>
      </c>
      <c r="F58" s="2">
        <v>1465</v>
      </c>
      <c r="G58" s="92">
        <v>2335</v>
      </c>
    </row>
    <row r="59" spans="1:7" ht="15">
      <c r="A59" t="s">
        <v>288</v>
      </c>
      <c r="B59" t="s">
        <v>203</v>
      </c>
      <c r="C59" s="1">
        <v>52</v>
      </c>
      <c r="D59" s="90">
        <v>10</v>
      </c>
      <c r="E59" s="1">
        <v>2</v>
      </c>
      <c r="F59" s="2">
        <v>1512</v>
      </c>
      <c r="G59" s="92">
        <v>2335</v>
      </c>
    </row>
    <row r="60" spans="1:7" ht="15">
      <c r="A60" t="s">
        <v>245</v>
      </c>
      <c r="B60" t="s">
        <v>238</v>
      </c>
      <c r="C60" s="1">
        <v>52</v>
      </c>
      <c r="D60" s="90">
        <v>20.846153846153847</v>
      </c>
      <c r="E60" s="1">
        <v>5</v>
      </c>
      <c r="F60" s="2">
        <v>1523</v>
      </c>
      <c r="G60" s="92">
        <v>1023</v>
      </c>
    </row>
    <row r="61" spans="1:7" ht="15">
      <c r="A61" t="s">
        <v>275</v>
      </c>
      <c r="B61" t="s">
        <v>144</v>
      </c>
      <c r="C61" s="1">
        <v>52</v>
      </c>
      <c r="D61" s="90">
        <v>20</v>
      </c>
      <c r="E61" s="1">
        <v>3</v>
      </c>
      <c r="F61" s="2">
        <v>1523</v>
      </c>
      <c r="G61" s="92">
        <v>1766</v>
      </c>
    </row>
    <row r="62" spans="1:7" ht="15">
      <c r="A62" t="s">
        <v>253</v>
      </c>
      <c r="B62" t="s">
        <v>43</v>
      </c>
      <c r="C62" s="1">
        <v>52</v>
      </c>
      <c r="D62" s="90">
        <v>25</v>
      </c>
      <c r="E62" s="1">
        <v>5</v>
      </c>
      <c r="F62" s="2">
        <v>1943</v>
      </c>
      <c r="G62" s="92">
        <v>1691</v>
      </c>
    </row>
    <row r="63" spans="1:7" ht="15">
      <c r="A63" t="s">
        <v>289</v>
      </c>
      <c r="B63" t="s">
        <v>208</v>
      </c>
      <c r="C63" s="1">
        <v>52</v>
      </c>
      <c r="D63" s="90">
        <v>19.23076923076923</v>
      </c>
      <c r="E63" s="1">
        <v>5</v>
      </c>
      <c r="F63" s="2">
        <v>1989</v>
      </c>
      <c r="G63" s="92">
        <v>2059</v>
      </c>
    </row>
    <row r="64" spans="1:7" ht="15">
      <c r="A64" t="s">
        <v>251</v>
      </c>
      <c r="B64" t="s">
        <v>30</v>
      </c>
      <c r="C64" s="1">
        <v>52</v>
      </c>
      <c r="D64" s="90">
        <v>35</v>
      </c>
      <c r="E64" s="1">
        <v>5</v>
      </c>
      <c r="F64" s="2">
        <v>2014</v>
      </c>
      <c r="G64" s="92">
        <v>2039</v>
      </c>
    </row>
    <row r="65" spans="1:7" ht="15">
      <c r="A65" t="s">
        <v>275</v>
      </c>
      <c r="B65" t="s">
        <v>143</v>
      </c>
      <c r="C65" s="1">
        <v>52</v>
      </c>
      <c r="D65" s="90">
        <v>28</v>
      </c>
      <c r="E65" s="1">
        <v>4</v>
      </c>
      <c r="F65" s="2">
        <v>2073</v>
      </c>
      <c r="G65" s="92">
        <v>1826</v>
      </c>
    </row>
    <row r="66" spans="1:7" ht="15">
      <c r="A66" t="s">
        <v>285</v>
      </c>
      <c r="B66" t="s">
        <v>192</v>
      </c>
      <c r="C66" s="1">
        <v>52</v>
      </c>
      <c r="D66" s="90">
        <v>16</v>
      </c>
      <c r="E66" s="1">
        <v>3</v>
      </c>
      <c r="F66" s="2">
        <v>2076</v>
      </c>
      <c r="G66" s="92">
        <v>2781</v>
      </c>
    </row>
    <row r="67" spans="1:7" ht="15">
      <c r="A67" t="s">
        <v>256</v>
      </c>
      <c r="B67" t="s">
        <v>64</v>
      </c>
      <c r="C67" s="1">
        <v>52</v>
      </c>
      <c r="D67" s="90">
        <v>27.25</v>
      </c>
      <c r="E67" s="1">
        <v>5</v>
      </c>
      <c r="F67" s="2">
        <v>2134</v>
      </c>
      <c r="G67" s="92">
        <v>1732</v>
      </c>
    </row>
    <row r="68" spans="1:7" ht="15">
      <c r="A68" t="s">
        <v>293</v>
      </c>
      <c r="B68" t="s">
        <v>219</v>
      </c>
      <c r="C68" s="1">
        <v>52</v>
      </c>
      <c r="D68" s="90">
        <v>32</v>
      </c>
      <c r="E68" s="1">
        <v>4</v>
      </c>
      <c r="F68" s="2">
        <v>2292</v>
      </c>
      <c r="G68" s="92">
        <v>1847</v>
      </c>
    </row>
    <row r="69" spans="1:7" ht="15">
      <c r="A69" t="s">
        <v>294</v>
      </c>
      <c r="B69" t="s">
        <v>221</v>
      </c>
      <c r="C69" s="1">
        <v>52</v>
      </c>
      <c r="D69" s="90">
        <v>21</v>
      </c>
      <c r="E69" s="1">
        <v>3</v>
      </c>
      <c r="F69" s="2">
        <v>2300</v>
      </c>
      <c r="G69" s="92">
        <v>2621</v>
      </c>
    </row>
    <row r="70" spans="1:7" ht="15">
      <c r="A70" t="s">
        <v>273</v>
      </c>
      <c r="B70" t="s">
        <v>133</v>
      </c>
      <c r="C70" s="1">
        <v>52</v>
      </c>
      <c r="D70" s="90">
        <v>20</v>
      </c>
      <c r="E70" s="1">
        <v>5</v>
      </c>
      <c r="F70" s="2">
        <v>2732</v>
      </c>
      <c r="G70" s="92">
        <v>3108</v>
      </c>
    </row>
    <row r="71" spans="1:7" ht="15">
      <c r="A71" t="s">
        <v>285</v>
      </c>
      <c r="B71" t="s">
        <v>191</v>
      </c>
      <c r="C71" s="1">
        <v>52</v>
      </c>
      <c r="D71" s="90">
        <v>10</v>
      </c>
      <c r="E71" s="1">
        <v>2</v>
      </c>
      <c r="F71" s="2">
        <v>2878</v>
      </c>
      <c r="G71" s="92">
        <v>2886</v>
      </c>
    </row>
    <row r="72" spans="1:7" ht="15">
      <c r="A72" t="s">
        <v>293</v>
      </c>
      <c r="B72" t="s">
        <v>218</v>
      </c>
      <c r="C72" s="1">
        <v>52</v>
      </c>
      <c r="D72" s="90">
        <v>32</v>
      </c>
      <c r="E72" s="1">
        <v>4</v>
      </c>
      <c r="F72" s="2">
        <v>2896</v>
      </c>
      <c r="G72" s="92">
        <v>2840</v>
      </c>
    </row>
    <row r="73" spans="1:7" ht="15">
      <c r="A73" t="s">
        <v>269</v>
      </c>
      <c r="B73" t="s">
        <v>122</v>
      </c>
      <c r="C73" s="1">
        <v>52</v>
      </c>
      <c r="D73" s="90">
        <v>35</v>
      </c>
      <c r="E73" s="1">
        <v>4</v>
      </c>
      <c r="F73" s="2">
        <v>2960</v>
      </c>
      <c r="G73" s="92">
        <v>3715</v>
      </c>
    </row>
    <row r="74" spans="1:7" ht="15">
      <c r="A74" t="s">
        <v>275</v>
      </c>
      <c r="B74" t="s">
        <v>148</v>
      </c>
      <c r="C74" s="1">
        <v>52</v>
      </c>
      <c r="D74" s="90">
        <v>20</v>
      </c>
      <c r="E74" s="1">
        <v>4</v>
      </c>
      <c r="F74" s="2">
        <v>2963</v>
      </c>
      <c r="G74" s="92">
        <v>2345</v>
      </c>
    </row>
    <row r="75" spans="1:7" ht="15">
      <c r="A75" t="s">
        <v>262</v>
      </c>
      <c r="B75" t="s">
        <v>90</v>
      </c>
      <c r="C75" s="1">
        <v>52</v>
      </c>
      <c r="D75" s="90">
        <v>34.03846153846154</v>
      </c>
      <c r="E75" s="1">
        <v>5</v>
      </c>
      <c r="F75" s="2">
        <v>2976</v>
      </c>
      <c r="G75" s="92">
        <v>2006</v>
      </c>
    </row>
    <row r="76" spans="1:7" ht="15">
      <c r="A76" t="s">
        <v>254</v>
      </c>
      <c r="B76" t="s">
        <v>48</v>
      </c>
      <c r="C76" s="1">
        <v>52</v>
      </c>
      <c r="D76" s="90">
        <v>19.423076923076923</v>
      </c>
      <c r="E76" s="1">
        <v>4</v>
      </c>
      <c r="F76" s="2">
        <v>3010</v>
      </c>
      <c r="G76" s="92">
        <v>1358</v>
      </c>
    </row>
    <row r="77" spans="1:7" ht="15">
      <c r="A77" t="s">
        <v>262</v>
      </c>
      <c r="B77" t="s">
        <v>86</v>
      </c>
      <c r="C77" s="1">
        <v>52</v>
      </c>
      <c r="D77" s="90">
        <v>40.38461538461539</v>
      </c>
      <c r="E77" s="1">
        <v>6</v>
      </c>
      <c r="F77" s="2">
        <v>3114</v>
      </c>
      <c r="G77" s="92">
        <v>3639</v>
      </c>
    </row>
    <row r="78" spans="1:7" ht="15">
      <c r="A78" t="s">
        <v>284</v>
      </c>
      <c r="B78" t="s">
        <v>189</v>
      </c>
      <c r="C78" s="1">
        <v>52</v>
      </c>
      <c r="D78" s="90">
        <v>32</v>
      </c>
      <c r="E78" s="1">
        <v>4</v>
      </c>
      <c r="F78" s="2">
        <v>3152</v>
      </c>
      <c r="G78" s="92">
        <v>3758</v>
      </c>
    </row>
    <row r="79" spans="1:7" ht="15">
      <c r="A79" t="s">
        <v>248</v>
      </c>
      <c r="B79" t="s">
        <v>22</v>
      </c>
      <c r="C79" s="1">
        <v>52</v>
      </c>
      <c r="D79" s="90">
        <v>14</v>
      </c>
      <c r="E79" s="1">
        <v>4</v>
      </c>
      <c r="F79" s="2">
        <v>3182</v>
      </c>
      <c r="G79" s="92">
        <v>9749</v>
      </c>
    </row>
    <row r="80" spans="1:7" ht="15">
      <c r="A80" t="s">
        <v>273</v>
      </c>
      <c r="B80" t="s">
        <v>134</v>
      </c>
      <c r="C80" s="1">
        <v>52</v>
      </c>
      <c r="D80" s="90">
        <v>28</v>
      </c>
      <c r="E80" s="1">
        <v>5</v>
      </c>
      <c r="F80" s="2">
        <v>3483</v>
      </c>
      <c r="G80" s="92">
        <v>3858</v>
      </c>
    </row>
    <row r="81" spans="1:7" ht="15">
      <c r="A81" t="s">
        <v>291</v>
      </c>
      <c r="B81" t="s">
        <v>211</v>
      </c>
      <c r="C81" s="1">
        <v>52</v>
      </c>
      <c r="D81" s="90">
        <v>8.807692307692308</v>
      </c>
      <c r="E81" s="1">
        <v>3</v>
      </c>
      <c r="F81" s="2">
        <v>3538</v>
      </c>
      <c r="G81" s="92">
        <v>5547</v>
      </c>
    </row>
    <row r="82" spans="1:7" ht="15">
      <c r="A82" t="s">
        <v>248</v>
      </c>
      <c r="B82" t="s">
        <v>15</v>
      </c>
      <c r="C82" s="1">
        <v>52</v>
      </c>
      <c r="D82" s="90">
        <v>20</v>
      </c>
      <c r="E82" s="1">
        <v>3</v>
      </c>
      <c r="F82" s="2">
        <v>3655</v>
      </c>
      <c r="G82" s="92">
        <v>4457</v>
      </c>
    </row>
    <row r="83" spans="1:7" ht="15">
      <c r="A83" t="s">
        <v>275</v>
      </c>
      <c r="B83" t="s">
        <v>138</v>
      </c>
      <c r="C83" s="1">
        <v>52</v>
      </c>
      <c r="D83" s="90">
        <v>19.692307692307693</v>
      </c>
      <c r="E83" s="1">
        <v>5</v>
      </c>
      <c r="F83" s="2">
        <v>3668</v>
      </c>
      <c r="G83" s="92">
        <v>4113</v>
      </c>
    </row>
    <row r="84" spans="1:7" ht="15">
      <c r="A84" t="s">
        <v>275</v>
      </c>
      <c r="B84" t="s">
        <v>141</v>
      </c>
      <c r="C84" s="1">
        <v>52</v>
      </c>
      <c r="D84" s="90">
        <v>20</v>
      </c>
      <c r="E84" s="1">
        <v>4</v>
      </c>
      <c r="F84" s="2">
        <v>3704</v>
      </c>
      <c r="G84" s="92">
        <v>3455</v>
      </c>
    </row>
    <row r="85" spans="1:7" ht="15">
      <c r="A85" t="s">
        <v>248</v>
      </c>
      <c r="B85" t="s">
        <v>14</v>
      </c>
      <c r="C85" s="1">
        <v>52</v>
      </c>
      <c r="D85" s="90">
        <v>15</v>
      </c>
      <c r="E85" s="1">
        <v>2</v>
      </c>
      <c r="F85" s="2">
        <v>3864</v>
      </c>
      <c r="G85" s="92">
        <v>8541</v>
      </c>
    </row>
    <row r="86" spans="1:7" ht="15">
      <c r="A86" t="s">
        <v>253</v>
      </c>
      <c r="B86" t="s">
        <v>39</v>
      </c>
      <c r="C86" s="1">
        <v>52</v>
      </c>
      <c r="D86" s="90">
        <v>29</v>
      </c>
      <c r="E86" s="1">
        <v>5</v>
      </c>
      <c r="F86" s="2">
        <v>4119</v>
      </c>
      <c r="G86" s="92">
        <v>5039</v>
      </c>
    </row>
    <row r="87" spans="1:7" ht="15">
      <c r="A87" t="s">
        <v>252</v>
      </c>
      <c r="B87" t="s">
        <v>35</v>
      </c>
      <c r="C87" s="1">
        <v>52</v>
      </c>
      <c r="D87" s="90">
        <v>36.46153846153846</v>
      </c>
      <c r="E87" s="1">
        <v>5</v>
      </c>
      <c r="F87" s="2">
        <v>4124</v>
      </c>
      <c r="G87" s="92">
        <v>3943</v>
      </c>
    </row>
    <row r="88" spans="1:7" ht="15">
      <c r="A88" t="s">
        <v>291</v>
      </c>
      <c r="B88" t="s">
        <v>214</v>
      </c>
      <c r="C88" s="1">
        <v>52</v>
      </c>
      <c r="D88" s="90">
        <v>38.80769230769231</v>
      </c>
      <c r="E88" s="1">
        <v>5</v>
      </c>
      <c r="F88" s="2">
        <v>4228</v>
      </c>
      <c r="G88" s="92">
        <v>4353</v>
      </c>
    </row>
    <row r="89" spans="1:7" ht="15">
      <c r="A89" t="s">
        <v>271</v>
      </c>
      <c r="B89" t="s">
        <v>129</v>
      </c>
      <c r="C89" s="1">
        <v>52</v>
      </c>
      <c r="D89" s="90">
        <v>41.84615384615385</v>
      </c>
      <c r="E89" s="1">
        <v>2</v>
      </c>
      <c r="F89" s="2">
        <v>4409</v>
      </c>
      <c r="G89" s="92">
        <v>3814</v>
      </c>
    </row>
    <row r="90" spans="1:7" ht="15">
      <c r="A90" t="s">
        <v>258</v>
      </c>
      <c r="B90" t="s">
        <v>70</v>
      </c>
      <c r="C90" s="1">
        <v>52</v>
      </c>
      <c r="D90" s="90">
        <v>35.86538461538461</v>
      </c>
      <c r="E90" s="1">
        <v>6</v>
      </c>
      <c r="F90" s="2">
        <v>4463</v>
      </c>
      <c r="G90" s="92">
        <v>5597</v>
      </c>
    </row>
    <row r="91" spans="1:7" ht="15">
      <c r="A91" t="s">
        <v>251</v>
      </c>
      <c r="B91" t="s">
        <v>32</v>
      </c>
      <c r="C91" s="1">
        <v>52</v>
      </c>
      <c r="D91" s="90">
        <v>35</v>
      </c>
      <c r="E91" s="1">
        <v>5</v>
      </c>
      <c r="F91" s="2">
        <v>4555</v>
      </c>
      <c r="G91" s="92">
        <v>4253</v>
      </c>
    </row>
    <row r="92" spans="1:7" ht="15">
      <c r="A92" t="s">
        <v>275</v>
      </c>
      <c r="B92" t="s">
        <v>142</v>
      </c>
      <c r="C92" s="1">
        <v>52</v>
      </c>
      <c r="D92" s="90">
        <v>37</v>
      </c>
      <c r="E92" s="1">
        <v>5</v>
      </c>
      <c r="F92" s="2">
        <v>4630</v>
      </c>
      <c r="G92" s="92">
        <v>6153</v>
      </c>
    </row>
    <row r="93" spans="1:7" ht="15">
      <c r="A93" t="s">
        <v>243</v>
      </c>
      <c r="B93" t="s">
        <v>234</v>
      </c>
      <c r="C93" s="1">
        <v>52</v>
      </c>
      <c r="D93" s="90">
        <v>43.09615384615385</v>
      </c>
      <c r="E93" s="1">
        <v>5</v>
      </c>
      <c r="F93" s="2">
        <v>4822</v>
      </c>
      <c r="G93" s="95">
        <v>5961</v>
      </c>
    </row>
    <row r="94" spans="1:7" ht="15">
      <c r="A94" t="s">
        <v>288</v>
      </c>
      <c r="B94" t="s">
        <v>202</v>
      </c>
      <c r="C94" s="1">
        <v>52</v>
      </c>
      <c r="D94" s="90">
        <v>20</v>
      </c>
      <c r="E94" s="1">
        <v>4</v>
      </c>
      <c r="F94" s="2">
        <v>4889</v>
      </c>
      <c r="G94" s="92">
        <v>4700</v>
      </c>
    </row>
    <row r="95" spans="1:7" ht="15">
      <c r="A95" t="s">
        <v>253</v>
      </c>
      <c r="B95" t="s">
        <v>38</v>
      </c>
      <c r="C95" s="1">
        <v>52</v>
      </c>
      <c r="D95" s="90">
        <v>30</v>
      </c>
      <c r="E95" s="1">
        <v>5</v>
      </c>
      <c r="F95" s="2">
        <v>5038</v>
      </c>
      <c r="G95" s="92">
        <v>5681</v>
      </c>
    </row>
    <row r="96" spans="1:7" ht="15">
      <c r="A96" t="s">
        <v>277</v>
      </c>
      <c r="B96" t="s">
        <v>153</v>
      </c>
      <c r="C96" s="1">
        <v>52</v>
      </c>
      <c r="D96" s="90">
        <v>30</v>
      </c>
      <c r="E96" s="1">
        <v>5</v>
      </c>
      <c r="F96" s="2">
        <v>5159</v>
      </c>
      <c r="G96" s="92">
        <v>8223</v>
      </c>
    </row>
    <row r="97" spans="1:7" ht="15">
      <c r="A97" t="s">
        <v>265</v>
      </c>
      <c r="B97" t="s">
        <v>108</v>
      </c>
      <c r="C97" s="1">
        <v>52</v>
      </c>
      <c r="D97" s="90">
        <v>40</v>
      </c>
      <c r="E97" s="1">
        <v>5</v>
      </c>
      <c r="F97" s="2">
        <v>5161</v>
      </c>
      <c r="G97" s="92">
        <v>8791</v>
      </c>
    </row>
    <row r="98" spans="1:7" ht="15">
      <c r="A98" t="s">
        <v>256</v>
      </c>
      <c r="B98" t="s">
        <v>59</v>
      </c>
      <c r="C98" s="1">
        <v>52</v>
      </c>
      <c r="D98" s="90">
        <v>28</v>
      </c>
      <c r="E98" s="1">
        <v>5</v>
      </c>
      <c r="F98" s="2">
        <v>5732</v>
      </c>
      <c r="G98" s="92">
        <v>6394</v>
      </c>
    </row>
    <row r="99" spans="1:7" ht="15">
      <c r="A99" t="s">
        <v>288</v>
      </c>
      <c r="B99" t="s">
        <v>204</v>
      </c>
      <c r="C99" s="1">
        <v>52</v>
      </c>
      <c r="D99" s="90">
        <v>20</v>
      </c>
      <c r="E99" s="1">
        <v>3</v>
      </c>
      <c r="F99" s="2">
        <v>5764</v>
      </c>
      <c r="G99" s="92">
        <v>6310</v>
      </c>
    </row>
    <row r="100" spans="1:7" ht="15">
      <c r="A100" t="s">
        <v>262</v>
      </c>
      <c r="B100" t="s">
        <v>85</v>
      </c>
      <c r="C100" s="1">
        <v>52</v>
      </c>
      <c r="D100" s="90">
        <v>35.34615384615385</v>
      </c>
      <c r="E100" s="1">
        <v>5</v>
      </c>
      <c r="F100" s="2">
        <v>5895</v>
      </c>
      <c r="G100" s="92">
        <v>6846</v>
      </c>
    </row>
    <row r="101" spans="1:7" ht="15">
      <c r="A101" t="s">
        <v>252</v>
      </c>
      <c r="B101" t="s">
        <v>34</v>
      </c>
      <c r="C101" s="1">
        <v>52</v>
      </c>
      <c r="D101" s="90">
        <v>41.01923076923077</v>
      </c>
      <c r="E101" s="1">
        <v>5</v>
      </c>
      <c r="F101" s="2">
        <v>5916</v>
      </c>
      <c r="G101" s="92">
        <v>8413</v>
      </c>
    </row>
    <row r="102" spans="1:7" ht="15">
      <c r="A102" t="s">
        <v>254</v>
      </c>
      <c r="B102" t="s">
        <v>49</v>
      </c>
      <c r="C102" s="1">
        <v>52</v>
      </c>
      <c r="D102" s="90">
        <v>19.423076923076923</v>
      </c>
      <c r="E102" s="1">
        <v>4</v>
      </c>
      <c r="F102" s="2">
        <v>6084</v>
      </c>
      <c r="G102" s="92">
        <v>3145</v>
      </c>
    </row>
    <row r="103" spans="1:7" ht="15">
      <c r="A103" t="s">
        <v>248</v>
      </c>
      <c r="B103" t="s">
        <v>6</v>
      </c>
      <c r="C103" s="1">
        <v>52</v>
      </c>
      <c r="D103" s="90">
        <v>20</v>
      </c>
      <c r="E103" s="1">
        <v>4</v>
      </c>
      <c r="F103" s="2">
        <v>6784</v>
      </c>
      <c r="G103" s="92">
        <v>6096</v>
      </c>
    </row>
    <row r="104" spans="1:7" ht="15">
      <c r="A104" t="s">
        <v>262</v>
      </c>
      <c r="B104" t="s">
        <v>84</v>
      </c>
      <c r="C104" s="1">
        <v>52</v>
      </c>
      <c r="D104" s="90">
        <v>50.25</v>
      </c>
      <c r="E104" s="1">
        <v>6</v>
      </c>
      <c r="F104" s="2">
        <v>6788</v>
      </c>
      <c r="G104" s="92">
        <v>6546</v>
      </c>
    </row>
    <row r="105" spans="1:7" ht="15">
      <c r="A105" t="s">
        <v>248</v>
      </c>
      <c r="B105" t="s">
        <v>20</v>
      </c>
      <c r="C105" s="1">
        <v>52</v>
      </c>
      <c r="D105" s="90">
        <v>34.13461538461539</v>
      </c>
      <c r="E105" s="1">
        <v>3</v>
      </c>
      <c r="F105" s="2">
        <v>6851</v>
      </c>
      <c r="G105" s="92">
        <v>1381</v>
      </c>
    </row>
    <row r="106" spans="1:7" ht="15">
      <c r="A106" t="s">
        <v>256</v>
      </c>
      <c r="B106" t="s">
        <v>62</v>
      </c>
      <c r="C106" s="1">
        <v>52</v>
      </c>
      <c r="D106" s="90">
        <v>34</v>
      </c>
      <c r="E106" s="1">
        <v>5</v>
      </c>
      <c r="F106" s="2">
        <v>6868</v>
      </c>
      <c r="G106" s="92">
        <v>6485</v>
      </c>
    </row>
    <row r="107" spans="1:7" ht="15">
      <c r="A107" t="s">
        <v>253</v>
      </c>
      <c r="B107" t="s">
        <v>40</v>
      </c>
      <c r="C107" s="1">
        <v>52</v>
      </c>
      <c r="D107" s="90">
        <v>29</v>
      </c>
      <c r="E107" s="1">
        <v>5</v>
      </c>
      <c r="F107" s="2">
        <v>6926</v>
      </c>
      <c r="G107" s="92">
        <v>6234</v>
      </c>
    </row>
    <row r="108" spans="1:7" ht="15">
      <c r="A108" t="s">
        <v>262</v>
      </c>
      <c r="B108" t="s">
        <v>95</v>
      </c>
      <c r="C108" s="1">
        <v>52</v>
      </c>
      <c r="D108" s="90">
        <v>33.86538461538461</v>
      </c>
      <c r="E108" s="1">
        <v>5</v>
      </c>
      <c r="F108" s="2">
        <v>6973</v>
      </c>
      <c r="G108" s="92">
        <v>7521</v>
      </c>
    </row>
    <row r="109" spans="1:7" ht="15">
      <c r="A109" t="s">
        <v>252</v>
      </c>
      <c r="B109" t="s">
        <v>33</v>
      </c>
      <c r="C109" s="1">
        <v>52</v>
      </c>
      <c r="D109" s="90">
        <v>45.71153846153846</v>
      </c>
      <c r="E109" s="1">
        <v>6</v>
      </c>
      <c r="F109" s="2">
        <v>7202</v>
      </c>
      <c r="G109" s="92">
        <v>8907</v>
      </c>
    </row>
    <row r="110" spans="1:7" ht="15">
      <c r="A110" t="s">
        <v>265</v>
      </c>
      <c r="B110" t="s">
        <v>107</v>
      </c>
      <c r="C110" s="1">
        <v>52</v>
      </c>
      <c r="D110" s="90">
        <v>45</v>
      </c>
      <c r="E110" s="1">
        <v>5</v>
      </c>
      <c r="F110" s="2">
        <v>7237</v>
      </c>
      <c r="G110" s="92">
        <v>9176</v>
      </c>
    </row>
    <row r="111" spans="1:7" ht="15">
      <c r="A111" t="s">
        <v>250</v>
      </c>
      <c r="B111" t="s">
        <v>26</v>
      </c>
      <c r="C111" s="1">
        <v>52</v>
      </c>
      <c r="D111" s="90">
        <v>22.5</v>
      </c>
      <c r="E111" s="1">
        <v>3</v>
      </c>
      <c r="F111" s="2">
        <v>7293</v>
      </c>
      <c r="G111" s="92">
        <v>3863</v>
      </c>
    </row>
    <row r="112" spans="1:7" ht="15">
      <c r="A112" t="s">
        <v>284</v>
      </c>
      <c r="B112" t="s">
        <v>188</v>
      </c>
      <c r="C112" s="1">
        <v>52</v>
      </c>
      <c r="D112" s="90">
        <v>32</v>
      </c>
      <c r="E112" s="1">
        <v>4</v>
      </c>
      <c r="F112" s="2">
        <v>7416</v>
      </c>
      <c r="G112" s="92">
        <v>6957</v>
      </c>
    </row>
    <row r="113" spans="1:7" ht="15">
      <c r="A113" t="s">
        <v>262</v>
      </c>
      <c r="B113" t="s">
        <v>88</v>
      </c>
      <c r="C113" s="1">
        <v>52</v>
      </c>
      <c r="D113" s="90">
        <v>50.5</v>
      </c>
      <c r="E113" s="1">
        <v>6</v>
      </c>
      <c r="F113" s="2">
        <v>7623</v>
      </c>
      <c r="G113" s="92">
        <v>7427</v>
      </c>
    </row>
    <row r="114" spans="1:7" ht="15">
      <c r="A114" t="s">
        <v>277</v>
      </c>
      <c r="B114" t="s">
        <v>151</v>
      </c>
      <c r="C114" s="1">
        <v>52</v>
      </c>
      <c r="D114" s="90">
        <v>30</v>
      </c>
      <c r="E114" s="1">
        <v>4</v>
      </c>
      <c r="F114" s="2">
        <v>7785</v>
      </c>
      <c r="G114" s="92">
        <v>8433</v>
      </c>
    </row>
    <row r="115" spans="1:7" ht="15">
      <c r="A115" t="s">
        <v>277</v>
      </c>
      <c r="B115" t="s">
        <v>159</v>
      </c>
      <c r="C115" s="1">
        <v>52</v>
      </c>
      <c r="D115" s="90">
        <v>15</v>
      </c>
      <c r="E115" s="1">
        <v>3</v>
      </c>
      <c r="F115" s="2">
        <v>7869</v>
      </c>
      <c r="G115" s="92">
        <v>3079</v>
      </c>
    </row>
    <row r="116" spans="1:7" ht="15">
      <c r="A116" t="s">
        <v>265</v>
      </c>
      <c r="B116" t="s">
        <v>110</v>
      </c>
      <c r="C116" s="1">
        <v>52</v>
      </c>
      <c r="D116" s="90">
        <v>40</v>
      </c>
      <c r="E116" s="1">
        <v>5</v>
      </c>
      <c r="F116" s="2">
        <v>7906</v>
      </c>
      <c r="G116" s="92">
        <v>7263</v>
      </c>
    </row>
    <row r="117" spans="1:7" ht="15">
      <c r="A117" t="s">
        <v>285</v>
      </c>
      <c r="B117" t="s">
        <v>190</v>
      </c>
      <c r="C117" s="1">
        <v>52</v>
      </c>
      <c r="D117" s="90">
        <v>20</v>
      </c>
      <c r="E117" s="1">
        <v>3</v>
      </c>
      <c r="F117" s="2">
        <v>8379</v>
      </c>
      <c r="G117" s="92">
        <v>8426</v>
      </c>
    </row>
    <row r="118" spans="1:7" ht="15">
      <c r="A118" t="s">
        <v>283</v>
      </c>
      <c r="B118" t="s">
        <v>186</v>
      </c>
      <c r="C118" s="1">
        <v>52</v>
      </c>
      <c r="D118" s="90">
        <v>37.5</v>
      </c>
      <c r="E118" s="1">
        <v>5</v>
      </c>
      <c r="F118" s="2">
        <v>8399</v>
      </c>
      <c r="G118" s="92">
        <v>9332</v>
      </c>
    </row>
    <row r="119" spans="1:7" ht="15">
      <c r="A119" t="s">
        <v>248</v>
      </c>
      <c r="B119" t="s">
        <v>10</v>
      </c>
      <c r="C119" s="1">
        <v>52</v>
      </c>
      <c r="D119" s="90">
        <v>28</v>
      </c>
      <c r="E119" s="1">
        <v>4</v>
      </c>
      <c r="F119" s="2">
        <v>8701</v>
      </c>
      <c r="G119" s="92">
        <v>15218</v>
      </c>
    </row>
    <row r="120" spans="1:7" ht="15">
      <c r="A120" t="s">
        <v>248</v>
      </c>
      <c r="B120" t="s">
        <v>18</v>
      </c>
      <c r="C120" s="1">
        <v>52</v>
      </c>
      <c r="D120" s="90">
        <v>37.5</v>
      </c>
      <c r="E120" s="1">
        <v>5</v>
      </c>
      <c r="F120" s="2">
        <v>8725</v>
      </c>
      <c r="G120" s="96">
        <v>10804</v>
      </c>
    </row>
    <row r="121" spans="1:7" ht="15">
      <c r="A121" t="s">
        <v>262</v>
      </c>
      <c r="B121" t="s">
        <v>97</v>
      </c>
      <c r="C121" s="1">
        <v>52</v>
      </c>
      <c r="D121" s="90">
        <v>49.67307692307692</v>
      </c>
      <c r="E121" s="1">
        <v>6</v>
      </c>
      <c r="F121" s="2">
        <v>8770</v>
      </c>
      <c r="G121" s="92">
        <v>10382</v>
      </c>
    </row>
    <row r="122" spans="1:7" ht="15">
      <c r="A122" t="s">
        <v>261</v>
      </c>
      <c r="B122" t="s">
        <v>82</v>
      </c>
      <c r="C122" s="1">
        <v>52</v>
      </c>
      <c r="D122" s="90">
        <v>30</v>
      </c>
      <c r="E122" s="1">
        <v>5</v>
      </c>
      <c r="F122" s="2">
        <v>8858</v>
      </c>
      <c r="G122" s="92">
        <v>13347</v>
      </c>
    </row>
    <row r="123" spans="1:7" ht="15">
      <c r="A123" t="s">
        <v>283</v>
      </c>
      <c r="B123" t="s">
        <v>185</v>
      </c>
      <c r="C123" s="1">
        <v>52</v>
      </c>
      <c r="D123" s="90">
        <v>45</v>
      </c>
      <c r="E123" s="1">
        <v>5</v>
      </c>
      <c r="F123" s="2">
        <v>9209</v>
      </c>
      <c r="G123" s="92">
        <v>11881</v>
      </c>
    </row>
    <row r="124" spans="1:7" ht="15">
      <c r="A124" t="s">
        <v>251</v>
      </c>
      <c r="B124" t="s">
        <v>31</v>
      </c>
      <c r="C124" s="1">
        <v>52</v>
      </c>
      <c r="D124" s="90">
        <v>48</v>
      </c>
      <c r="E124" s="1">
        <v>6</v>
      </c>
      <c r="F124" s="2">
        <v>9580</v>
      </c>
      <c r="G124" s="92">
        <v>9097</v>
      </c>
    </row>
    <row r="125" spans="1:7" ht="15">
      <c r="A125" t="s">
        <v>272</v>
      </c>
      <c r="B125" t="s">
        <v>131</v>
      </c>
      <c r="C125" s="1">
        <v>52</v>
      </c>
      <c r="D125" s="90">
        <v>40</v>
      </c>
      <c r="E125" s="1">
        <v>5</v>
      </c>
      <c r="F125" s="2">
        <v>9671</v>
      </c>
      <c r="G125" s="92">
        <v>10630</v>
      </c>
    </row>
    <row r="126" spans="1:7" ht="15">
      <c r="A126" t="s">
        <v>277</v>
      </c>
      <c r="B126" t="s">
        <v>152</v>
      </c>
      <c r="C126" s="1">
        <v>52</v>
      </c>
      <c r="D126" s="90">
        <v>10</v>
      </c>
      <c r="E126" s="1">
        <v>2</v>
      </c>
      <c r="F126" s="2">
        <v>9813</v>
      </c>
      <c r="G126" s="92">
        <v>8014</v>
      </c>
    </row>
    <row r="127" spans="1:7" ht="15">
      <c r="A127" t="s">
        <v>275</v>
      </c>
      <c r="B127" t="s">
        <v>139</v>
      </c>
      <c r="C127" s="1">
        <v>52</v>
      </c>
      <c r="D127" s="90">
        <v>45</v>
      </c>
      <c r="E127" s="1">
        <v>5</v>
      </c>
      <c r="F127" s="2">
        <v>10125</v>
      </c>
      <c r="G127" s="92">
        <v>11924</v>
      </c>
    </row>
    <row r="128" spans="1:7" ht="15">
      <c r="A128" t="s">
        <v>256</v>
      </c>
      <c r="B128" t="s">
        <v>55</v>
      </c>
      <c r="C128" s="1">
        <v>52</v>
      </c>
      <c r="D128" s="90">
        <v>28</v>
      </c>
      <c r="E128" s="1">
        <v>5</v>
      </c>
      <c r="F128" s="2">
        <v>10127</v>
      </c>
      <c r="G128" s="92">
        <v>15920</v>
      </c>
    </row>
    <row r="129" spans="1:7" ht="15">
      <c r="A129" t="s">
        <v>294</v>
      </c>
      <c r="B129" t="s">
        <v>220</v>
      </c>
      <c r="C129" s="1">
        <v>52</v>
      </c>
      <c r="D129" s="90">
        <v>29</v>
      </c>
      <c r="E129" s="1">
        <v>5</v>
      </c>
      <c r="F129" s="2">
        <v>10337</v>
      </c>
      <c r="G129" s="92">
        <v>9645</v>
      </c>
    </row>
    <row r="130" spans="1:7" ht="15">
      <c r="A130" t="s">
        <v>269</v>
      </c>
      <c r="B130" t="s">
        <v>124</v>
      </c>
      <c r="C130" s="1">
        <v>52</v>
      </c>
      <c r="D130" s="90">
        <v>40</v>
      </c>
      <c r="E130" s="1">
        <v>6</v>
      </c>
      <c r="F130" s="2">
        <v>10796</v>
      </c>
      <c r="G130" s="92">
        <v>13257</v>
      </c>
    </row>
    <row r="131" spans="1:7" ht="15">
      <c r="A131" t="s">
        <v>277</v>
      </c>
      <c r="B131" t="s">
        <v>150</v>
      </c>
      <c r="C131" s="1">
        <v>52</v>
      </c>
      <c r="D131" s="90">
        <v>40</v>
      </c>
      <c r="E131" s="1">
        <v>6</v>
      </c>
      <c r="F131" s="2">
        <v>11020</v>
      </c>
      <c r="G131" s="92">
        <v>9550</v>
      </c>
    </row>
    <row r="132" spans="1:7" ht="15">
      <c r="A132" t="s">
        <v>247</v>
      </c>
      <c r="B132" t="s">
        <v>2</v>
      </c>
      <c r="C132" s="1">
        <v>52</v>
      </c>
      <c r="D132" s="90">
        <v>40</v>
      </c>
      <c r="E132" s="1">
        <v>5</v>
      </c>
      <c r="F132" s="2">
        <v>11206</v>
      </c>
      <c r="G132" s="92">
        <v>10784</v>
      </c>
    </row>
    <row r="133" spans="1:7" ht="15">
      <c r="A133" t="s">
        <v>254</v>
      </c>
      <c r="B133" t="s">
        <v>47</v>
      </c>
      <c r="C133" s="1">
        <v>52</v>
      </c>
      <c r="D133" s="90">
        <v>23.26923076923077</v>
      </c>
      <c r="E133" s="1">
        <v>5</v>
      </c>
      <c r="F133" s="2">
        <v>11326</v>
      </c>
      <c r="G133" s="92">
        <v>7132</v>
      </c>
    </row>
    <row r="134" spans="1:7" ht="15">
      <c r="A134" t="s">
        <v>256</v>
      </c>
      <c r="B134" t="s">
        <v>61</v>
      </c>
      <c r="C134" s="1">
        <v>52</v>
      </c>
      <c r="D134" s="90">
        <v>24</v>
      </c>
      <c r="E134" s="1">
        <v>4</v>
      </c>
      <c r="F134" s="2">
        <v>11403</v>
      </c>
      <c r="G134" s="92">
        <v>12463</v>
      </c>
    </row>
    <row r="135" spans="1:7" ht="15">
      <c r="A135" t="s">
        <v>253</v>
      </c>
      <c r="B135" t="s">
        <v>37</v>
      </c>
      <c r="C135" s="1">
        <v>52</v>
      </c>
      <c r="D135" s="90">
        <v>33</v>
      </c>
      <c r="E135" s="1">
        <v>5</v>
      </c>
      <c r="F135" s="2">
        <v>11607</v>
      </c>
      <c r="G135" s="92">
        <v>13705</v>
      </c>
    </row>
    <row r="136" spans="1:7" ht="15">
      <c r="A136" t="s">
        <v>248</v>
      </c>
      <c r="B136" t="s">
        <v>7</v>
      </c>
      <c r="C136" s="1">
        <v>52</v>
      </c>
      <c r="D136" s="90">
        <v>28</v>
      </c>
      <c r="E136" s="1">
        <v>4</v>
      </c>
      <c r="F136" s="2">
        <v>11744</v>
      </c>
      <c r="G136" s="92">
        <v>10119</v>
      </c>
    </row>
    <row r="137" spans="1:7" ht="15">
      <c r="A137" t="s">
        <v>254</v>
      </c>
      <c r="B137" t="s">
        <v>46</v>
      </c>
      <c r="C137" s="1">
        <v>52</v>
      </c>
      <c r="D137" s="90">
        <v>19.423076923076923</v>
      </c>
      <c r="E137" s="1">
        <v>4</v>
      </c>
      <c r="F137" s="2">
        <v>12244</v>
      </c>
      <c r="G137" s="92">
        <v>7746</v>
      </c>
    </row>
    <row r="138" spans="1:7" ht="15">
      <c r="A138" t="s">
        <v>248</v>
      </c>
      <c r="B138" t="s">
        <v>19</v>
      </c>
      <c r="C138" s="1">
        <v>52</v>
      </c>
      <c r="D138" s="90">
        <v>43</v>
      </c>
      <c r="E138" s="1">
        <v>6</v>
      </c>
      <c r="F138" s="2">
        <v>12843</v>
      </c>
      <c r="G138" s="92">
        <v>10686</v>
      </c>
    </row>
    <row r="139" spans="1:7" ht="15">
      <c r="A139" t="s">
        <v>275</v>
      </c>
      <c r="B139" t="s">
        <v>145</v>
      </c>
      <c r="C139" s="1">
        <v>52</v>
      </c>
      <c r="D139" s="90">
        <v>20</v>
      </c>
      <c r="E139" s="1">
        <v>5</v>
      </c>
      <c r="F139" s="2">
        <v>14583</v>
      </c>
      <c r="G139" s="92">
        <v>13755</v>
      </c>
    </row>
    <row r="140" spans="1:7" ht="15">
      <c r="A140" t="s">
        <v>251</v>
      </c>
      <c r="B140" t="s">
        <v>28</v>
      </c>
      <c r="C140" s="1">
        <v>52</v>
      </c>
      <c r="D140" s="90">
        <v>40</v>
      </c>
      <c r="E140" s="1">
        <v>6</v>
      </c>
      <c r="F140" s="2">
        <v>14835</v>
      </c>
      <c r="G140" s="92">
        <v>18185</v>
      </c>
    </row>
    <row r="141" spans="1:7" ht="15">
      <c r="A141" t="s">
        <v>248</v>
      </c>
      <c r="B141" t="s">
        <v>12</v>
      </c>
      <c r="C141" s="1">
        <v>52</v>
      </c>
      <c r="D141" s="90">
        <v>40.5</v>
      </c>
      <c r="E141" s="1">
        <v>5</v>
      </c>
      <c r="F141" s="2">
        <v>15320</v>
      </c>
      <c r="G141" s="92">
        <v>17364</v>
      </c>
    </row>
    <row r="142" spans="1:7" ht="15">
      <c r="A142" t="s">
        <v>253</v>
      </c>
      <c r="B142" t="s">
        <v>41</v>
      </c>
      <c r="C142" s="1">
        <v>52</v>
      </c>
      <c r="D142" s="90">
        <v>35</v>
      </c>
      <c r="E142" s="1">
        <v>5</v>
      </c>
      <c r="F142" s="2">
        <v>15757</v>
      </c>
      <c r="G142" s="92">
        <v>15304</v>
      </c>
    </row>
    <row r="143" spans="1:7" ht="15">
      <c r="A143" t="s">
        <v>271</v>
      </c>
      <c r="B143" t="s">
        <v>128</v>
      </c>
      <c r="C143" s="1">
        <v>52</v>
      </c>
      <c r="D143" s="90">
        <v>45.84615384615385</v>
      </c>
      <c r="E143" s="1">
        <v>6</v>
      </c>
      <c r="F143" s="2">
        <v>15970</v>
      </c>
      <c r="G143" s="92">
        <v>15834</v>
      </c>
    </row>
    <row r="144" spans="1:7" ht="15">
      <c r="A144" t="s">
        <v>262</v>
      </c>
      <c r="B144" t="s">
        <v>87</v>
      </c>
      <c r="C144" s="1">
        <v>52</v>
      </c>
      <c r="D144" s="90">
        <v>43.25</v>
      </c>
      <c r="E144" s="1">
        <v>6</v>
      </c>
      <c r="F144" s="2">
        <v>18452</v>
      </c>
      <c r="G144" s="92">
        <v>18635</v>
      </c>
    </row>
    <row r="145" spans="1:7" ht="15">
      <c r="A145" t="s">
        <v>248</v>
      </c>
      <c r="B145" t="s">
        <v>8</v>
      </c>
      <c r="C145" s="1">
        <v>52</v>
      </c>
      <c r="D145" s="90">
        <v>37.5</v>
      </c>
      <c r="E145" s="1">
        <v>5</v>
      </c>
      <c r="F145" s="2">
        <v>18698</v>
      </c>
      <c r="G145" s="92">
        <v>20040</v>
      </c>
    </row>
    <row r="146" spans="1:7" ht="15">
      <c r="A146" t="s">
        <v>273</v>
      </c>
      <c r="B146" t="s">
        <v>132</v>
      </c>
      <c r="C146" s="1">
        <v>52</v>
      </c>
      <c r="D146" s="90">
        <v>49</v>
      </c>
      <c r="E146" s="1">
        <v>6</v>
      </c>
      <c r="F146" s="2">
        <v>18725</v>
      </c>
      <c r="G146" s="92">
        <v>22716</v>
      </c>
    </row>
    <row r="147" spans="1:7" ht="15">
      <c r="A147" t="s">
        <v>260</v>
      </c>
      <c r="B147" t="s">
        <v>77</v>
      </c>
      <c r="C147" s="1">
        <v>52</v>
      </c>
      <c r="D147" s="90">
        <v>18</v>
      </c>
      <c r="E147" s="1">
        <v>3</v>
      </c>
      <c r="F147" s="2">
        <v>18939</v>
      </c>
      <c r="G147" s="92">
        <v>15763</v>
      </c>
    </row>
    <row r="148" spans="1:7" ht="15">
      <c r="A148" t="s">
        <v>277</v>
      </c>
      <c r="B148" t="s">
        <v>160</v>
      </c>
      <c r="C148" s="1">
        <v>52</v>
      </c>
      <c r="D148" s="90">
        <v>54</v>
      </c>
      <c r="E148" s="1">
        <v>6</v>
      </c>
      <c r="F148" s="2">
        <v>19271</v>
      </c>
      <c r="G148" s="92">
        <v>19942</v>
      </c>
    </row>
    <row r="149" spans="1:7" ht="15">
      <c r="A149" t="s">
        <v>277</v>
      </c>
      <c r="B149" t="s">
        <v>161</v>
      </c>
      <c r="C149" s="1">
        <v>52</v>
      </c>
      <c r="D149" s="90">
        <v>0.5</v>
      </c>
      <c r="E149" s="1">
        <v>4</v>
      </c>
      <c r="F149" s="2">
        <v>19598</v>
      </c>
      <c r="G149" s="92">
        <v>16985</v>
      </c>
    </row>
    <row r="150" spans="1:7" ht="15">
      <c r="A150" t="s">
        <v>275</v>
      </c>
      <c r="B150" t="s">
        <v>147</v>
      </c>
      <c r="C150" s="1">
        <v>52</v>
      </c>
      <c r="D150" s="90">
        <v>45</v>
      </c>
      <c r="E150" s="1">
        <v>5</v>
      </c>
      <c r="F150" s="2">
        <v>20395</v>
      </c>
      <c r="G150" s="92">
        <v>22152</v>
      </c>
    </row>
    <row r="151" spans="1:7" ht="15">
      <c r="A151" t="s">
        <v>248</v>
      </c>
      <c r="B151" t="s">
        <v>13</v>
      </c>
      <c r="C151" s="1">
        <v>52</v>
      </c>
      <c r="D151" s="90">
        <v>41.5</v>
      </c>
      <c r="E151" s="1">
        <v>6</v>
      </c>
      <c r="F151" s="2">
        <v>20978</v>
      </c>
      <c r="G151" s="92">
        <v>18224</v>
      </c>
    </row>
    <row r="152" spans="1:7" ht="15">
      <c r="A152" t="s">
        <v>266</v>
      </c>
      <c r="B152" t="s">
        <v>112</v>
      </c>
      <c r="C152" s="1">
        <v>52</v>
      </c>
      <c r="D152" s="90">
        <v>47.92307692307692</v>
      </c>
      <c r="E152" s="1">
        <v>6</v>
      </c>
      <c r="F152" s="2">
        <v>20990</v>
      </c>
      <c r="G152" s="92">
        <v>22104</v>
      </c>
    </row>
    <row r="153" spans="1:7" ht="15">
      <c r="A153" t="s">
        <v>247</v>
      </c>
      <c r="B153" t="s">
        <v>1</v>
      </c>
      <c r="C153" s="1">
        <v>52</v>
      </c>
      <c r="D153" s="90">
        <v>40.5</v>
      </c>
      <c r="E153" s="1">
        <v>5</v>
      </c>
      <c r="F153" s="2">
        <v>21034</v>
      </c>
      <c r="G153" s="92">
        <v>21475</v>
      </c>
    </row>
    <row r="154" spans="1:7" ht="15">
      <c r="A154" t="s">
        <v>267</v>
      </c>
      <c r="B154" t="s">
        <v>117</v>
      </c>
      <c r="C154" s="1">
        <v>52</v>
      </c>
      <c r="D154" s="90">
        <v>36</v>
      </c>
      <c r="E154" s="1">
        <v>5</v>
      </c>
      <c r="F154" s="2">
        <v>21049</v>
      </c>
      <c r="G154" s="92">
        <v>19099</v>
      </c>
    </row>
    <row r="155" spans="1:7" ht="15">
      <c r="A155" t="s">
        <v>258</v>
      </c>
      <c r="B155" t="s">
        <v>71</v>
      </c>
      <c r="C155" s="1">
        <v>52</v>
      </c>
      <c r="D155" s="90">
        <v>38.67307692307692</v>
      </c>
      <c r="E155" s="1">
        <v>6</v>
      </c>
      <c r="F155" s="2">
        <v>21153</v>
      </c>
      <c r="G155" s="92">
        <v>17724</v>
      </c>
    </row>
    <row r="156" spans="1:7" ht="15">
      <c r="A156" t="s">
        <v>256</v>
      </c>
      <c r="B156" t="s">
        <v>58</v>
      </c>
      <c r="C156" s="1">
        <v>52</v>
      </c>
      <c r="D156" s="90">
        <v>48</v>
      </c>
      <c r="E156" s="1">
        <v>6</v>
      </c>
      <c r="F156" s="2">
        <v>22525</v>
      </c>
      <c r="G156" s="92">
        <v>26189</v>
      </c>
    </row>
    <row r="157" spans="1:7" ht="15">
      <c r="A157" t="s">
        <v>269</v>
      </c>
      <c r="B157" t="s">
        <v>123</v>
      </c>
      <c r="C157" s="1">
        <v>52</v>
      </c>
      <c r="D157" s="90">
        <v>46</v>
      </c>
      <c r="E157" s="1">
        <v>6</v>
      </c>
      <c r="F157" s="2">
        <v>23674</v>
      </c>
      <c r="G157" s="92">
        <v>27159</v>
      </c>
    </row>
    <row r="158" spans="1:7" ht="15">
      <c r="A158" t="s">
        <v>277</v>
      </c>
      <c r="B158" t="s">
        <v>162</v>
      </c>
      <c r="C158" s="1">
        <v>52</v>
      </c>
      <c r="D158" s="90">
        <v>24</v>
      </c>
      <c r="E158" s="1">
        <v>4</v>
      </c>
      <c r="F158" s="2">
        <v>24073</v>
      </c>
      <c r="G158" s="92">
        <v>18359</v>
      </c>
    </row>
    <row r="159" spans="1:7" ht="15">
      <c r="A159" t="s">
        <v>248</v>
      </c>
      <c r="B159" t="s">
        <v>17</v>
      </c>
      <c r="C159" s="1">
        <v>52</v>
      </c>
      <c r="D159" s="90">
        <v>44</v>
      </c>
      <c r="E159" s="1">
        <v>6</v>
      </c>
      <c r="F159" s="2">
        <v>25296</v>
      </c>
      <c r="G159" s="92">
        <v>26079</v>
      </c>
    </row>
    <row r="160" spans="1:7" ht="15">
      <c r="A160" t="s">
        <v>258</v>
      </c>
      <c r="B160" t="s">
        <v>69</v>
      </c>
      <c r="C160" s="1">
        <v>52</v>
      </c>
      <c r="D160" s="90">
        <v>46.40384615384615</v>
      </c>
      <c r="E160" s="1">
        <v>6</v>
      </c>
      <c r="F160" s="2">
        <v>26105</v>
      </c>
      <c r="G160" s="92">
        <v>29251</v>
      </c>
    </row>
    <row r="161" spans="1:7" ht="15">
      <c r="A161" t="s">
        <v>288</v>
      </c>
      <c r="B161" t="s">
        <v>199</v>
      </c>
      <c r="C161" s="1">
        <v>52</v>
      </c>
      <c r="D161" s="90">
        <v>39</v>
      </c>
      <c r="E161" s="1">
        <v>5</v>
      </c>
      <c r="F161" s="2">
        <v>26794</v>
      </c>
      <c r="G161" s="92">
        <v>24079</v>
      </c>
    </row>
    <row r="162" spans="1:7" ht="15">
      <c r="A162" t="s">
        <v>254</v>
      </c>
      <c r="B162" t="s">
        <v>45</v>
      </c>
      <c r="C162" s="1">
        <v>52</v>
      </c>
      <c r="D162" s="90">
        <v>38.73076923076923</v>
      </c>
      <c r="E162" s="1">
        <v>4</v>
      </c>
      <c r="F162" s="2">
        <v>27085</v>
      </c>
      <c r="G162" s="92">
        <v>22279</v>
      </c>
    </row>
    <row r="163" spans="1:7" ht="15">
      <c r="A163" t="s">
        <v>258</v>
      </c>
      <c r="B163" t="s">
        <v>68</v>
      </c>
      <c r="C163" s="1">
        <v>52</v>
      </c>
      <c r="D163" s="90">
        <v>45.36538461538461</v>
      </c>
      <c r="E163" s="1">
        <v>6</v>
      </c>
      <c r="F163" s="2">
        <v>27153</v>
      </c>
      <c r="G163" s="92">
        <v>27225</v>
      </c>
    </row>
    <row r="164" spans="1:7" ht="15">
      <c r="A164" t="s">
        <v>288</v>
      </c>
      <c r="B164" t="s">
        <v>201</v>
      </c>
      <c r="C164" s="1">
        <v>52</v>
      </c>
      <c r="D164" s="90">
        <v>44</v>
      </c>
      <c r="E164" s="1">
        <v>6</v>
      </c>
      <c r="F164" s="2">
        <v>27254</v>
      </c>
      <c r="G164" s="92">
        <v>36665</v>
      </c>
    </row>
    <row r="165" spans="1:7" ht="15">
      <c r="A165" t="s">
        <v>245</v>
      </c>
      <c r="B165" t="s">
        <v>240</v>
      </c>
      <c r="C165" s="1">
        <v>52</v>
      </c>
      <c r="D165" s="90">
        <v>48</v>
      </c>
      <c r="E165" s="1">
        <v>6</v>
      </c>
      <c r="F165" s="2">
        <v>28403</v>
      </c>
      <c r="G165" s="92">
        <v>26478</v>
      </c>
    </row>
    <row r="166" spans="1:7" ht="15">
      <c r="A166" t="s">
        <v>255</v>
      </c>
      <c r="B166" t="s">
        <v>50</v>
      </c>
      <c r="C166" s="1">
        <v>52</v>
      </c>
      <c r="D166" s="90">
        <v>43</v>
      </c>
      <c r="E166" s="1">
        <v>5</v>
      </c>
      <c r="F166" s="2">
        <v>28999</v>
      </c>
      <c r="G166" s="92">
        <v>28592</v>
      </c>
    </row>
    <row r="167" spans="1:7" ht="15">
      <c r="A167" t="s">
        <v>253</v>
      </c>
      <c r="B167" t="s">
        <v>36</v>
      </c>
      <c r="C167" s="1">
        <v>52</v>
      </c>
      <c r="D167" s="90">
        <v>48</v>
      </c>
      <c r="E167" s="1">
        <v>6</v>
      </c>
      <c r="F167" s="2">
        <v>29596</v>
      </c>
      <c r="G167" s="92">
        <v>30438</v>
      </c>
    </row>
    <row r="168" spans="1:7" ht="15">
      <c r="A168" t="s">
        <v>248</v>
      </c>
      <c r="B168" t="s">
        <v>16</v>
      </c>
      <c r="C168" s="1">
        <v>52</v>
      </c>
      <c r="D168" s="90">
        <v>49</v>
      </c>
      <c r="E168" s="1">
        <v>6</v>
      </c>
      <c r="F168" s="2">
        <v>30007</v>
      </c>
      <c r="G168" s="92">
        <v>26213</v>
      </c>
    </row>
    <row r="169" spans="1:7" ht="15">
      <c r="A169" t="s">
        <v>266</v>
      </c>
      <c r="B169" t="s">
        <v>115</v>
      </c>
      <c r="C169" s="1">
        <v>52</v>
      </c>
      <c r="D169" s="90">
        <v>44.84615384615385</v>
      </c>
      <c r="E169" s="1">
        <v>6</v>
      </c>
      <c r="F169" s="2">
        <v>30060</v>
      </c>
      <c r="G169" s="92">
        <v>30087</v>
      </c>
    </row>
    <row r="170" spans="1:7" ht="15">
      <c r="A170" t="s">
        <v>248</v>
      </c>
      <c r="B170" t="s">
        <v>11</v>
      </c>
      <c r="C170" s="1">
        <v>52</v>
      </c>
      <c r="D170" s="90">
        <v>50</v>
      </c>
      <c r="E170" s="1">
        <v>6</v>
      </c>
      <c r="F170" s="2">
        <v>30344</v>
      </c>
      <c r="G170" s="92">
        <v>28067</v>
      </c>
    </row>
    <row r="171" spans="1:7" ht="15">
      <c r="A171" t="s">
        <v>257</v>
      </c>
      <c r="B171" t="s">
        <v>65</v>
      </c>
      <c r="C171" s="1">
        <v>52</v>
      </c>
      <c r="D171" s="90">
        <v>48.125</v>
      </c>
      <c r="E171" s="1">
        <v>6</v>
      </c>
      <c r="F171" s="2">
        <v>31154</v>
      </c>
      <c r="G171" s="92">
        <v>32075</v>
      </c>
    </row>
    <row r="172" spans="1:7" ht="15">
      <c r="A172" t="s">
        <v>276</v>
      </c>
      <c r="B172" t="s">
        <v>149</v>
      </c>
      <c r="C172" s="1">
        <v>52</v>
      </c>
      <c r="D172" s="90">
        <v>48</v>
      </c>
      <c r="E172" s="1">
        <v>6</v>
      </c>
      <c r="F172" s="2">
        <v>31179</v>
      </c>
      <c r="G172" s="92">
        <v>38148</v>
      </c>
    </row>
    <row r="173" spans="1:7" ht="15">
      <c r="A173" t="s">
        <v>295</v>
      </c>
      <c r="B173" t="s">
        <v>222</v>
      </c>
      <c r="C173" s="1">
        <v>52</v>
      </c>
      <c r="D173" s="90">
        <v>48</v>
      </c>
      <c r="E173" s="1">
        <v>6</v>
      </c>
      <c r="F173" s="1">
        <v>31382</v>
      </c>
      <c r="G173" s="92">
        <v>14661</v>
      </c>
    </row>
    <row r="174" spans="1:7" ht="15">
      <c r="A174" t="s">
        <v>282</v>
      </c>
      <c r="B174" t="s">
        <v>183</v>
      </c>
      <c r="C174" s="1">
        <v>52</v>
      </c>
      <c r="D174" s="90">
        <v>45.96153846153846</v>
      </c>
      <c r="E174" s="1">
        <v>5</v>
      </c>
      <c r="F174" s="2">
        <v>31567</v>
      </c>
      <c r="G174" s="97">
        <v>31199</v>
      </c>
    </row>
    <row r="175" spans="1:7" ht="15">
      <c r="A175" t="s">
        <v>256</v>
      </c>
      <c r="B175" t="s">
        <v>57</v>
      </c>
      <c r="C175" s="1">
        <v>52</v>
      </c>
      <c r="D175" s="90">
        <v>45.5</v>
      </c>
      <c r="E175" s="1">
        <v>6</v>
      </c>
      <c r="F175" s="2">
        <v>31943</v>
      </c>
      <c r="G175" s="92">
        <v>31389</v>
      </c>
    </row>
    <row r="176" spans="1:7" ht="15">
      <c r="A176" t="s">
        <v>285</v>
      </c>
      <c r="B176" t="s">
        <v>194</v>
      </c>
      <c r="C176" s="1">
        <v>52</v>
      </c>
      <c r="D176" s="90">
        <v>48</v>
      </c>
      <c r="E176" s="1">
        <v>6</v>
      </c>
      <c r="F176" s="2">
        <v>32335</v>
      </c>
      <c r="G176" s="92">
        <v>31242</v>
      </c>
    </row>
    <row r="177" spans="1:7" ht="15">
      <c r="A177" t="s">
        <v>248</v>
      </c>
      <c r="B177" t="s">
        <v>9</v>
      </c>
      <c r="C177" s="1">
        <v>52</v>
      </c>
      <c r="D177" s="90">
        <v>45.5</v>
      </c>
      <c r="E177" s="1">
        <v>6</v>
      </c>
      <c r="F177" s="2">
        <v>32626</v>
      </c>
      <c r="G177" s="92">
        <v>28124</v>
      </c>
    </row>
    <row r="178" spans="1:7" ht="15">
      <c r="A178" t="s">
        <v>254</v>
      </c>
      <c r="B178" t="s">
        <v>44</v>
      </c>
      <c r="C178" s="1">
        <v>52</v>
      </c>
      <c r="D178" s="90">
        <v>38.73076923076923</v>
      </c>
      <c r="E178" s="1">
        <v>4</v>
      </c>
      <c r="F178" s="2">
        <v>33621</v>
      </c>
      <c r="G178" s="92">
        <v>23406</v>
      </c>
    </row>
    <row r="179" spans="1:7" ht="15">
      <c r="A179" t="s">
        <v>275</v>
      </c>
      <c r="B179" t="s">
        <v>137</v>
      </c>
      <c r="C179" s="1">
        <v>52</v>
      </c>
      <c r="D179" s="90">
        <v>46</v>
      </c>
      <c r="E179" s="1">
        <v>6</v>
      </c>
      <c r="F179" s="2">
        <v>34109</v>
      </c>
      <c r="G179" s="92">
        <v>32375</v>
      </c>
    </row>
    <row r="180" spans="1:7" ht="15">
      <c r="A180" t="s">
        <v>246</v>
      </c>
      <c r="B180" t="s">
        <v>241</v>
      </c>
      <c r="C180" s="1">
        <v>52</v>
      </c>
      <c r="D180" s="90">
        <v>42.42307692307692</v>
      </c>
      <c r="E180" s="1">
        <v>6</v>
      </c>
      <c r="F180" s="2">
        <v>37297</v>
      </c>
      <c r="G180" s="92">
        <v>77995</v>
      </c>
    </row>
    <row r="181" spans="1:7" ht="15">
      <c r="A181" t="s">
        <v>266</v>
      </c>
      <c r="B181" t="s">
        <v>113</v>
      </c>
      <c r="C181" s="1">
        <v>52</v>
      </c>
      <c r="D181" s="90">
        <v>47.92307692307692</v>
      </c>
      <c r="E181" s="1">
        <v>6</v>
      </c>
      <c r="F181" s="2">
        <v>38745</v>
      </c>
      <c r="G181" s="92">
        <v>36689</v>
      </c>
    </row>
    <row r="182" spans="1:7" ht="15">
      <c r="A182" t="s">
        <v>277</v>
      </c>
      <c r="B182" t="s">
        <v>157</v>
      </c>
      <c r="C182" s="1">
        <v>52</v>
      </c>
      <c r="D182" s="90">
        <v>51</v>
      </c>
      <c r="E182" s="1">
        <v>6</v>
      </c>
      <c r="F182" s="2">
        <v>39302</v>
      </c>
      <c r="G182" s="92">
        <v>40584</v>
      </c>
    </row>
    <row r="183" spans="1:7" ht="15">
      <c r="A183" t="s">
        <v>288</v>
      </c>
      <c r="B183" t="s">
        <v>200</v>
      </c>
      <c r="C183" s="1">
        <v>52</v>
      </c>
      <c r="D183" s="90">
        <v>48</v>
      </c>
      <c r="E183" s="1">
        <v>6</v>
      </c>
      <c r="F183" s="2">
        <v>39360</v>
      </c>
      <c r="G183" s="92">
        <v>41330</v>
      </c>
    </row>
    <row r="184" spans="1:7" ht="15">
      <c r="A184" t="s">
        <v>283</v>
      </c>
      <c r="B184" t="s">
        <v>184</v>
      </c>
      <c r="C184" s="1">
        <v>52</v>
      </c>
      <c r="D184" s="90">
        <v>53</v>
      </c>
      <c r="E184" s="1">
        <v>6</v>
      </c>
      <c r="F184" s="2">
        <v>40054</v>
      </c>
      <c r="G184" s="92">
        <v>45776</v>
      </c>
    </row>
    <row r="185" spans="1:7" ht="15">
      <c r="A185" t="s">
        <v>279</v>
      </c>
      <c r="B185" t="s">
        <v>167</v>
      </c>
      <c r="C185" s="1">
        <v>52</v>
      </c>
      <c r="D185" s="90">
        <v>33</v>
      </c>
      <c r="E185" s="1">
        <v>4</v>
      </c>
      <c r="F185" s="2">
        <v>42391</v>
      </c>
      <c r="G185" s="92">
        <v>44372</v>
      </c>
    </row>
    <row r="186" spans="1:7" ht="15">
      <c r="A186" t="s">
        <v>256</v>
      </c>
      <c r="B186" t="s">
        <v>60</v>
      </c>
      <c r="C186" s="1">
        <v>52</v>
      </c>
      <c r="D186" s="90">
        <v>42.5</v>
      </c>
      <c r="E186" s="1">
        <v>6</v>
      </c>
      <c r="F186" s="2">
        <v>42670</v>
      </c>
      <c r="G186" s="92">
        <v>46711</v>
      </c>
    </row>
    <row r="187" spans="1:7" ht="15">
      <c r="A187" t="s">
        <v>262</v>
      </c>
      <c r="B187" t="s">
        <v>93</v>
      </c>
      <c r="C187" s="1">
        <v>52</v>
      </c>
      <c r="D187" s="90">
        <v>50.13461538461539</v>
      </c>
      <c r="E187" s="1">
        <v>6</v>
      </c>
      <c r="F187" s="2">
        <v>44090</v>
      </c>
      <c r="G187" s="92">
        <v>44112</v>
      </c>
    </row>
    <row r="188" spans="1:7" ht="15">
      <c r="A188" t="s">
        <v>289</v>
      </c>
      <c r="B188" t="s">
        <v>207</v>
      </c>
      <c r="C188" s="1">
        <v>52</v>
      </c>
      <c r="D188" s="90">
        <v>48.63461538461539</v>
      </c>
      <c r="E188" s="1">
        <v>6</v>
      </c>
      <c r="F188" s="2">
        <v>46370</v>
      </c>
      <c r="G188" s="92">
        <v>67595</v>
      </c>
    </row>
    <row r="189" spans="1:7" ht="15">
      <c r="A189" t="s">
        <v>277</v>
      </c>
      <c r="B189" t="s">
        <v>156</v>
      </c>
      <c r="C189" s="1">
        <v>52</v>
      </c>
      <c r="D189" s="90">
        <v>51</v>
      </c>
      <c r="E189" s="1">
        <v>6</v>
      </c>
      <c r="F189" s="2">
        <v>46805</v>
      </c>
      <c r="G189" s="92">
        <v>52000</v>
      </c>
    </row>
    <row r="190" spans="1:7" ht="15">
      <c r="A190" t="s">
        <v>256</v>
      </c>
      <c r="B190" t="s">
        <v>56</v>
      </c>
      <c r="C190" s="1">
        <v>52</v>
      </c>
      <c r="D190" s="90">
        <v>48.5</v>
      </c>
      <c r="E190" s="1">
        <v>6</v>
      </c>
      <c r="F190" s="2">
        <v>47561</v>
      </c>
      <c r="G190" s="92">
        <v>51469</v>
      </c>
    </row>
    <row r="191" spans="1:7" ht="15">
      <c r="A191" t="s">
        <v>291</v>
      </c>
      <c r="B191" t="s">
        <v>215</v>
      </c>
      <c r="C191" s="1">
        <v>52</v>
      </c>
      <c r="D191" s="90">
        <v>41.80769230769231</v>
      </c>
      <c r="E191" s="1">
        <v>6</v>
      </c>
      <c r="F191" s="2">
        <v>49899</v>
      </c>
      <c r="G191" s="92">
        <v>41132</v>
      </c>
    </row>
    <row r="192" spans="1:7" ht="15">
      <c r="A192" t="s">
        <v>271</v>
      </c>
      <c r="B192" t="s">
        <v>126</v>
      </c>
      <c r="C192" s="1">
        <v>52</v>
      </c>
      <c r="D192" s="90">
        <v>51.84615384615385</v>
      </c>
      <c r="E192" s="1">
        <v>6</v>
      </c>
      <c r="F192" s="2">
        <v>51453</v>
      </c>
      <c r="G192" s="92">
        <v>52367</v>
      </c>
    </row>
    <row r="193" spans="1:7" ht="15">
      <c r="A193" t="s">
        <v>260</v>
      </c>
      <c r="B193" t="s">
        <v>76</v>
      </c>
      <c r="C193" s="1">
        <v>52</v>
      </c>
      <c r="D193" s="90">
        <v>43.5</v>
      </c>
      <c r="E193" s="1">
        <v>6</v>
      </c>
      <c r="F193" s="2">
        <v>51590</v>
      </c>
      <c r="G193" s="92">
        <v>52160</v>
      </c>
    </row>
    <row r="194" spans="1:7" ht="15">
      <c r="A194" t="s">
        <v>260</v>
      </c>
      <c r="B194" t="s">
        <v>79</v>
      </c>
      <c r="C194" s="1">
        <v>52</v>
      </c>
      <c r="D194" s="90">
        <v>45.21153846153846</v>
      </c>
      <c r="E194" s="1">
        <v>6</v>
      </c>
      <c r="F194" s="2">
        <v>52131</v>
      </c>
      <c r="G194" s="92">
        <v>60327</v>
      </c>
    </row>
    <row r="195" spans="1:7" ht="15">
      <c r="A195" t="s">
        <v>287</v>
      </c>
      <c r="B195" t="s">
        <v>198</v>
      </c>
      <c r="C195" s="1">
        <v>52</v>
      </c>
      <c r="D195" s="90">
        <v>38.96153846153846</v>
      </c>
      <c r="E195" s="1">
        <v>6</v>
      </c>
      <c r="F195" s="2">
        <v>52734</v>
      </c>
      <c r="G195" s="92">
        <v>48259</v>
      </c>
    </row>
    <row r="196" spans="1:7" ht="15">
      <c r="A196" t="s">
        <v>270</v>
      </c>
      <c r="B196" t="s">
        <v>125</v>
      </c>
      <c r="C196" s="1">
        <v>52</v>
      </c>
      <c r="D196" s="90">
        <v>44</v>
      </c>
      <c r="E196" s="1">
        <v>6</v>
      </c>
      <c r="F196" s="2">
        <v>52976</v>
      </c>
      <c r="G196" s="92">
        <v>49735</v>
      </c>
    </row>
    <row r="197" spans="1:7" ht="15">
      <c r="A197" t="s">
        <v>292</v>
      </c>
      <c r="B197" t="s">
        <v>217</v>
      </c>
      <c r="C197" s="1">
        <v>52</v>
      </c>
      <c r="D197" s="90">
        <v>47</v>
      </c>
      <c r="E197" s="1">
        <v>6</v>
      </c>
      <c r="F197" s="2">
        <v>53449</v>
      </c>
      <c r="G197" s="92">
        <v>48861</v>
      </c>
    </row>
    <row r="198" spans="1:7" ht="15">
      <c r="A198" t="s">
        <v>275</v>
      </c>
      <c r="B198" t="s">
        <v>146</v>
      </c>
      <c r="C198" s="1">
        <v>52</v>
      </c>
      <c r="D198" s="90">
        <v>43.5</v>
      </c>
      <c r="E198" s="1">
        <v>6</v>
      </c>
      <c r="F198" s="2">
        <v>53979</v>
      </c>
      <c r="G198" s="92">
        <v>53002</v>
      </c>
    </row>
    <row r="199" spans="1:7" ht="15">
      <c r="A199" t="s">
        <v>260</v>
      </c>
      <c r="B199" t="s">
        <v>74</v>
      </c>
      <c r="C199" s="1">
        <v>52</v>
      </c>
      <c r="D199" s="90">
        <v>49.09615384615385</v>
      </c>
      <c r="E199" s="1">
        <v>6</v>
      </c>
      <c r="F199" s="2">
        <v>54514</v>
      </c>
      <c r="G199" s="92">
        <v>54799</v>
      </c>
    </row>
    <row r="200" spans="1:7" ht="15">
      <c r="A200" t="s">
        <v>268</v>
      </c>
      <c r="B200" t="s">
        <v>119</v>
      </c>
      <c r="C200" s="1">
        <v>52</v>
      </c>
      <c r="D200" s="90">
        <v>49</v>
      </c>
      <c r="E200" s="1">
        <v>6</v>
      </c>
      <c r="F200" s="2">
        <v>55339</v>
      </c>
      <c r="G200" s="92">
        <v>48116</v>
      </c>
    </row>
    <row r="201" spans="1:7" ht="15">
      <c r="A201" t="s">
        <v>260</v>
      </c>
      <c r="B201" t="s">
        <v>73</v>
      </c>
      <c r="C201" s="1">
        <v>52</v>
      </c>
      <c r="D201" s="90">
        <v>43.88942307692308</v>
      </c>
      <c r="E201" s="1">
        <v>6</v>
      </c>
      <c r="F201" s="2">
        <v>55714</v>
      </c>
      <c r="G201" s="92">
        <v>67281</v>
      </c>
    </row>
    <row r="202" spans="1:7" ht="15">
      <c r="A202" t="s">
        <v>277</v>
      </c>
      <c r="B202" t="s">
        <v>155</v>
      </c>
      <c r="C202" s="1">
        <v>52</v>
      </c>
      <c r="D202" s="90">
        <v>60</v>
      </c>
      <c r="E202" s="1">
        <v>6</v>
      </c>
      <c r="F202" s="2">
        <v>57246</v>
      </c>
      <c r="G202" s="92">
        <v>57865</v>
      </c>
    </row>
    <row r="203" spans="1:7" ht="15">
      <c r="A203" t="s">
        <v>260</v>
      </c>
      <c r="B203" t="s">
        <v>81</v>
      </c>
      <c r="C203" s="1">
        <v>52</v>
      </c>
      <c r="D203" s="90">
        <v>43.98076923076923</v>
      </c>
      <c r="E203" s="1">
        <v>6</v>
      </c>
      <c r="F203" s="2">
        <v>64097</v>
      </c>
      <c r="G203" s="92">
        <v>72484</v>
      </c>
    </row>
    <row r="204" spans="1:7" ht="15">
      <c r="A204" t="s">
        <v>250</v>
      </c>
      <c r="B204" t="s">
        <v>24</v>
      </c>
      <c r="C204" s="1">
        <v>52</v>
      </c>
      <c r="D204" s="90">
        <v>51</v>
      </c>
      <c r="E204" s="1">
        <v>6</v>
      </c>
      <c r="F204" s="2">
        <v>65876</v>
      </c>
      <c r="G204" s="92">
        <v>71768</v>
      </c>
    </row>
    <row r="205" spans="1:7" ht="15">
      <c r="A205" t="s">
        <v>284</v>
      </c>
      <c r="B205" t="s">
        <v>187</v>
      </c>
      <c r="C205" s="1">
        <v>52</v>
      </c>
      <c r="D205" s="90">
        <v>50</v>
      </c>
      <c r="E205" s="1">
        <v>6</v>
      </c>
      <c r="F205" s="2">
        <v>67667</v>
      </c>
      <c r="G205" s="92">
        <v>69487</v>
      </c>
    </row>
    <row r="206" spans="1:7" ht="15">
      <c r="A206" t="s">
        <v>256</v>
      </c>
      <c r="B206" t="s">
        <v>54</v>
      </c>
      <c r="C206" s="1">
        <v>52</v>
      </c>
      <c r="D206" s="90">
        <v>48</v>
      </c>
      <c r="E206" s="1">
        <v>6</v>
      </c>
      <c r="F206" s="2">
        <v>69728</v>
      </c>
      <c r="G206" s="92">
        <v>69339</v>
      </c>
    </row>
    <row r="207" spans="1:7" ht="15">
      <c r="A207" t="s">
        <v>258</v>
      </c>
      <c r="B207" t="s">
        <v>67</v>
      </c>
      <c r="C207" s="1">
        <v>52</v>
      </c>
      <c r="D207" s="90">
        <v>49.30769230769231</v>
      </c>
      <c r="E207" s="1">
        <v>6</v>
      </c>
      <c r="F207" s="2">
        <v>69860</v>
      </c>
      <c r="G207" s="92">
        <v>77617</v>
      </c>
    </row>
    <row r="208" spans="1:7" ht="15">
      <c r="A208" t="s">
        <v>274</v>
      </c>
      <c r="B208" t="s">
        <v>135</v>
      </c>
      <c r="C208" s="1">
        <v>52</v>
      </c>
      <c r="D208" s="90">
        <v>63.13461538461539</v>
      </c>
      <c r="E208" s="1">
        <v>6</v>
      </c>
      <c r="F208" s="2">
        <v>72568</v>
      </c>
      <c r="G208" s="193">
        <v>72515</v>
      </c>
    </row>
    <row r="209" spans="1:7" ht="15">
      <c r="A209" t="s">
        <v>263</v>
      </c>
      <c r="B209" t="s">
        <v>98</v>
      </c>
      <c r="C209" s="1">
        <v>52</v>
      </c>
      <c r="D209" s="90">
        <v>53.84615384615385</v>
      </c>
      <c r="E209" s="1">
        <v>6</v>
      </c>
      <c r="F209" s="2">
        <v>72577</v>
      </c>
      <c r="G209" s="92">
        <v>115058</v>
      </c>
    </row>
    <row r="210" spans="1:7" ht="15">
      <c r="A210" t="s">
        <v>263</v>
      </c>
      <c r="B210" t="s">
        <v>101</v>
      </c>
      <c r="C210" s="1">
        <v>52</v>
      </c>
      <c r="D210" s="90">
        <v>57.69230769230769</v>
      </c>
      <c r="E210" s="1">
        <v>6</v>
      </c>
      <c r="F210" s="2">
        <v>74079</v>
      </c>
      <c r="G210" s="92">
        <v>74375</v>
      </c>
    </row>
    <row r="211" spans="1:7" ht="15">
      <c r="A211" t="s">
        <v>269</v>
      </c>
      <c r="B211" t="s">
        <v>121</v>
      </c>
      <c r="C211" s="1">
        <v>52</v>
      </c>
      <c r="D211" s="90">
        <v>56</v>
      </c>
      <c r="E211" s="1">
        <v>6</v>
      </c>
      <c r="F211" s="2">
        <v>74132</v>
      </c>
      <c r="G211" s="92">
        <v>63237</v>
      </c>
    </row>
    <row r="212" spans="1:7" ht="15">
      <c r="A212" t="s">
        <v>275</v>
      </c>
      <c r="B212" t="s">
        <v>136</v>
      </c>
      <c r="C212" s="1">
        <v>52</v>
      </c>
      <c r="D212" s="90">
        <v>45.80769230769231</v>
      </c>
      <c r="E212" s="1">
        <v>6</v>
      </c>
      <c r="F212" s="2">
        <v>74323</v>
      </c>
      <c r="G212" s="92">
        <v>74912</v>
      </c>
    </row>
    <row r="213" spans="1:7" ht="15">
      <c r="A213" t="s">
        <v>248</v>
      </c>
      <c r="B213" t="s">
        <v>4</v>
      </c>
      <c r="C213" s="1">
        <v>52</v>
      </c>
      <c r="D213" s="90">
        <v>58</v>
      </c>
      <c r="E213" s="1">
        <v>6</v>
      </c>
      <c r="F213" s="2">
        <v>76501</v>
      </c>
      <c r="G213" s="92">
        <v>85276</v>
      </c>
    </row>
    <row r="214" spans="1:7" ht="15">
      <c r="A214" t="s">
        <v>263</v>
      </c>
      <c r="B214" t="s">
        <v>105</v>
      </c>
      <c r="C214" s="1">
        <v>52</v>
      </c>
      <c r="D214" s="90">
        <v>53.84615384615385</v>
      </c>
      <c r="E214" s="1">
        <v>6</v>
      </c>
      <c r="F214" s="2">
        <v>78129</v>
      </c>
      <c r="G214" s="92">
        <v>80456</v>
      </c>
    </row>
    <row r="215" spans="1:7" ht="15">
      <c r="A215" t="s">
        <v>267</v>
      </c>
      <c r="B215" t="s">
        <v>116</v>
      </c>
      <c r="C215" s="1">
        <v>52</v>
      </c>
      <c r="D215" s="90">
        <v>45.5</v>
      </c>
      <c r="E215" s="1">
        <v>5</v>
      </c>
      <c r="F215" s="2">
        <v>83677</v>
      </c>
      <c r="G215" s="92">
        <v>76522</v>
      </c>
    </row>
    <row r="216" spans="1:7" ht="15">
      <c r="A216" t="s">
        <v>271</v>
      </c>
      <c r="B216" t="s">
        <v>127</v>
      </c>
      <c r="C216" s="1">
        <v>52</v>
      </c>
      <c r="D216" s="90">
        <v>53.84615384615385</v>
      </c>
      <c r="E216" s="1">
        <v>6</v>
      </c>
      <c r="F216" s="2">
        <v>86402</v>
      </c>
      <c r="G216" s="193">
        <v>84086</v>
      </c>
    </row>
    <row r="217" spans="1:7" ht="15">
      <c r="A217" t="s">
        <v>266</v>
      </c>
      <c r="B217" t="s">
        <v>114</v>
      </c>
      <c r="C217" s="1">
        <v>52</v>
      </c>
      <c r="D217" s="90">
        <v>47.92307692307692</v>
      </c>
      <c r="E217" s="1">
        <v>6</v>
      </c>
      <c r="F217" s="2">
        <v>88923</v>
      </c>
      <c r="G217" s="92">
        <v>101187</v>
      </c>
    </row>
    <row r="218" spans="1:7" ht="15">
      <c r="A218" t="s">
        <v>248</v>
      </c>
      <c r="B218" t="s">
        <v>5</v>
      </c>
      <c r="C218" s="1">
        <v>52</v>
      </c>
      <c r="D218" s="90">
        <v>53</v>
      </c>
      <c r="E218" s="1">
        <v>6</v>
      </c>
      <c r="F218" s="2">
        <v>94282</v>
      </c>
      <c r="G218" s="92">
        <v>86330</v>
      </c>
    </row>
    <row r="219" spans="1:7" ht="15">
      <c r="A219" t="s">
        <v>260</v>
      </c>
      <c r="B219" t="s">
        <v>80</v>
      </c>
      <c r="C219" s="1">
        <v>52</v>
      </c>
      <c r="D219" s="90">
        <v>53.75961538461539</v>
      </c>
      <c r="E219" s="1">
        <v>6</v>
      </c>
      <c r="F219" s="2">
        <v>96525</v>
      </c>
      <c r="G219" s="92">
        <v>102112</v>
      </c>
    </row>
    <row r="220" spans="1:7" ht="15">
      <c r="A220" t="s">
        <v>279</v>
      </c>
      <c r="B220" t="s">
        <v>166</v>
      </c>
      <c r="C220" s="1">
        <v>52</v>
      </c>
      <c r="D220" s="90">
        <v>40</v>
      </c>
      <c r="E220" s="1">
        <v>5</v>
      </c>
      <c r="F220" s="2">
        <v>96901</v>
      </c>
      <c r="G220" s="92">
        <v>93274</v>
      </c>
    </row>
    <row r="221" spans="1:7" ht="15">
      <c r="A221" t="s">
        <v>263</v>
      </c>
      <c r="B221" t="s">
        <v>99</v>
      </c>
      <c r="C221" s="1">
        <v>52</v>
      </c>
      <c r="D221" s="90">
        <v>57.69230769230769</v>
      </c>
      <c r="E221" s="1">
        <v>6</v>
      </c>
      <c r="F221" s="2">
        <v>100095</v>
      </c>
      <c r="G221" s="193">
        <v>113318</v>
      </c>
    </row>
    <row r="222" spans="1:7" ht="15">
      <c r="A222" t="s">
        <v>290</v>
      </c>
      <c r="B222" t="s">
        <v>209</v>
      </c>
      <c r="C222" s="1">
        <v>52</v>
      </c>
      <c r="D222" s="90">
        <v>51.19230769230769</v>
      </c>
      <c r="E222" s="1">
        <v>6</v>
      </c>
      <c r="F222" s="2">
        <v>101468</v>
      </c>
      <c r="G222" s="94">
        <v>113354</v>
      </c>
    </row>
    <row r="223" spans="1:7" ht="15">
      <c r="A223" t="s">
        <v>256</v>
      </c>
      <c r="B223" t="s">
        <v>63</v>
      </c>
      <c r="C223" s="1">
        <v>52</v>
      </c>
      <c r="D223" s="90">
        <v>58</v>
      </c>
      <c r="E223" s="1">
        <v>7</v>
      </c>
      <c r="F223" s="2">
        <v>104671</v>
      </c>
      <c r="G223" s="94">
        <v>107147</v>
      </c>
    </row>
    <row r="224" spans="1:7" ht="15">
      <c r="A224" t="s">
        <v>256</v>
      </c>
      <c r="B224" t="s">
        <v>51</v>
      </c>
      <c r="C224" s="1">
        <v>52</v>
      </c>
      <c r="D224" s="90">
        <v>50.5</v>
      </c>
      <c r="E224" s="1">
        <v>6</v>
      </c>
      <c r="F224" s="2">
        <v>108014</v>
      </c>
      <c r="G224" s="94">
        <v>111029</v>
      </c>
    </row>
    <row r="225" spans="1:7" ht="15">
      <c r="A225" t="s">
        <v>263</v>
      </c>
      <c r="B225" t="s">
        <v>100</v>
      </c>
      <c r="C225" s="1">
        <v>52</v>
      </c>
      <c r="D225" s="90">
        <v>53.84615384615385</v>
      </c>
      <c r="E225" s="1">
        <v>6</v>
      </c>
      <c r="F225" s="2">
        <v>110772</v>
      </c>
      <c r="G225" s="92">
        <v>110447</v>
      </c>
    </row>
    <row r="226" spans="1:7" ht="15">
      <c r="A226" t="s">
        <v>263</v>
      </c>
      <c r="B226" t="s">
        <v>104</v>
      </c>
      <c r="C226" s="1">
        <v>52</v>
      </c>
      <c r="D226" s="90">
        <v>53.84615384615385</v>
      </c>
      <c r="E226" s="1">
        <v>6</v>
      </c>
      <c r="F226" s="2">
        <v>113565</v>
      </c>
      <c r="G226" s="193">
        <v>114685</v>
      </c>
    </row>
    <row r="227" spans="1:7" ht="15">
      <c r="A227" t="s">
        <v>260</v>
      </c>
      <c r="B227" t="s">
        <v>75</v>
      </c>
      <c r="C227" s="1">
        <v>52</v>
      </c>
      <c r="D227" s="90">
        <v>46</v>
      </c>
      <c r="E227" s="1">
        <v>6</v>
      </c>
      <c r="F227" s="2">
        <v>119266</v>
      </c>
      <c r="G227" s="94">
        <v>128830</v>
      </c>
    </row>
    <row r="228" spans="1:7" ht="15">
      <c r="A228" t="s">
        <v>271</v>
      </c>
      <c r="B228" t="s">
        <v>130</v>
      </c>
      <c r="C228" s="1">
        <v>52</v>
      </c>
      <c r="D228" s="90">
        <v>53.84615384615385</v>
      </c>
      <c r="E228" s="1">
        <v>6</v>
      </c>
      <c r="F228" s="2">
        <v>141458</v>
      </c>
      <c r="G228" s="94">
        <v>148203</v>
      </c>
    </row>
    <row r="229" spans="1:7" ht="15">
      <c r="A229" t="s">
        <v>248</v>
      </c>
      <c r="B229" t="s">
        <v>3</v>
      </c>
      <c r="C229" s="1">
        <v>52</v>
      </c>
      <c r="D229" s="90">
        <v>60</v>
      </c>
      <c r="E229" s="1">
        <v>6</v>
      </c>
      <c r="F229" s="2">
        <v>147994</v>
      </c>
      <c r="G229" s="94">
        <v>166648</v>
      </c>
    </row>
    <row r="230" spans="1:7" ht="15">
      <c r="A230" t="s">
        <v>256</v>
      </c>
      <c r="B230" t="s">
        <v>53</v>
      </c>
      <c r="C230" s="1">
        <v>52</v>
      </c>
      <c r="D230" s="90">
        <v>58</v>
      </c>
      <c r="E230" s="1">
        <v>7</v>
      </c>
      <c r="F230" s="2">
        <v>158782</v>
      </c>
      <c r="G230" s="94">
        <v>163714</v>
      </c>
    </row>
    <row r="231" spans="1:7" ht="15">
      <c r="A231" t="s">
        <v>263</v>
      </c>
      <c r="B231" t="s">
        <v>102</v>
      </c>
      <c r="C231" s="1">
        <v>52</v>
      </c>
      <c r="D231" s="90">
        <v>57.69230769230769</v>
      </c>
      <c r="E231" s="1">
        <v>6</v>
      </c>
      <c r="F231" s="2">
        <v>169279</v>
      </c>
      <c r="G231" s="94">
        <v>160828</v>
      </c>
    </row>
    <row r="232" spans="1:7" ht="15">
      <c r="A232" t="s">
        <v>263</v>
      </c>
      <c r="B232" t="s">
        <v>103</v>
      </c>
      <c r="C232" s="1">
        <v>52</v>
      </c>
      <c r="D232" s="90">
        <v>57.69230769230769</v>
      </c>
      <c r="E232" s="1">
        <v>6</v>
      </c>
      <c r="F232" s="2">
        <v>169929</v>
      </c>
      <c r="G232" s="94">
        <v>154178</v>
      </c>
    </row>
    <row r="233" spans="1:7" ht="15">
      <c r="A233" t="s">
        <v>268</v>
      </c>
      <c r="B233" t="s">
        <v>118</v>
      </c>
      <c r="C233" s="1">
        <v>52</v>
      </c>
      <c r="D233" s="90">
        <v>60</v>
      </c>
      <c r="E233" s="1">
        <v>6</v>
      </c>
      <c r="F233" s="2">
        <v>171820</v>
      </c>
      <c r="G233" s="94">
        <v>164308</v>
      </c>
    </row>
    <row r="234" spans="1:7" ht="15">
      <c r="A234" t="s">
        <v>256</v>
      </c>
      <c r="B234" t="s">
        <v>52</v>
      </c>
      <c r="C234" s="1">
        <v>52</v>
      </c>
      <c r="D234" s="90">
        <v>58</v>
      </c>
      <c r="E234" s="1">
        <v>7</v>
      </c>
      <c r="F234" s="2">
        <v>193304</v>
      </c>
      <c r="G234" s="94">
        <v>199743</v>
      </c>
    </row>
    <row r="235" spans="1:7" ht="15">
      <c r="A235" t="s">
        <v>287</v>
      </c>
      <c r="B235" t="s">
        <v>197</v>
      </c>
      <c r="C235" s="1">
        <v>52</v>
      </c>
      <c r="D235" s="90">
        <v>58.65384615384615</v>
      </c>
      <c r="E235" s="1">
        <v>6</v>
      </c>
      <c r="F235" s="2">
        <v>323931</v>
      </c>
      <c r="G235" s="92">
        <v>281662</v>
      </c>
    </row>
    <row r="236" spans="1:7" ht="12.75">
      <c r="A236" s="208" t="s">
        <v>667</v>
      </c>
      <c r="B236" s="205"/>
      <c r="C236" s="205"/>
      <c r="D236" s="205"/>
      <c r="E236" s="205"/>
      <c r="F236" s="209">
        <f>SUM(F3:F235)</f>
        <v>6570659</v>
      </c>
      <c r="G236" s="210">
        <f>SUM(G3:G235)</f>
        <v>6803262</v>
      </c>
    </row>
    <row r="238" spans="1:6" ht="12.75">
      <c r="A238" s="5"/>
      <c r="B238" s="5"/>
      <c r="C238" s="5"/>
      <c r="D238" s="5"/>
      <c r="E238" s="5"/>
      <c r="F238" s="5"/>
    </row>
    <row r="239" spans="1:6" ht="12.75">
      <c r="A239" s="5"/>
      <c r="B239" s="5"/>
      <c r="C239" s="5"/>
      <c r="D239" s="5"/>
      <c r="E239" s="5"/>
      <c r="F239" s="5"/>
    </row>
  </sheetData>
  <sheetProtection/>
  <mergeCells count="1">
    <mergeCell ref="F1:G1"/>
  </mergeCells>
  <printOptions/>
  <pageMargins left="0.25" right="0.25" top="0.75" bottom="0.75" header="0.3" footer="0.3"/>
  <pageSetup horizontalDpi="600" verticalDpi="600" orientation="landscape" r:id="rId1"/>
  <headerFooter alignWithMargins="0">
    <oddHeader>&amp;L2018 Annual Statistical Report&amp;CCirculation by Branch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view="pageLayout" workbookViewId="0" topLeftCell="A55">
      <selection activeCell="A70" sqref="A70"/>
    </sheetView>
  </sheetViews>
  <sheetFormatPr defaultColWidth="9.140625" defaultRowHeight="12.75"/>
  <cols>
    <col min="1" max="1" width="56.8515625" style="0" bestFit="1" customWidth="1"/>
    <col min="2" max="4" width="15.00390625" style="0" bestFit="1" customWidth="1"/>
    <col min="5" max="5" width="10.57421875" style="0" bestFit="1" customWidth="1"/>
    <col min="6" max="6" width="12.28125" style="0" bestFit="1" customWidth="1"/>
    <col min="7" max="7" width="10.57421875" style="0" bestFit="1" customWidth="1"/>
    <col min="8" max="8" width="14.00390625" style="0" bestFit="1" customWidth="1"/>
    <col min="9" max="9" width="10.57421875" style="0" bestFit="1" customWidth="1"/>
    <col min="10" max="10" width="14.00390625" style="0" bestFit="1" customWidth="1"/>
    <col min="11" max="11" width="12.00390625" style="0" bestFit="1" customWidth="1"/>
    <col min="13" max="13" width="15.00390625" style="0" bestFit="1" customWidth="1"/>
  </cols>
  <sheetData>
    <row r="1" spans="1:13" ht="12.75">
      <c r="A1" s="10"/>
      <c r="B1" s="10" t="s">
        <v>561</v>
      </c>
      <c r="C1" s="10"/>
      <c r="D1" s="10"/>
      <c r="E1" s="10"/>
      <c r="F1" s="10" t="s">
        <v>562</v>
      </c>
      <c r="G1" s="10"/>
      <c r="H1" s="10" t="s">
        <v>563</v>
      </c>
      <c r="I1" s="10"/>
      <c r="J1" s="10" t="s">
        <v>564</v>
      </c>
      <c r="K1" s="10"/>
      <c r="L1" s="10" t="s">
        <v>565</v>
      </c>
      <c r="M1" s="10" t="s">
        <v>566</v>
      </c>
    </row>
    <row r="2" spans="1:13" ht="12.75">
      <c r="A2" s="10" t="s">
        <v>551</v>
      </c>
      <c r="B2" s="10" t="s">
        <v>387</v>
      </c>
      <c r="C2" s="10" t="s">
        <v>567</v>
      </c>
      <c r="D2" s="10" t="s">
        <v>568</v>
      </c>
      <c r="E2" s="10" t="s">
        <v>569</v>
      </c>
      <c r="F2" s="10" t="s">
        <v>570</v>
      </c>
      <c r="G2" s="10" t="s">
        <v>569</v>
      </c>
      <c r="H2" s="10" t="s">
        <v>570</v>
      </c>
      <c r="I2" s="10" t="s">
        <v>569</v>
      </c>
      <c r="J2" s="10" t="s">
        <v>570</v>
      </c>
      <c r="K2" s="10" t="s">
        <v>571</v>
      </c>
      <c r="L2" s="10" t="s">
        <v>570</v>
      </c>
      <c r="M2" s="10" t="s">
        <v>572</v>
      </c>
    </row>
    <row r="3" spans="1:3" ht="12.75">
      <c r="A3" s="5" t="s">
        <v>528</v>
      </c>
      <c r="B3" s="9"/>
      <c r="C3" s="9"/>
    </row>
    <row r="4" spans="1:14" ht="12.75">
      <c r="A4" s="6" t="s">
        <v>242</v>
      </c>
      <c r="B4" s="3">
        <v>0</v>
      </c>
      <c r="C4" s="3">
        <v>91000</v>
      </c>
      <c r="D4" s="3">
        <v>91000</v>
      </c>
      <c r="E4" s="111">
        <v>10.948026948989414</v>
      </c>
      <c r="F4" s="3">
        <v>8896</v>
      </c>
      <c r="G4" s="111">
        <v>1.070259865255053</v>
      </c>
      <c r="H4" s="3">
        <v>28530</v>
      </c>
      <c r="I4" s="111">
        <v>3.4323869104908566</v>
      </c>
      <c r="J4" s="3">
        <v>21563</v>
      </c>
      <c r="K4" s="111">
        <v>2.5942011549566892</v>
      </c>
      <c r="L4" s="4">
        <v>0</v>
      </c>
      <c r="M4" s="3">
        <v>149989</v>
      </c>
      <c r="N4" s="7"/>
    </row>
    <row r="5" spans="1:14" ht="12.75">
      <c r="A5" t="s">
        <v>296</v>
      </c>
      <c r="B5" s="3">
        <v>7200</v>
      </c>
      <c r="C5" s="3">
        <v>98000</v>
      </c>
      <c r="D5" s="3">
        <v>105200</v>
      </c>
      <c r="E5" s="111">
        <v>10.375776703816944</v>
      </c>
      <c r="F5" s="3">
        <v>7068</v>
      </c>
      <c r="G5" s="111">
        <v>0.697110168655686</v>
      </c>
      <c r="H5" s="3">
        <v>27508</v>
      </c>
      <c r="I5" s="111">
        <v>2.713088075747115</v>
      </c>
      <c r="J5" s="3">
        <v>6540</v>
      </c>
      <c r="K5" s="111">
        <v>0.6450340270243614</v>
      </c>
      <c r="L5" s="4">
        <v>0</v>
      </c>
      <c r="M5" s="3">
        <v>146316</v>
      </c>
      <c r="N5" s="2"/>
    </row>
    <row r="6" spans="1:14" ht="12.75">
      <c r="A6" t="s">
        <v>249</v>
      </c>
      <c r="B6" s="3">
        <v>0</v>
      </c>
      <c r="C6" s="3">
        <v>60000</v>
      </c>
      <c r="D6" s="3">
        <v>60000</v>
      </c>
      <c r="E6" s="111">
        <v>7.24812756704518</v>
      </c>
      <c r="F6" s="3">
        <v>10944</v>
      </c>
      <c r="G6" s="111">
        <v>1.3220584682290408</v>
      </c>
      <c r="H6" s="3">
        <v>8418</v>
      </c>
      <c r="I6" s="111">
        <v>1.0169122976564386</v>
      </c>
      <c r="J6" s="3">
        <v>1211</v>
      </c>
      <c r="K6" s="111">
        <v>0.14629137472819523</v>
      </c>
      <c r="L6" s="4">
        <v>0</v>
      </c>
      <c r="M6" s="3">
        <v>80573</v>
      </c>
      <c r="N6" s="2"/>
    </row>
    <row r="7" spans="1:14" ht="12.75">
      <c r="A7" t="s">
        <v>297</v>
      </c>
      <c r="B7" s="3">
        <v>13600</v>
      </c>
      <c r="C7" s="3">
        <v>144800</v>
      </c>
      <c r="D7" s="3">
        <v>158400</v>
      </c>
      <c r="E7" s="111">
        <v>8.302321924629174</v>
      </c>
      <c r="F7" s="3">
        <v>6874</v>
      </c>
      <c r="G7" s="111">
        <v>0.36029141988573826</v>
      </c>
      <c r="H7" s="3">
        <v>49152</v>
      </c>
      <c r="I7" s="111">
        <v>2.5762356517637195</v>
      </c>
      <c r="J7" s="3">
        <v>71713</v>
      </c>
      <c r="K7" s="111">
        <v>3.7587399758897218</v>
      </c>
      <c r="L7" s="4">
        <v>0</v>
      </c>
      <c r="M7" s="3">
        <v>286139</v>
      </c>
      <c r="N7" s="2"/>
    </row>
    <row r="8" spans="1:14" ht="12.75">
      <c r="A8" t="s">
        <v>259</v>
      </c>
      <c r="B8" s="3">
        <v>28000</v>
      </c>
      <c r="C8" s="3">
        <v>50000</v>
      </c>
      <c r="D8" s="3">
        <v>78000</v>
      </c>
      <c r="E8" s="111">
        <v>8.71508379888268</v>
      </c>
      <c r="F8" s="3">
        <v>7278</v>
      </c>
      <c r="G8" s="111">
        <v>0.8131843575418994</v>
      </c>
      <c r="H8" s="3">
        <v>27543</v>
      </c>
      <c r="I8" s="111">
        <v>3.0774301675977656</v>
      </c>
      <c r="J8" s="3">
        <v>6253</v>
      </c>
      <c r="K8" s="111">
        <v>0.698659217877095</v>
      </c>
      <c r="L8" s="4">
        <v>0</v>
      </c>
      <c r="M8" s="3">
        <v>119074</v>
      </c>
      <c r="N8" s="2"/>
    </row>
    <row r="9" spans="1:14" ht="12.75">
      <c r="A9" t="s">
        <v>261</v>
      </c>
      <c r="B9" s="3">
        <v>15500</v>
      </c>
      <c r="C9" s="3">
        <v>42500</v>
      </c>
      <c r="D9" s="3">
        <v>58000</v>
      </c>
      <c r="E9" s="111">
        <v>6.4804469273743015</v>
      </c>
      <c r="F9" s="3">
        <v>3671</v>
      </c>
      <c r="G9" s="111">
        <v>0.4101675977653631</v>
      </c>
      <c r="H9" s="3">
        <v>24444</v>
      </c>
      <c r="I9" s="111">
        <v>2.7311731843575417</v>
      </c>
      <c r="J9" s="3">
        <v>12118</v>
      </c>
      <c r="K9" s="111">
        <v>1.3539664804469274</v>
      </c>
      <c r="L9" s="4">
        <v>0</v>
      </c>
      <c r="M9" s="3">
        <v>98233</v>
      </c>
      <c r="N9" s="2"/>
    </row>
    <row r="10" spans="1:14" ht="12.75">
      <c r="A10" t="s">
        <v>272</v>
      </c>
      <c r="B10" s="3">
        <v>6000</v>
      </c>
      <c r="C10" s="3">
        <v>76500</v>
      </c>
      <c r="D10" s="3">
        <v>82500</v>
      </c>
      <c r="E10" s="111">
        <v>11.349566652909616</v>
      </c>
      <c r="F10" s="4">
        <v>0</v>
      </c>
      <c r="G10" s="111">
        <v>0</v>
      </c>
      <c r="H10" s="3">
        <v>22202</v>
      </c>
      <c r="I10" s="111">
        <v>3.0543403494290824</v>
      </c>
      <c r="J10" s="3">
        <v>19948</v>
      </c>
      <c r="K10" s="111">
        <v>2.7442564314211033</v>
      </c>
      <c r="L10" s="4">
        <v>0</v>
      </c>
      <c r="M10" s="3">
        <v>124650</v>
      </c>
      <c r="N10" s="2"/>
    </row>
    <row r="11" spans="1:14" ht="12.75">
      <c r="A11" t="s">
        <v>278</v>
      </c>
      <c r="B11" s="3">
        <v>11467</v>
      </c>
      <c r="C11" s="3">
        <v>67000</v>
      </c>
      <c r="D11" s="3">
        <v>78467</v>
      </c>
      <c r="E11" s="111">
        <v>7.30469186371253</v>
      </c>
      <c r="F11" s="3">
        <v>9231</v>
      </c>
      <c r="G11" s="111">
        <v>0.8593371811580711</v>
      </c>
      <c r="H11" s="3">
        <v>34471</v>
      </c>
      <c r="I11" s="111">
        <v>3.20899273878235</v>
      </c>
      <c r="J11" s="3">
        <v>35000</v>
      </c>
      <c r="K11" s="111">
        <v>3.2582386892571216</v>
      </c>
      <c r="L11" s="4">
        <v>0</v>
      </c>
      <c r="M11" s="3">
        <v>157169</v>
      </c>
      <c r="N11" s="2"/>
    </row>
    <row r="12" spans="1:14" ht="12.75">
      <c r="A12" t="s">
        <v>298</v>
      </c>
      <c r="B12" s="3">
        <v>27250</v>
      </c>
      <c r="C12" s="3">
        <v>88917</v>
      </c>
      <c r="D12" s="3">
        <v>116167</v>
      </c>
      <c r="E12" s="111">
        <v>20.118981641842744</v>
      </c>
      <c r="F12" s="3">
        <v>5721</v>
      </c>
      <c r="G12" s="111">
        <v>0.9908209213716661</v>
      </c>
      <c r="H12" s="3">
        <v>32221</v>
      </c>
      <c r="I12" s="111">
        <v>5.580360235538621</v>
      </c>
      <c r="J12" s="3">
        <v>14555</v>
      </c>
      <c r="K12" s="111">
        <v>2.5207828195358504</v>
      </c>
      <c r="L12" s="4">
        <v>0</v>
      </c>
      <c r="M12" s="3">
        <v>168664</v>
      </c>
      <c r="N12" s="2"/>
    </row>
    <row r="13" spans="1:14" ht="12.75">
      <c r="A13" t="s">
        <v>300</v>
      </c>
      <c r="B13" s="3">
        <v>12480</v>
      </c>
      <c r="C13" s="3">
        <v>87100</v>
      </c>
      <c r="D13" s="3">
        <v>99580</v>
      </c>
      <c r="E13" s="111">
        <v>7.049911504424779</v>
      </c>
      <c r="F13" s="3">
        <v>4871</v>
      </c>
      <c r="G13" s="111">
        <v>0.3448495575221239</v>
      </c>
      <c r="H13" s="3">
        <v>25276</v>
      </c>
      <c r="I13" s="111">
        <v>1.7894513274336283</v>
      </c>
      <c r="J13" s="3">
        <v>2115</v>
      </c>
      <c r="K13" s="111">
        <v>0.1497345132743363</v>
      </c>
      <c r="L13" s="4">
        <v>0</v>
      </c>
      <c r="M13" s="3">
        <v>131842</v>
      </c>
      <c r="N13" s="2"/>
    </row>
    <row r="14" spans="1:14" ht="12.75">
      <c r="A14" t="s">
        <v>301</v>
      </c>
      <c r="B14" s="3">
        <v>1200</v>
      </c>
      <c r="C14" s="3">
        <v>92282</v>
      </c>
      <c r="D14" s="3">
        <v>93482</v>
      </c>
      <c r="E14" s="111">
        <v>10.61812812358019</v>
      </c>
      <c r="F14" s="3">
        <v>6211</v>
      </c>
      <c r="G14" s="111">
        <v>0.705474784189005</v>
      </c>
      <c r="H14" s="3">
        <v>30551</v>
      </c>
      <c r="I14" s="111">
        <v>3.470127214902317</v>
      </c>
      <c r="J14" s="3">
        <v>56235</v>
      </c>
      <c r="K14" s="111">
        <v>6.387437528396184</v>
      </c>
      <c r="L14" s="4">
        <v>0</v>
      </c>
      <c r="M14" s="3">
        <v>186479</v>
      </c>
      <c r="N14" s="2"/>
    </row>
    <row r="15" spans="1:14" ht="12.75">
      <c r="A15" t="s">
        <v>294</v>
      </c>
      <c r="B15" s="3">
        <v>10100</v>
      </c>
      <c r="C15" s="3">
        <v>77427</v>
      </c>
      <c r="D15" s="3">
        <v>87527</v>
      </c>
      <c r="E15" s="111">
        <v>7.003840921821237</v>
      </c>
      <c r="F15" s="3">
        <v>7120</v>
      </c>
      <c r="G15" s="111">
        <v>0.569736736816836</v>
      </c>
      <c r="H15" s="3">
        <v>24088</v>
      </c>
      <c r="I15" s="111">
        <v>1.9275026006241498</v>
      </c>
      <c r="J15" s="3">
        <v>10782</v>
      </c>
      <c r="K15" s="111">
        <v>0.8627670640953828</v>
      </c>
      <c r="L15" s="4">
        <v>0</v>
      </c>
      <c r="M15" s="3">
        <v>129517</v>
      </c>
      <c r="N15" s="2"/>
    </row>
    <row r="16" spans="1:13" ht="12.75">
      <c r="A16" t="s">
        <v>529</v>
      </c>
      <c r="B16" s="3"/>
      <c r="C16" s="3"/>
      <c r="D16" s="3"/>
      <c r="E16" s="111"/>
      <c r="F16" s="3"/>
      <c r="G16" s="111"/>
      <c r="H16" s="3"/>
      <c r="I16" s="111"/>
      <c r="J16" s="3"/>
      <c r="K16" s="111"/>
      <c r="L16" s="4"/>
      <c r="M16" s="3"/>
    </row>
    <row r="17" spans="1:14" ht="12.75">
      <c r="A17" t="s">
        <v>245</v>
      </c>
      <c r="B17" s="3">
        <v>225640</v>
      </c>
      <c r="C17" s="3">
        <v>301001</v>
      </c>
      <c r="D17" s="3">
        <v>526641</v>
      </c>
      <c r="E17" s="111">
        <v>16.48586633275943</v>
      </c>
      <c r="F17" s="3">
        <v>4705</v>
      </c>
      <c r="G17" s="111">
        <v>0.14728439505399907</v>
      </c>
      <c r="H17" s="3">
        <v>93875</v>
      </c>
      <c r="I17" s="111">
        <v>2.9386445453122554</v>
      </c>
      <c r="J17" s="3">
        <v>80877</v>
      </c>
      <c r="K17" s="111">
        <v>2.53175770856159</v>
      </c>
      <c r="L17" s="4">
        <v>0</v>
      </c>
      <c r="M17" s="3">
        <v>706098</v>
      </c>
      <c r="N17" s="2"/>
    </row>
    <row r="18" spans="1:14" ht="12.75">
      <c r="A18" t="s">
        <v>246</v>
      </c>
      <c r="B18" s="3">
        <v>233056</v>
      </c>
      <c r="C18" s="3">
        <v>222578</v>
      </c>
      <c r="D18" s="3">
        <v>455634</v>
      </c>
      <c r="E18" s="111">
        <v>19.6784140969163</v>
      </c>
      <c r="F18" s="3">
        <v>15289</v>
      </c>
      <c r="G18" s="111">
        <v>0.6603178716420489</v>
      </c>
      <c r="H18" s="3">
        <v>70584</v>
      </c>
      <c r="I18" s="111">
        <v>3.048458149779736</v>
      </c>
      <c r="J18" s="3">
        <v>60554</v>
      </c>
      <c r="K18" s="111">
        <v>2.615271659324523</v>
      </c>
      <c r="L18" s="4">
        <v>0</v>
      </c>
      <c r="M18" s="3">
        <v>602061</v>
      </c>
      <c r="N18" s="2"/>
    </row>
    <row r="19" spans="1:14" ht="12.75">
      <c r="A19" t="s">
        <v>251</v>
      </c>
      <c r="B19" s="3">
        <v>103392</v>
      </c>
      <c r="C19" s="3">
        <v>166775</v>
      </c>
      <c r="D19" s="3">
        <v>270167</v>
      </c>
      <c r="E19" s="111">
        <v>7.55120465090279</v>
      </c>
      <c r="F19" s="3">
        <v>3588</v>
      </c>
      <c r="G19" s="111">
        <v>0.10028509139694784</v>
      </c>
      <c r="H19" s="3">
        <v>66794</v>
      </c>
      <c r="I19" s="111">
        <v>1.8669014478170942</v>
      </c>
      <c r="J19" s="3">
        <v>63177</v>
      </c>
      <c r="K19" s="111">
        <v>1.765805802448432</v>
      </c>
      <c r="L19" s="4">
        <v>0</v>
      </c>
      <c r="M19" s="3">
        <v>403726</v>
      </c>
      <c r="N19" s="2"/>
    </row>
    <row r="20" spans="1:14" ht="12.75">
      <c r="A20" t="s">
        <v>254</v>
      </c>
      <c r="B20" s="3">
        <v>107385</v>
      </c>
      <c r="C20" s="3">
        <v>234500</v>
      </c>
      <c r="D20" s="3">
        <v>341885</v>
      </c>
      <c r="E20" s="111">
        <v>10.54875038568343</v>
      </c>
      <c r="F20" s="3">
        <v>9431</v>
      </c>
      <c r="G20" s="111">
        <v>0.2909904350509102</v>
      </c>
      <c r="H20" s="3">
        <v>83615</v>
      </c>
      <c r="I20" s="111">
        <v>2.579913606911447</v>
      </c>
      <c r="J20" s="3">
        <v>33232</v>
      </c>
      <c r="K20" s="111">
        <v>1.0253625424251773</v>
      </c>
      <c r="L20" s="4">
        <v>0</v>
      </c>
      <c r="M20" s="3">
        <v>468163</v>
      </c>
      <c r="N20" s="2"/>
    </row>
    <row r="21" spans="1:14" ht="12.75">
      <c r="A21" t="s">
        <v>255</v>
      </c>
      <c r="B21" s="3">
        <v>135975</v>
      </c>
      <c r="C21" s="3">
        <v>100000</v>
      </c>
      <c r="D21" s="3">
        <v>235975</v>
      </c>
      <c r="E21" s="111">
        <v>11.19054393702281</v>
      </c>
      <c r="F21" s="3">
        <v>1810</v>
      </c>
      <c r="G21" s="111">
        <v>0.08583487456726893</v>
      </c>
      <c r="H21" s="3">
        <v>49194</v>
      </c>
      <c r="I21" s="111">
        <v>2.3329065300896286</v>
      </c>
      <c r="J21" s="3">
        <v>100964</v>
      </c>
      <c r="K21" s="111">
        <v>4.787973633044055</v>
      </c>
      <c r="L21" s="4">
        <v>0</v>
      </c>
      <c r="M21" s="3">
        <v>387943</v>
      </c>
      <c r="N21" s="2"/>
    </row>
    <row r="22" spans="1:14" ht="12.75">
      <c r="A22" t="s">
        <v>257</v>
      </c>
      <c r="B22" s="3">
        <v>192737</v>
      </c>
      <c r="C22" s="3">
        <v>171935</v>
      </c>
      <c r="D22" s="3">
        <v>364672</v>
      </c>
      <c r="E22" s="111">
        <v>12.47466903841549</v>
      </c>
      <c r="F22" s="3">
        <v>8741</v>
      </c>
      <c r="G22" s="111">
        <v>0.299011391235932</v>
      </c>
      <c r="H22" s="3">
        <v>69028</v>
      </c>
      <c r="I22" s="111">
        <v>2.3613040057469297</v>
      </c>
      <c r="J22" s="3">
        <v>42528</v>
      </c>
      <c r="K22" s="111">
        <v>1.4547942393869941</v>
      </c>
      <c r="L22" s="4">
        <v>0</v>
      </c>
      <c r="M22" s="3">
        <v>484969</v>
      </c>
      <c r="N22" s="2"/>
    </row>
    <row r="23" spans="1:14" ht="12.75">
      <c r="A23" t="s">
        <v>264</v>
      </c>
      <c r="B23" s="3">
        <v>317000</v>
      </c>
      <c r="C23" s="3">
        <v>0</v>
      </c>
      <c r="D23" s="3">
        <v>317000</v>
      </c>
      <c r="E23" s="111">
        <v>10.224816953198077</v>
      </c>
      <c r="F23" s="3">
        <v>9463</v>
      </c>
      <c r="G23" s="111">
        <v>0.30522852627165115</v>
      </c>
      <c r="H23" s="3">
        <v>65842</v>
      </c>
      <c r="I23" s="111">
        <v>2.123729961616618</v>
      </c>
      <c r="J23" s="3">
        <v>21382</v>
      </c>
      <c r="K23" s="111">
        <v>0.6896751927232848</v>
      </c>
      <c r="L23" s="4">
        <v>0</v>
      </c>
      <c r="M23" s="3">
        <v>413687</v>
      </c>
      <c r="N23" s="2"/>
    </row>
    <row r="24" spans="1:14" ht="12.75">
      <c r="A24" t="s">
        <v>265</v>
      </c>
      <c r="B24" s="3">
        <v>37900</v>
      </c>
      <c r="C24" s="3">
        <v>155000</v>
      </c>
      <c r="D24" s="3">
        <v>192900</v>
      </c>
      <c r="E24" s="111">
        <v>6.208960988798764</v>
      </c>
      <c r="F24" s="3">
        <v>9218</v>
      </c>
      <c r="G24" s="111">
        <v>0.29670400411999487</v>
      </c>
      <c r="H24" s="3">
        <v>91767</v>
      </c>
      <c r="I24" s="111">
        <v>2.9537466203167244</v>
      </c>
      <c r="J24" s="3">
        <v>28574</v>
      </c>
      <c r="K24" s="111">
        <v>0.9197244753444058</v>
      </c>
      <c r="L24" s="4">
        <v>0</v>
      </c>
      <c r="M24" s="3">
        <v>322459</v>
      </c>
      <c r="N24" s="2"/>
    </row>
    <row r="25" spans="1:14" ht="12.75">
      <c r="A25" t="s">
        <v>273</v>
      </c>
      <c r="B25" s="3">
        <v>17000</v>
      </c>
      <c r="C25" s="3">
        <v>153000</v>
      </c>
      <c r="D25" s="3">
        <v>170000</v>
      </c>
      <c r="E25" s="111">
        <v>4.772733653387237</v>
      </c>
      <c r="F25" s="3">
        <v>6754</v>
      </c>
      <c r="G25" s="111">
        <v>0.1896179005586906</v>
      </c>
      <c r="H25" s="3">
        <v>68151</v>
      </c>
      <c r="I25" s="111">
        <v>1.9133327718352564</v>
      </c>
      <c r="J25" s="3">
        <v>34007</v>
      </c>
      <c r="K25" s="111">
        <v>0.9547432550043516</v>
      </c>
      <c r="L25" s="4">
        <v>0</v>
      </c>
      <c r="M25" s="3">
        <v>278912</v>
      </c>
      <c r="N25" s="2"/>
    </row>
    <row r="26" spans="1:14" ht="12.75">
      <c r="A26" t="s">
        <v>276</v>
      </c>
      <c r="B26" s="3">
        <v>51000</v>
      </c>
      <c r="C26" s="3">
        <v>240000</v>
      </c>
      <c r="D26" s="3">
        <v>291000</v>
      </c>
      <c r="E26" s="111">
        <v>9.9084068235214</v>
      </c>
      <c r="F26" s="3">
        <v>7994</v>
      </c>
      <c r="G26" s="111">
        <v>0.27219176682896934</v>
      </c>
      <c r="H26" s="3">
        <v>56676</v>
      </c>
      <c r="I26" s="111">
        <v>1.929789914535735</v>
      </c>
      <c r="J26" s="3">
        <v>116000</v>
      </c>
      <c r="K26" s="111">
        <v>3.949742926214716</v>
      </c>
      <c r="L26" s="4">
        <v>0</v>
      </c>
      <c r="M26" s="3">
        <v>471670</v>
      </c>
      <c r="N26" s="2"/>
    </row>
    <row r="27" spans="1:14" ht="12.75">
      <c r="A27" t="s">
        <v>283</v>
      </c>
      <c r="B27" s="3">
        <v>68300</v>
      </c>
      <c r="C27" s="3">
        <v>280000</v>
      </c>
      <c r="D27" s="3">
        <v>348300</v>
      </c>
      <c r="E27" s="111">
        <v>9.573152296402165</v>
      </c>
      <c r="F27" s="3">
        <v>9500</v>
      </c>
      <c r="G27" s="111">
        <v>0.2611109584146442</v>
      </c>
      <c r="H27" s="3">
        <v>105495</v>
      </c>
      <c r="I27" s="111">
        <v>2.8995684797845147</v>
      </c>
      <c r="J27" s="3">
        <v>93370</v>
      </c>
      <c r="K27" s="111">
        <v>2.566308440755298</v>
      </c>
      <c r="L27" s="4">
        <v>0</v>
      </c>
      <c r="M27" s="3">
        <v>556665</v>
      </c>
      <c r="N27" s="2"/>
    </row>
    <row r="28" spans="1:14" ht="12.75">
      <c r="A28" t="s">
        <v>285</v>
      </c>
      <c r="B28" s="3">
        <v>177033</v>
      </c>
      <c r="C28" s="3">
        <v>366000</v>
      </c>
      <c r="D28" s="3">
        <v>543033</v>
      </c>
      <c r="E28" s="111">
        <v>20.901158538932297</v>
      </c>
      <c r="F28" s="3">
        <v>8392</v>
      </c>
      <c r="G28" s="111">
        <v>0.3230052730841769</v>
      </c>
      <c r="H28" s="3">
        <v>82012</v>
      </c>
      <c r="I28" s="111">
        <v>3.156614449020438</v>
      </c>
      <c r="J28" s="3">
        <v>56898</v>
      </c>
      <c r="K28" s="111">
        <v>2.1899849890304455</v>
      </c>
      <c r="L28" s="4">
        <v>0</v>
      </c>
      <c r="M28" s="3">
        <v>690335</v>
      </c>
      <c r="N28" s="2"/>
    </row>
    <row r="29" spans="1:14" ht="12.75">
      <c r="A29" t="s">
        <v>289</v>
      </c>
      <c r="B29" s="3">
        <v>23250</v>
      </c>
      <c r="C29" s="3">
        <v>160586</v>
      </c>
      <c r="D29" s="3">
        <v>183836</v>
      </c>
      <c r="E29" s="111">
        <v>6.437736377643928</v>
      </c>
      <c r="F29" s="3">
        <v>4931</v>
      </c>
      <c r="G29" s="111">
        <v>0.17267824625297662</v>
      </c>
      <c r="H29" s="3">
        <v>56768</v>
      </c>
      <c r="I29" s="111">
        <v>1.987953494887239</v>
      </c>
      <c r="J29" s="3">
        <v>29317</v>
      </c>
      <c r="K29" s="111">
        <v>1.0266493906709624</v>
      </c>
      <c r="L29" s="4">
        <v>0</v>
      </c>
      <c r="M29" s="3">
        <v>274852</v>
      </c>
      <c r="N29" s="2"/>
    </row>
    <row r="30" spans="1:14" ht="12.75">
      <c r="A30" t="s">
        <v>292</v>
      </c>
      <c r="B30" s="3">
        <v>109614</v>
      </c>
      <c r="C30" s="3">
        <v>139451</v>
      </c>
      <c r="D30" s="3">
        <v>249065</v>
      </c>
      <c r="E30" s="111">
        <v>12.181600313019661</v>
      </c>
      <c r="F30" s="3">
        <v>9154</v>
      </c>
      <c r="G30" s="111">
        <v>0.44771593465714565</v>
      </c>
      <c r="H30" s="3">
        <v>74744</v>
      </c>
      <c r="I30" s="111">
        <v>3.65567837229776</v>
      </c>
      <c r="J30" s="3">
        <v>56182</v>
      </c>
      <c r="K30" s="111">
        <v>2.7478235351658027</v>
      </c>
      <c r="L30" s="4">
        <v>0</v>
      </c>
      <c r="M30" s="3">
        <v>389145</v>
      </c>
      <c r="N30" s="2"/>
    </row>
    <row r="31" spans="1:14" ht="12.75">
      <c r="A31" t="s">
        <v>295</v>
      </c>
      <c r="B31" s="3">
        <v>55176</v>
      </c>
      <c r="C31" s="3">
        <v>165000</v>
      </c>
      <c r="D31" s="3">
        <v>220176</v>
      </c>
      <c r="E31" s="111">
        <v>8.137487526333297</v>
      </c>
      <c r="F31" s="3">
        <v>15472</v>
      </c>
      <c r="G31" s="111">
        <v>0.5718298407066563</v>
      </c>
      <c r="H31" s="3">
        <v>53579</v>
      </c>
      <c r="I31" s="111">
        <v>1.9802269283364748</v>
      </c>
      <c r="J31" s="3">
        <v>22929</v>
      </c>
      <c r="K31" s="111">
        <v>0.8474331965849873</v>
      </c>
      <c r="L31" s="4">
        <v>0</v>
      </c>
      <c r="M31" s="3">
        <v>312156</v>
      </c>
      <c r="N31" s="2"/>
    </row>
    <row r="32" spans="1:13" ht="12.75">
      <c r="A32" t="s">
        <v>530</v>
      </c>
      <c r="B32" s="3"/>
      <c r="C32" s="3"/>
      <c r="D32" s="3"/>
      <c r="E32" s="111"/>
      <c r="F32" s="3"/>
      <c r="G32" s="111"/>
      <c r="H32" s="3"/>
      <c r="I32" s="111"/>
      <c r="J32" s="3"/>
      <c r="K32" s="111"/>
      <c r="L32" s="4"/>
      <c r="M32" s="3"/>
    </row>
    <row r="33" spans="1:14" ht="12.75">
      <c r="A33" t="s">
        <v>250</v>
      </c>
      <c r="B33" s="3">
        <v>273920</v>
      </c>
      <c r="C33" s="3">
        <v>366900</v>
      </c>
      <c r="D33" s="3">
        <v>640820</v>
      </c>
      <c r="E33" s="111">
        <v>10.827222654006015</v>
      </c>
      <c r="F33" s="3">
        <v>7588</v>
      </c>
      <c r="G33" s="111">
        <v>0.12820599466089955</v>
      </c>
      <c r="H33" s="3">
        <v>122052</v>
      </c>
      <c r="I33" s="111">
        <v>2.062176866150779</v>
      </c>
      <c r="J33" s="3">
        <v>108208</v>
      </c>
      <c r="K33" s="111">
        <v>1.8282701990335553</v>
      </c>
      <c r="L33" s="4">
        <v>0</v>
      </c>
      <c r="M33" s="3">
        <v>878668</v>
      </c>
      <c r="N33" s="2"/>
    </row>
    <row r="34" spans="1:14" ht="12.75">
      <c r="A34" t="s">
        <v>258</v>
      </c>
      <c r="B34" s="3">
        <v>405161</v>
      </c>
      <c r="C34" s="3">
        <v>1289000</v>
      </c>
      <c r="D34" s="3">
        <v>1694161</v>
      </c>
      <c r="E34" s="111">
        <v>36.00537691539328</v>
      </c>
      <c r="F34" s="3">
        <v>6500</v>
      </c>
      <c r="G34" s="111">
        <v>0.13814209508426667</v>
      </c>
      <c r="H34" s="3">
        <v>155920</v>
      </c>
      <c r="I34" s="111">
        <v>3.313710071621363</v>
      </c>
      <c r="J34" s="3">
        <v>145723</v>
      </c>
      <c r="K34" s="111">
        <v>3.096997003379168</v>
      </c>
      <c r="L34" s="4">
        <v>0</v>
      </c>
      <c r="M34" s="3">
        <v>2002304</v>
      </c>
      <c r="N34" s="2"/>
    </row>
    <row r="35" spans="1:14" ht="12.75">
      <c r="A35" t="s">
        <v>269</v>
      </c>
      <c r="B35" s="3">
        <v>161316</v>
      </c>
      <c r="C35" s="3">
        <v>568188</v>
      </c>
      <c r="D35" s="3">
        <v>729504</v>
      </c>
      <c r="E35" s="111">
        <v>13.4006392593409</v>
      </c>
      <c r="F35" s="3">
        <v>11619</v>
      </c>
      <c r="G35" s="111">
        <v>0.21343546787170725</v>
      </c>
      <c r="H35" s="3">
        <v>151816</v>
      </c>
      <c r="I35" s="111">
        <v>2.788787244204416</v>
      </c>
      <c r="J35" s="3">
        <v>253343</v>
      </c>
      <c r="K35" s="111">
        <v>4.653789632242184</v>
      </c>
      <c r="L35" s="4">
        <v>0</v>
      </c>
      <c r="M35" s="3">
        <v>1146282</v>
      </c>
      <c r="N35" s="2"/>
    </row>
    <row r="36" spans="1:14" ht="12.75">
      <c r="A36" t="s">
        <v>279</v>
      </c>
      <c r="B36" s="3">
        <v>206520</v>
      </c>
      <c r="C36" s="3">
        <v>104500</v>
      </c>
      <c r="D36" s="3">
        <v>311020</v>
      </c>
      <c r="E36" s="111">
        <v>5.627284240998733</v>
      </c>
      <c r="F36" s="3">
        <v>6445</v>
      </c>
      <c r="G36" s="111">
        <v>0.11660937217296906</v>
      </c>
      <c r="H36" s="3">
        <v>107884</v>
      </c>
      <c r="I36" s="111">
        <v>1.9519449972860503</v>
      </c>
      <c r="J36" s="3">
        <v>67140</v>
      </c>
      <c r="K36" s="111">
        <v>1.2147638863759724</v>
      </c>
      <c r="L36" s="4">
        <v>0</v>
      </c>
      <c r="M36" s="3">
        <v>492489</v>
      </c>
      <c r="N36" s="2"/>
    </row>
    <row r="37" spans="1:14" ht="12.75">
      <c r="A37" t="s">
        <v>281</v>
      </c>
      <c r="B37" s="3">
        <v>25206</v>
      </c>
      <c r="C37" s="3">
        <v>130000</v>
      </c>
      <c r="D37" s="3">
        <v>155206</v>
      </c>
      <c r="E37" s="111">
        <v>3.5688564924463657</v>
      </c>
      <c r="F37" s="3">
        <v>6000</v>
      </c>
      <c r="G37" s="111">
        <v>0.13796592241716296</v>
      </c>
      <c r="H37" s="3">
        <v>106556</v>
      </c>
      <c r="I37" s="111">
        <v>2.4501828048472025</v>
      </c>
      <c r="J37" s="3">
        <v>48323</v>
      </c>
      <c r="K37" s="111">
        <v>1.1111545448274276</v>
      </c>
      <c r="L37" s="4">
        <v>0</v>
      </c>
      <c r="M37" s="3">
        <v>316085</v>
      </c>
      <c r="N37" s="2"/>
    </row>
    <row r="38" spans="1:14" ht="12.75">
      <c r="A38" t="s">
        <v>299</v>
      </c>
      <c r="B38" s="3">
        <v>195500</v>
      </c>
      <c r="C38" s="3">
        <v>200078</v>
      </c>
      <c r="D38" s="3">
        <v>395578</v>
      </c>
      <c r="E38" s="111">
        <v>7.943492841221711</v>
      </c>
      <c r="F38" s="3">
        <v>5697</v>
      </c>
      <c r="G38" s="111">
        <v>0.11439988754794272</v>
      </c>
      <c r="H38" s="3">
        <v>87628</v>
      </c>
      <c r="I38" s="111">
        <v>1.7596337275848912</v>
      </c>
      <c r="J38" s="3">
        <v>89734</v>
      </c>
      <c r="K38" s="111">
        <v>1.8019237334083014</v>
      </c>
      <c r="L38" s="4">
        <v>0</v>
      </c>
      <c r="M38" s="3">
        <v>578637</v>
      </c>
      <c r="N38" s="2"/>
    </row>
    <row r="39" spans="1:14" ht="12.75">
      <c r="A39" t="s">
        <v>290</v>
      </c>
      <c r="B39" s="3">
        <v>0</v>
      </c>
      <c r="C39" s="3">
        <v>730921</v>
      </c>
      <c r="D39" s="3">
        <v>730921</v>
      </c>
      <c r="E39" s="111">
        <v>15.628656346219637</v>
      </c>
      <c r="F39" s="3">
        <v>1817</v>
      </c>
      <c r="G39" s="111">
        <v>0.03885135135135135</v>
      </c>
      <c r="H39" s="3">
        <v>92150</v>
      </c>
      <c r="I39" s="111">
        <v>1.9703643516934657</v>
      </c>
      <c r="J39" s="3">
        <v>32886</v>
      </c>
      <c r="K39" s="111">
        <v>0.7031731098186794</v>
      </c>
      <c r="L39" s="4">
        <v>0</v>
      </c>
      <c r="M39" s="3">
        <v>857774</v>
      </c>
      <c r="N39" s="2"/>
    </row>
    <row r="40" spans="1:14" ht="12.75">
      <c r="A40" t="s">
        <v>291</v>
      </c>
      <c r="B40" s="3">
        <v>332954</v>
      </c>
      <c r="C40" s="3">
        <v>286201</v>
      </c>
      <c r="D40" s="3">
        <v>619155</v>
      </c>
      <c r="E40" s="111">
        <v>13.39553449730642</v>
      </c>
      <c r="F40" s="3">
        <v>6000</v>
      </c>
      <c r="G40" s="111">
        <v>0.12981112481339652</v>
      </c>
      <c r="H40" s="3">
        <v>127007</v>
      </c>
      <c r="I40" s="111">
        <v>2.7478202548625084</v>
      </c>
      <c r="J40" s="3">
        <v>40280</v>
      </c>
      <c r="K40" s="111">
        <v>0.8714653512472685</v>
      </c>
      <c r="L40" s="4">
        <v>0</v>
      </c>
      <c r="M40" s="3">
        <v>792442</v>
      </c>
      <c r="N40" s="2"/>
    </row>
    <row r="41" spans="1:13" ht="12.75">
      <c r="A41" t="s">
        <v>531</v>
      </c>
      <c r="B41" s="3"/>
      <c r="C41" s="3"/>
      <c r="D41" s="3"/>
      <c r="E41" s="111"/>
      <c r="F41" s="3"/>
      <c r="G41" s="111"/>
      <c r="H41" s="3"/>
      <c r="I41" s="111"/>
      <c r="J41" s="3"/>
      <c r="K41" s="111"/>
      <c r="L41" s="4"/>
      <c r="M41" s="3"/>
    </row>
    <row r="42" spans="1:14" ht="12.75">
      <c r="A42" t="s">
        <v>253</v>
      </c>
      <c r="B42" s="3">
        <v>148647</v>
      </c>
      <c r="C42" s="3">
        <v>350766</v>
      </c>
      <c r="D42" s="3">
        <v>499413</v>
      </c>
      <c r="E42" s="111">
        <v>7.892363854736243</v>
      </c>
      <c r="F42" s="3">
        <v>12478</v>
      </c>
      <c r="G42" s="111">
        <v>0.19719333733683111</v>
      </c>
      <c r="H42" s="3">
        <v>142255</v>
      </c>
      <c r="I42" s="111">
        <v>2.2480957046682892</v>
      </c>
      <c r="J42" s="3">
        <v>51935</v>
      </c>
      <c r="K42" s="111">
        <v>0.8207433863270015</v>
      </c>
      <c r="L42" s="4">
        <v>0</v>
      </c>
      <c r="M42" s="3">
        <v>706081</v>
      </c>
      <c r="N42" s="2"/>
    </row>
    <row r="43" spans="1:14" ht="12.75">
      <c r="A43" t="s">
        <v>266</v>
      </c>
      <c r="B43" s="3">
        <v>0</v>
      </c>
      <c r="C43" s="3">
        <v>768033</v>
      </c>
      <c r="D43" s="3">
        <v>768033</v>
      </c>
      <c r="E43" s="111">
        <v>12.513979861179001</v>
      </c>
      <c r="F43" s="3">
        <v>8192</v>
      </c>
      <c r="G43" s="111">
        <v>0.13347671652491283</v>
      </c>
      <c r="H43" s="3">
        <v>172669</v>
      </c>
      <c r="I43" s="111">
        <v>2.8133900348681853</v>
      </c>
      <c r="J43" s="3">
        <v>128152</v>
      </c>
      <c r="K43" s="111">
        <v>2.088050314465409</v>
      </c>
      <c r="L43" s="4">
        <v>0</v>
      </c>
      <c r="M43" s="3">
        <v>1077046</v>
      </c>
      <c r="N43" s="2"/>
    </row>
    <row r="44" spans="1:14" ht="12.75">
      <c r="A44" t="s">
        <v>532</v>
      </c>
      <c r="B44" s="3">
        <v>155800</v>
      </c>
      <c r="C44" s="3">
        <v>375000</v>
      </c>
      <c r="D44" s="3">
        <v>530800</v>
      </c>
      <c r="E44" s="111">
        <v>7.813926100397468</v>
      </c>
      <c r="F44" s="3">
        <v>6559</v>
      </c>
      <c r="G44" s="111">
        <v>0.0965552774915354</v>
      </c>
      <c r="H44" s="3">
        <v>146053</v>
      </c>
      <c r="I44" s="111">
        <v>2.1500515236272633</v>
      </c>
      <c r="J44" s="3">
        <v>72053</v>
      </c>
      <c r="K44" s="111">
        <v>1.0606948329162373</v>
      </c>
      <c r="L44" s="4">
        <v>0</v>
      </c>
      <c r="M44" s="3">
        <v>755465</v>
      </c>
      <c r="N44" s="2"/>
    </row>
    <row r="45" spans="1:14" ht="12.75">
      <c r="A45" t="s">
        <v>274</v>
      </c>
      <c r="B45" s="3">
        <v>0</v>
      </c>
      <c r="C45" s="3">
        <v>1033330</v>
      </c>
      <c r="D45" s="3">
        <v>1033330</v>
      </c>
      <c r="E45" s="111">
        <v>13.56877421049176</v>
      </c>
      <c r="F45" s="4">
        <v>0</v>
      </c>
      <c r="G45" s="111">
        <v>0</v>
      </c>
      <c r="H45" s="3">
        <v>151747</v>
      </c>
      <c r="I45" s="111">
        <v>1.9926071827194538</v>
      </c>
      <c r="J45" s="3">
        <v>42258</v>
      </c>
      <c r="K45" s="111">
        <v>0.5548946228087454</v>
      </c>
      <c r="L45" s="4">
        <v>0</v>
      </c>
      <c r="M45" s="3">
        <v>1227335</v>
      </c>
      <c r="N45" s="2"/>
    </row>
    <row r="46" spans="1:14" ht="12.75">
      <c r="A46" t="s">
        <v>280</v>
      </c>
      <c r="B46" s="3">
        <v>85123</v>
      </c>
      <c r="C46" s="3">
        <v>548123</v>
      </c>
      <c r="D46" s="3">
        <v>633246</v>
      </c>
      <c r="E46" s="111">
        <v>9.534826994308428</v>
      </c>
      <c r="F46" s="3">
        <v>5950</v>
      </c>
      <c r="G46" s="111">
        <v>0.08958954437317433</v>
      </c>
      <c r="H46" s="3">
        <v>162150</v>
      </c>
      <c r="I46" s="111">
        <v>2.4415032974975155</v>
      </c>
      <c r="J46" s="3">
        <v>62338</v>
      </c>
      <c r="K46" s="111">
        <v>0.9386273978378052</v>
      </c>
      <c r="L46" s="4">
        <v>0</v>
      </c>
      <c r="M46" s="3">
        <v>863684</v>
      </c>
      <c r="N46" s="2"/>
    </row>
    <row r="47" spans="1:14" ht="12.75">
      <c r="A47" t="s">
        <v>287</v>
      </c>
      <c r="B47" s="3">
        <v>973307</v>
      </c>
      <c r="C47" s="3">
        <v>805358</v>
      </c>
      <c r="D47" s="3">
        <v>1778665</v>
      </c>
      <c r="E47" s="111">
        <v>23.56752924964556</v>
      </c>
      <c r="F47" s="3">
        <v>11313</v>
      </c>
      <c r="G47" s="111">
        <v>0.1498986365623882</v>
      </c>
      <c r="H47" s="3">
        <v>167107</v>
      </c>
      <c r="I47" s="111">
        <v>2.214188231241139</v>
      </c>
      <c r="J47" s="3">
        <v>105831</v>
      </c>
      <c r="K47" s="111">
        <v>1.4022737210319196</v>
      </c>
      <c r="L47" s="4">
        <v>0</v>
      </c>
      <c r="M47" s="3">
        <v>2062916</v>
      </c>
      <c r="N47" s="2"/>
    </row>
    <row r="48" spans="1:14" ht="12.75">
      <c r="A48" t="s">
        <v>668</v>
      </c>
      <c r="B48" s="3">
        <v>75800</v>
      </c>
      <c r="C48" s="3">
        <v>121207</v>
      </c>
      <c r="D48" s="3">
        <v>197007</v>
      </c>
      <c r="E48" s="111">
        <v>3.018015533802105</v>
      </c>
      <c r="F48" s="3">
        <v>82184</v>
      </c>
      <c r="G48" s="111">
        <v>1.2590039370681863</v>
      </c>
      <c r="H48" s="3">
        <v>138366</v>
      </c>
      <c r="I48" s="111">
        <v>2.1196746173996965</v>
      </c>
      <c r="J48" s="3">
        <v>28200</v>
      </c>
      <c r="K48" s="111">
        <v>0.43200514729537204</v>
      </c>
      <c r="L48" s="4">
        <v>0</v>
      </c>
      <c r="M48" s="3">
        <v>445757</v>
      </c>
      <c r="N48" s="2"/>
    </row>
    <row r="49" spans="2:13" ht="12.75">
      <c r="B49" s="3"/>
      <c r="C49" s="3"/>
      <c r="D49" s="3"/>
      <c r="E49" s="111"/>
      <c r="F49" s="3"/>
      <c r="G49" s="111"/>
      <c r="H49" s="3"/>
      <c r="I49" s="111"/>
      <c r="J49" s="3"/>
      <c r="K49" s="111"/>
      <c r="L49" s="4"/>
      <c r="M49" s="3"/>
    </row>
    <row r="50" spans="1:13" ht="12.75">
      <c r="A50" t="s">
        <v>533</v>
      </c>
      <c r="B50" s="3"/>
      <c r="C50" s="3"/>
      <c r="D50" s="3"/>
      <c r="E50" s="111"/>
      <c r="F50" s="3"/>
      <c r="G50" s="111"/>
      <c r="H50" s="3"/>
      <c r="I50" s="111"/>
      <c r="J50" s="3"/>
      <c r="K50" s="111"/>
      <c r="L50" s="4"/>
      <c r="M50" s="3"/>
    </row>
    <row r="51" spans="1:14" ht="12.75">
      <c r="A51" t="s">
        <v>268</v>
      </c>
      <c r="B51" s="3">
        <v>542359</v>
      </c>
      <c r="C51" s="3">
        <v>589773</v>
      </c>
      <c r="D51" s="3">
        <v>1132132</v>
      </c>
      <c r="E51" s="111">
        <v>10.440073403970823</v>
      </c>
      <c r="F51" s="3">
        <v>8302</v>
      </c>
      <c r="G51" s="111">
        <v>0.07655775951900111</v>
      </c>
      <c r="H51" s="3">
        <v>225010</v>
      </c>
      <c r="I51" s="111">
        <v>2.074953200357798</v>
      </c>
      <c r="J51" s="3">
        <v>149895</v>
      </c>
      <c r="K51" s="111">
        <v>1.3822723877500207</v>
      </c>
      <c r="L51" s="4">
        <v>0</v>
      </c>
      <c r="M51" s="3">
        <v>1515339</v>
      </c>
      <c r="N51" s="2"/>
    </row>
    <row r="52" spans="1:14" ht="12.75">
      <c r="A52" t="s">
        <v>271</v>
      </c>
      <c r="B52" s="3">
        <v>297345</v>
      </c>
      <c r="C52" s="3">
        <v>1658046</v>
      </c>
      <c r="D52" s="3">
        <v>1955391</v>
      </c>
      <c r="E52" s="111">
        <v>18.69077023074423</v>
      </c>
      <c r="F52" s="3">
        <v>9500</v>
      </c>
      <c r="G52" s="111">
        <v>0.09080655336557762</v>
      </c>
      <c r="H52" s="3">
        <v>227689</v>
      </c>
      <c r="I52" s="111">
        <v>2.1763845609742107</v>
      </c>
      <c r="J52" s="3">
        <v>208649</v>
      </c>
      <c r="K52" s="111">
        <v>1.9943891108604639</v>
      </c>
      <c r="L52" s="4">
        <v>0</v>
      </c>
      <c r="M52" s="3">
        <v>2401229</v>
      </c>
      <c r="N52" s="2"/>
    </row>
    <row r="53" spans="1:14" ht="12.75">
      <c r="A53" t="s">
        <v>275</v>
      </c>
      <c r="B53" s="3">
        <v>659423</v>
      </c>
      <c r="C53" s="3">
        <v>1026565</v>
      </c>
      <c r="D53" s="3">
        <v>1685988</v>
      </c>
      <c r="E53" s="111">
        <v>19.30108068504442</v>
      </c>
      <c r="F53" s="3">
        <v>6500</v>
      </c>
      <c r="G53" s="111">
        <v>0.07441157615166225</v>
      </c>
      <c r="H53" s="3">
        <v>250654</v>
      </c>
      <c r="I53" s="111">
        <v>2.869470647495192</v>
      </c>
      <c r="J53" s="3">
        <v>246359</v>
      </c>
      <c r="K53" s="111">
        <v>2.820301767561132</v>
      </c>
      <c r="L53" s="4">
        <v>0</v>
      </c>
      <c r="M53" s="3">
        <v>2189501</v>
      </c>
      <c r="N53" s="2"/>
    </row>
    <row r="54" spans="1:14" ht="12.75">
      <c r="A54" t="s">
        <v>277</v>
      </c>
      <c r="B54" s="3">
        <v>16006</v>
      </c>
      <c r="C54" s="3">
        <v>498350</v>
      </c>
      <c r="D54" s="3">
        <v>514356</v>
      </c>
      <c r="E54" s="111">
        <v>4.946586909272758</v>
      </c>
      <c r="F54" s="3">
        <v>17407</v>
      </c>
      <c r="G54" s="111">
        <v>0.16740397376469004</v>
      </c>
      <c r="H54" s="3">
        <v>211353</v>
      </c>
      <c r="I54" s="111">
        <v>2.0325921794156683</v>
      </c>
      <c r="J54" s="3">
        <v>183527</v>
      </c>
      <c r="K54" s="111">
        <v>1.7649881710296014</v>
      </c>
      <c r="L54" s="4">
        <v>0</v>
      </c>
      <c r="M54" s="3">
        <v>926643</v>
      </c>
      <c r="N54" s="2"/>
    </row>
    <row r="55" spans="1:13" ht="12.75">
      <c r="A55" t="s">
        <v>534</v>
      </c>
      <c r="B55" s="3"/>
      <c r="C55" s="3"/>
      <c r="D55" s="3"/>
      <c r="E55" s="111"/>
      <c r="F55" s="3"/>
      <c r="G55" s="111"/>
      <c r="H55" s="3"/>
      <c r="I55" s="111"/>
      <c r="J55" s="3"/>
      <c r="K55" s="111"/>
      <c r="L55" s="4"/>
      <c r="M55" s="3"/>
    </row>
    <row r="56" spans="1:14" ht="12.75">
      <c r="A56" t="s">
        <v>248</v>
      </c>
      <c r="B56" s="3">
        <v>78529</v>
      </c>
      <c r="C56" s="3">
        <v>2238886</v>
      </c>
      <c r="D56" s="3">
        <v>2317415</v>
      </c>
      <c r="E56" s="111">
        <v>10.367587518174702</v>
      </c>
      <c r="F56" s="3">
        <v>15293</v>
      </c>
      <c r="G56" s="111">
        <v>0.06841740297505872</v>
      </c>
      <c r="H56" s="3">
        <v>632538</v>
      </c>
      <c r="I56" s="111">
        <v>2.829831115087798</v>
      </c>
      <c r="J56" s="3">
        <v>407875</v>
      </c>
      <c r="K56" s="111">
        <v>1.8247399619729336</v>
      </c>
      <c r="L56" s="4">
        <v>0</v>
      </c>
      <c r="M56" s="3">
        <v>3373121</v>
      </c>
      <c r="N56" s="2"/>
    </row>
    <row r="57" spans="1:14" ht="12.75">
      <c r="A57" t="s">
        <v>256</v>
      </c>
      <c r="B57" s="3">
        <v>1589809</v>
      </c>
      <c r="C57" s="3">
        <v>4011061</v>
      </c>
      <c r="D57" s="3">
        <v>5600870</v>
      </c>
      <c r="E57" s="111">
        <v>18.328413791297972</v>
      </c>
      <c r="F57" s="3">
        <v>17800</v>
      </c>
      <c r="G57" s="111">
        <v>0.058249122990732496</v>
      </c>
      <c r="H57" s="3">
        <v>774256</v>
      </c>
      <c r="I57" s="111">
        <v>2.5336928635007068</v>
      </c>
      <c r="J57" s="3">
        <v>480450</v>
      </c>
      <c r="K57" s="111">
        <v>1.5722354573537882</v>
      </c>
      <c r="L57" s="4">
        <v>0</v>
      </c>
      <c r="M57" s="3">
        <v>6873376</v>
      </c>
      <c r="N57" s="2"/>
    </row>
    <row r="58" spans="1:14" ht="12.75">
      <c r="A58" t="s">
        <v>260</v>
      </c>
      <c r="B58" s="3">
        <v>1372750</v>
      </c>
      <c r="C58" s="3">
        <v>918750</v>
      </c>
      <c r="D58" s="3">
        <v>2291500</v>
      </c>
      <c r="E58" s="111">
        <v>11.17657674355085</v>
      </c>
      <c r="F58" s="3">
        <v>8182</v>
      </c>
      <c r="G58" s="111">
        <v>0.03990693908607159</v>
      </c>
      <c r="H58" s="3">
        <v>395822</v>
      </c>
      <c r="I58" s="111">
        <v>1.9305847522521424</v>
      </c>
      <c r="J58" s="3">
        <v>227303</v>
      </c>
      <c r="K58" s="111">
        <v>1.108649104752057</v>
      </c>
      <c r="L58" s="4">
        <v>0</v>
      </c>
      <c r="M58" s="3">
        <v>2922807</v>
      </c>
      <c r="N58" s="2"/>
    </row>
    <row r="59" spans="1:14" ht="12.75">
      <c r="A59" t="s">
        <v>262</v>
      </c>
      <c r="B59" s="3">
        <v>1947000</v>
      </c>
      <c r="C59" s="3">
        <v>1609744</v>
      </c>
      <c r="D59" s="3">
        <v>3556744</v>
      </c>
      <c r="E59" s="111">
        <v>14.748971602972398</v>
      </c>
      <c r="F59" s="3">
        <v>6413</v>
      </c>
      <c r="G59" s="111">
        <v>0.0265931860403397</v>
      </c>
      <c r="H59" s="3">
        <v>625880</v>
      </c>
      <c r="I59" s="111">
        <v>2.595375530785563</v>
      </c>
      <c r="J59" s="3">
        <v>229531</v>
      </c>
      <c r="K59" s="111">
        <v>0.9518104763800425</v>
      </c>
      <c r="L59" s="4">
        <v>0</v>
      </c>
      <c r="M59" s="3">
        <v>4418568</v>
      </c>
      <c r="N59" s="2"/>
    </row>
    <row r="60" spans="1:14" ht="12.75">
      <c r="A60" t="s">
        <v>263</v>
      </c>
      <c r="B60" s="3">
        <v>634665</v>
      </c>
      <c r="C60" s="3">
        <v>3051523</v>
      </c>
      <c r="D60" s="3">
        <v>3686188</v>
      </c>
      <c r="E60" s="111">
        <v>22.17309288644539</v>
      </c>
      <c r="F60" s="3">
        <v>6000</v>
      </c>
      <c r="G60" s="111">
        <v>0.03609109392105675</v>
      </c>
      <c r="H60" s="3">
        <v>457449</v>
      </c>
      <c r="I60" s="111">
        <v>2.751639137182248</v>
      </c>
      <c r="J60" s="3">
        <v>215800</v>
      </c>
      <c r="K60" s="111">
        <v>1.2980763446940076</v>
      </c>
      <c r="L60" s="4">
        <v>0</v>
      </c>
      <c r="M60" s="3">
        <v>4365437</v>
      </c>
      <c r="N60" s="2"/>
    </row>
    <row r="61" spans="1:13" ht="12.75">
      <c r="A61" t="s">
        <v>244</v>
      </c>
      <c r="B61" s="3"/>
      <c r="C61" s="3"/>
      <c r="D61" s="3"/>
      <c r="E61" s="111"/>
      <c r="G61" s="111"/>
      <c r="I61" s="111"/>
      <c r="K61" s="111"/>
      <c r="M61" s="3"/>
    </row>
    <row r="62" spans="1:14" ht="12.75">
      <c r="A62" t="s">
        <v>243</v>
      </c>
      <c r="B62" s="3">
        <v>72339</v>
      </c>
      <c r="C62" s="3">
        <v>15400</v>
      </c>
      <c r="D62" s="3">
        <v>87739</v>
      </c>
      <c r="E62" s="111">
        <v>26.097263533610946</v>
      </c>
      <c r="F62" s="4">
        <v>0</v>
      </c>
      <c r="G62" s="111">
        <v>0</v>
      </c>
      <c r="H62" s="4">
        <v>0</v>
      </c>
      <c r="I62" s="111">
        <v>0</v>
      </c>
      <c r="J62" s="3">
        <v>1516</v>
      </c>
      <c r="K62" s="111">
        <v>0.4509220701963117</v>
      </c>
      <c r="L62" s="4">
        <v>0</v>
      </c>
      <c r="M62" s="3">
        <v>89255</v>
      </c>
      <c r="N62" s="2"/>
    </row>
    <row r="63" spans="1:14" ht="12.75">
      <c r="A63" t="s">
        <v>270</v>
      </c>
      <c r="B63" s="3">
        <v>297598</v>
      </c>
      <c r="C63" s="3">
        <v>0</v>
      </c>
      <c r="D63" s="3">
        <v>297598</v>
      </c>
      <c r="E63" s="111">
        <v>19.025572177470913</v>
      </c>
      <c r="F63" s="4">
        <v>0</v>
      </c>
      <c r="G63" s="111">
        <v>0</v>
      </c>
      <c r="H63" s="4">
        <v>0</v>
      </c>
      <c r="I63" s="111">
        <v>0</v>
      </c>
      <c r="J63" s="3">
        <v>3079</v>
      </c>
      <c r="K63" s="111">
        <v>0.1968418360823424</v>
      </c>
      <c r="L63" s="4">
        <v>0</v>
      </c>
      <c r="M63" s="3">
        <v>300677</v>
      </c>
      <c r="N63" s="2"/>
    </row>
    <row r="65" spans="1:13" ht="12.75">
      <c r="A65" s="205" t="s">
        <v>659</v>
      </c>
      <c r="B65" s="207">
        <f>SUM(B4:B63)</f>
        <v>12534332</v>
      </c>
      <c r="C65" s="207">
        <f>SUM(C4:C63)</f>
        <v>27127055</v>
      </c>
      <c r="D65" s="207">
        <f>SUM(D4:D63)</f>
        <v>39661387</v>
      </c>
      <c r="E65" s="220">
        <f>39661387/2986058</f>
        <v>13.282189093446945</v>
      </c>
      <c r="F65" s="207">
        <f>SUM(F4:F63)</f>
        <v>476066</v>
      </c>
      <c r="G65" s="220">
        <f>F65/2986058</f>
        <v>0.15942958911045935</v>
      </c>
      <c r="H65" s="207">
        <f>SUM(H4:H63)</f>
        <v>7254539</v>
      </c>
      <c r="I65" s="220">
        <f>H65/2986058</f>
        <v>2.429470224623902</v>
      </c>
      <c r="J65" s="207">
        <f>SUM(J4:J63)</f>
        <v>4728412</v>
      </c>
      <c r="K65" s="220">
        <f>J65/2986058</f>
        <v>1.5834963687912291</v>
      </c>
      <c r="L65" s="207">
        <f>SUM(L4:L63)</f>
        <v>0</v>
      </c>
      <c r="M65" s="207">
        <f>SUM(M4:M63)</f>
        <v>52120404</v>
      </c>
    </row>
    <row r="68" spans="1:6" ht="12.75">
      <c r="A68" s="9" t="s">
        <v>676</v>
      </c>
      <c r="B68" s="9"/>
      <c r="C68" s="9"/>
      <c r="D68" s="9"/>
      <c r="E68" s="9"/>
      <c r="F68" s="9"/>
    </row>
    <row r="69" spans="1:6" ht="12.75">
      <c r="A69" s="9" t="s">
        <v>677</v>
      </c>
      <c r="B69" s="9"/>
      <c r="C69" s="9"/>
      <c r="D69" s="9"/>
      <c r="E69" s="9"/>
      <c r="F69" s="9"/>
    </row>
    <row r="70" spans="1:6" ht="12.75">
      <c r="A70" s="9"/>
      <c r="B70" s="9"/>
      <c r="C70" s="9"/>
      <c r="D70" s="9"/>
      <c r="E70" s="9"/>
      <c r="F70" s="9"/>
    </row>
    <row r="71" spans="1:6" ht="12.75">
      <c r="A71" s="9" t="s">
        <v>657</v>
      </c>
      <c r="B71" s="9"/>
      <c r="C71" s="9"/>
      <c r="D71" s="9"/>
      <c r="E71" s="9"/>
      <c r="F71" s="9"/>
    </row>
    <row r="72" spans="1:6" ht="12.75">
      <c r="A72" s="9"/>
      <c r="B72" s="9"/>
      <c r="C72" s="9"/>
      <c r="D72" s="9"/>
      <c r="E72" s="9"/>
      <c r="F72" s="9"/>
    </row>
    <row r="73" spans="1:6" ht="12.75">
      <c r="A73" s="9" t="s">
        <v>674</v>
      </c>
      <c r="B73" s="9"/>
      <c r="C73" s="9"/>
      <c r="D73" s="9"/>
      <c r="E73" s="9"/>
      <c r="F73" s="9"/>
    </row>
    <row r="74" ht="12.75">
      <c r="A74" s="9" t="s">
        <v>675</v>
      </c>
    </row>
  </sheetData>
  <sheetProtection/>
  <printOptions/>
  <pageMargins left="0.25" right="0.25" top="0.75" bottom="0.75" header="0.3" footer="0.3"/>
  <pageSetup horizontalDpi="600" verticalDpi="600" orientation="portrait" r:id="rId1"/>
  <headerFooter>
    <oddHeader>&amp;L2018 Annual Statistical Report&amp;CIncome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view="pageLayout" workbookViewId="0" topLeftCell="A1">
      <selection activeCell="N66" sqref="N66"/>
    </sheetView>
  </sheetViews>
  <sheetFormatPr defaultColWidth="9.140625" defaultRowHeight="12.75"/>
  <cols>
    <col min="1" max="1" width="56.8515625" style="0" bestFit="1" customWidth="1"/>
    <col min="2" max="2" width="11.140625" style="0" bestFit="1" customWidth="1"/>
    <col min="3" max="3" width="10.140625" style="0" bestFit="1" customWidth="1"/>
    <col min="4" max="4" width="11.140625" style="0" bestFit="1" customWidth="1"/>
    <col min="6" max="6" width="10.140625" style="0" bestFit="1" customWidth="1"/>
    <col min="7" max="7" width="8.57421875" style="0" bestFit="1" customWidth="1"/>
    <col min="9" max="9" width="10.140625" style="0" bestFit="1" customWidth="1"/>
    <col min="10" max="10" width="4.8515625" style="0" bestFit="1" customWidth="1"/>
    <col min="11" max="11" width="11.140625" style="0" bestFit="1" customWidth="1"/>
    <col min="13" max="13" width="11.421875" style="0" bestFit="1" customWidth="1"/>
    <col min="14" max="14" width="14.140625" style="3" bestFit="1" customWidth="1"/>
    <col min="15" max="15" width="11.28125" style="0" customWidth="1"/>
  </cols>
  <sheetData>
    <row r="1" spans="1:15" ht="12.75">
      <c r="A1" s="119" t="s">
        <v>573</v>
      </c>
      <c r="B1" s="258" t="s">
        <v>574</v>
      </c>
      <c r="C1" s="239"/>
      <c r="D1" s="239"/>
      <c r="E1" s="240"/>
      <c r="F1" s="237" t="s">
        <v>575</v>
      </c>
      <c r="G1" s="259"/>
      <c r="H1" s="259"/>
      <c r="I1" s="259"/>
      <c r="J1" s="260"/>
      <c r="K1" s="241" t="s">
        <v>576</v>
      </c>
      <c r="L1" s="238"/>
      <c r="M1" s="242" t="s">
        <v>656</v>
      </c>
      <c r="N1" s="261" t="s">
        <v>671</v>
      </c>
      <c r="O1" s="235" t="s">
        <v>577</v>
      </c>
    </row>
    <row r="2" spans="1:15" ht="25.5">
      <c r="A2" s="120" t="s">
        <v>551</v>
      </c>
      <c r="B2" s="114" t="s">
        <v>578</v>
      </c>
      <c r="C2" s="115" t="s">
        <v>536</v>
      </c>
      <c r="D2" s="115" t="s">
        <v>579</v>
      </c>
      <c r="E2" s="127" t="s">
        <v>672</v>
      </c>
      <c r="F2" s="124" t="s">
        <v>580</v>
      </c>
      <c r="G2" s="125" t="s">
        <v>581</v>
      </c>
      <c r="H2" s="125" t="s">
        <v>582</v>
      </c>
      <c r="I2" s="125" t="s">
        <v>579</v>
      </c>
      <c r="J2" s="127" t="s">
        <v>672</v>
      </c>
      <c r="K2" s="123" t="s">
        <v>579</v>
      </c>
      <c r="L2" s="127" t="s">
        <v>672</v>
      </c>
      <c r="M2" s="243"/>
      <c r="N2" s="262"/>
      <c r="O2" s="236"/>
    </row>
    <row r="3" spans="1:15" ht="12.75">
      <c r="A3" s="113" t="s">
        <v>528</v>
      </c>
      <c r="B3" s="116"/>
      <c r="C3" s="117"/>
      <c r="D3" s="117"/>
      <c r="E3" s="118"/>
      <c r="F3" s="121"/>
      <c r="G3" s="126"/>
      <c r="H3" s="126"/>
      <c r="I3" s="126"/>
      <c r="J3" s="128"/>
      <c r="K3" s="121"/>
      <c r="L3" s="129"/>
      <c r="M3" s="121"/>
      <c r="N3" s="130"/>
      <c r="O3" s="122"/>
    </row>
    <row r="4" spans="1:15" ht="12.75">
      <c r="A4" s="6" t="s">
        <v>242</v>
      </c>
      <c r="B4" s="3">
        <v>76436</v>
      </c>
      <c r="C4" s="3">
        <v>34332</v>
      </c>
      <c r="D4" s="3">
        <v>110768</v>
      </c>
      <c r="E4" s="112">
        <f>D4/M4</f>
        <v>0.8661193212917351</v>
      </c>
      <c r="F4" s="3">
        <v>6345</v>
      </c>
      <c r="G4" s="4">
        <v>0</v>
      </c>
      <c r="H4" s="3">
        <v>355</v>
      </c>
      <c r="I4" s="3">
        <v>6700</v>
      </c>
      <c r="J4" s="112">
        <f>I4/M4</f>
        <v>0.05238877160059426</v>
      </c>
      <c r="K4" s="3">
        <v>10422</v>
      </c>
      <c r="L4" s="112">
        <f>K4/M4</f>
        <v>0.08149190710767065</v>
      </c>
      <c r="M4" s="3">
        <v>127890</v>
      </c>
      <c r="N4" s="111">
        <v>15.386188642925891</v>
      </c>
      <c r="O4" s="4">
        <v>0</v>
      </c>
    </row>
    <row r="5" spans="1:15" ht="12.75">
      <c r="A5" t="s">
        <v>296</v>
      </c>
      <c r="B5" s="3">
        <v>60552</v>
      </c>
      <c r="C5" s="3">
        <v>21952</v>
      </c>
      <c r="D5" s="3">
        <v>82504</v>
      </c>
      <c r="E5" s="112">
        <f aca="true" t="shared" si="0" ref="E5:E14">D5/M5</f>
        <v>0.6365361766475843</v>
      </c>
      <c r="F5" s="3">
        <v>15225</v>
      </c>
      <c r="G5" s="3">
        <v>30</v>
      </c>
      <c r="H5" s="3">
        <v>250</v>
      </c>
      <c r="I5" s="3">
        <v>15505</v>
      </c>
      <c r="J5" s="112">
        <f aca="true" t="shared" si="1" ref="J5:J15">I5/M5</f>
        <v>0.11962442328760782</v>
      </c>
      <c r="K5" s="3">
        <v>31605</v>
      </c>
      <c r="L5" s="112">
        <f aca="true" t="shared" si="2" ref="L5:L15">K5/M5</f>
        <v>0.2438394000648078</v>
      </c>
      <c r="M5" s="3">
        <v>129614</v>
      </c>
      <c r="N5" s="111">
        <v>12.783706479928988</v>
      </c>
      <c r="O5" s="4">
        <v>0</v>
      </c>
    </row>
    <row r="6" spans="1:15" ht="12.75">
      <c r="A6" t="s">
        <v>249</v>
      </c>
      <c r="B6" s="3">
        <v>21000</v>
      </c>
      <c r="C6" s="3">
        <v>4000</v>
      </c>
      <c r="D6" s="3">
        <v>25000</v>
      </c>
      <c r="E6" s="112">
        <f t="shared" si="0"/>
        <v>0.44483985765124556</v>
      </c>
      <c r="F6" s="3">
        <v>6000</v>
      </c>
      <c r="G6" s="4">
        <v>0</v>
      </c>
      <c r="H6" s="4">
        <v>0</v>
      </c>
      <c r="I6" s="3">
        <v>6000</v>
      </c>
      <c r="J6" s="112">
        <f t="shared" si="1"/>
        <v>0.10676156583629894</v>
      </c>
      <c r="K6" s="3">
        <v>25200</v>
      </c>
      <c r="L6" s="112">
        <f t="shared" si="2"/>
        <v>0.4483985765124555</v>
      </c>
      <c r="M6" s="3">
        <v>56200</v>
      </c>
      <c r="N6" s="111">
        <v>6.789079487798985</v>
      </c>
      <c r="O6" s="3">
        <v>2750</v>
      </c>
    </row>
    <row r="7" spans="1:15" ht="12.75">
      <c r="A7" t="s">
        <v>297</v>
      </c>
      <c r="B7" s="3">
        <v>128144</v>
      </c>
      <c r="C7" s="3">
        <v>51725</v>
      </c>
      <c r="D7" s="3">
        <v>179869</v>
      </c>
      <c r="E7" s="112">
        <f t="shared" si="0"/>
        <v>0.6208287887782855</v>
      </c>
      <c r="F7" s="3">
        <v>8104</v>
      </c>
      <c r="G7" s="4">
        <v>0</v>
      </c>
      <c r="H7" s="3">
        <v>6176</v>
      </c>
      <c r="I7" s="3">
        <v>14280</v>
      </c>
      <c r="J7" s="112">
        <f t="shared" si="1"/>
        <v>0.04928828816390772</v>
      </c>
      <c r="K7" s="3">
        <v>95575</v>
      </c>
      <c r="L7" s="112">
        <f t="shared" si="2"/>
        <v>0.32988292305780675</v>
      </c>
      <c r="M7" s="3">
        <v>289724</v>
      </c>
      <c r="N7" s="111">
        <v>15.185491902091304</v>
      </c>
      <c r="O7" s="4">
        <v>0</v>
      </c>
    </row>
    <row r="8" spans="1:15" ht="12.75">
      <c r="A8" t="s">
        <v>259</v>
      </c>
      <c r="B8" s="3">
        <v>56671</v>
      </c>
      <c r="C8" s="3">
        <v>21957</v>
      </c>
      <c r="D8" s="3">
        <v>78628</v>
      </c>
      <c r="E8" s="112">
        <f t="shared" si="0"/>
        <v>0.6897253484679691</v>
      </c>
      <c r="F8" s="3">
        <v>3135</v>
      </c>
      <c r="G8" s="3">
        <v>1000</v>
      </c>
      <c r="H8" s="3">
        <v>1390</v>
      </c>
      <c r="I8" s="3">
        <v>5525</v>
      </c>
      <c r="J8" s="112">
        <f t="shared" si="1"/>
        <v>0.048465337415240485</v>
      </c>
      <c r="K8" s="3">
        <v>29846</v>
      </c>
      <c r="L8" s="112">
        <f t="shared" si="2"/>
        <v>0.2618093141167905</v>
      </c>
      <c r="M8" s="3">
        <v>113999</v>
      </c>
      <c r="N8" s="111">
        <v>12.73731843575419</v>
      </c>
      <c r="O8" s="4">
        <v>0</v>
      </c>
    </row>
    <row r="9" spans="1:15" ht="12.75">
      <c r="A9" t="s">
        <v>261</v>
      </c>
      <c r="B9" s="3">
        <v>49768</v>
      </c>
      <c r="C9" s="3">
        <v>22741</v>
      </c>
      <c r="D9" s="3">
        <v>72509</v>
      </c>
      <c r="E9" s="112">
        <f t="shared" si="0"/>
        <v>0.7550818511267547</v>
      </c>
      <c r="F9" s="3">
        <v>2642</v>
      </c>
      <c r="G9" s="4">
        <v>0</v>
      </c>
      <c r="H9" s="4">
        <v>0</v>
      </c>
      <c r="I9" s="3">
        <v>2642</v>
      </c>
      <c r="J9" s="112">
        <f t="shared" si="1"/>
        <v>0.02751280876411047</v>
      </c>
      <c r="K9" s="3">
        <v>20877</v>
      </c>
      <c r="L9" s="112">
        <f t="shared" si="2"/>
        <v>0.21740534010913484</v>
      </c>
      <c r="M9" s="3">
        <v>96028</v>
      </c>
      <c r="N9" s="111">
        <v>10.729385474860335</v>
      </c>
      <c r="O9" s="4">
        <v>0</v>
      </c>
    </row>
    <row r="10" spans="1:15" ht="12.75">
      <c r="A10" t="s">
        <v>272</v>
      </c>
      <c r="B10" s="3">
        <v>57983</v>
      </c>
      <c r="C10" s="3">
        <v>41212</v>
      </c>
      <c r="D10" s="3">
        <v>99195</v>
      </c>
      <c r="E10" s="112">
        <f t="shared" si="0"/>
        <v>0.8006311745334797</v>
      </c>
      <c r="F10" s="3">
        <v>9850</v>
      </c>
      <c r="G10" s="3">
        <v>175</v>
      </c>
      <c r="H10" s="4">
        <v>0</v>
      </c>
      <c r="I10" s="3">
        <v>10025</v>
      </c>
      <c r="J10" s="112">
        <f t="shared" si="1"/>
        <v>0.08091463808355395</v>
      </c>
      <c r="K10" s="3">
        <v>14676</v>
      </c>
      <c r="L10" s="112">
        <f t="shared" si="2"/>
        <v>0.11845418738296636</v>
      </c>
      <c r="M10" s="3">
        <v>123896</v>
      </c>
      <c r="N10" s="111">
        <v>17.04443527307745</v>
      </c>
      <c r="O10" s="4">
        <v>0</v>
      </c>
    </row>
    <row r="11" spans="1:15" ht="12.75">
      <c r="A11" t="s">
        <v>278</v>
      </c>
      <c r="B11" s="3">
        <v>67353</v>
      </c>
      <c r="C11" s="3">
        <v>28202</v>
      </c>
      <c r="D11" s="3">
        <v>95555</v>
      </c>
      <c r="E11" s="112">
        <f t="shared" si="0"/>
        <v>0.9318075437843741</v>
      </c>
      <c r="F11" s="3">
        <v>2965</v>
      </c>
      <c r="G11" s="3">
        <v>28</v>
      </c>
      <c r="H11" s="4">
        <v>0</v>
      </c>
      <c r="I11" s="3">
        <v>2993</v>
      </c>
      <c r="J11" s="112">
        <f t="shared" si="1"/>
        <v>0.029186332254163904</v>
      </c>
      <c r="K11" s="3">
        <v>4000</v>
      </c>
      <c r="L11" s="112">
        <f t="shared" si="2"/>
        <v>0.03900612396146195</v>
      </c>
      <c r="M11" s="3">
        <v>102548</v>
      </c>
      <c r="N11" s="111">
        <v>9.546453174455408</v>
      </c>
      <c r="O11" s="4">
        <v>0</v>
      </c>
    </row>
    <row r="12" spans="1:15" ht="12.75">
      <c r="A12" t="s">
        <v>298</v>
      </c>
      <c r="B12" s="3">
        <v>92174</v>
      </c>
      <c r="C12" s="3">
        <v>26984</v>
      </c>
      <c r="D12" s="3">
        <v>119158</v>
      </c>
      <c r="E12" s="112">
        <f t="shared" si="0"/>
        <v>0.7560450995196913</v>
      </c>
      <c r="F12" s="3">
        <v>3309</v>
      </c>
      <c r="G12" s="4">
        <v>0</v>
      </c>
      <c r="H12" s="4">
        <v>0</v>
      </c>
      <c r="I12" s="3">
        <v>3309</v>
      </c>
      <c r="J12" s="112">
        <f t="shared" si="1"/>
        <v>0.020995260362801145</v>
      </c>
      <c r="K12" s="3">
        <v>35140</v>
      </c>
      <c r="L12" s="112">
        <f t="shared" si="2"/>
        <v>0.22295964011750746</v>
      </c>
      <c r="M12" s="3">
        <v>157607</v>
      </c>
      <c r="N12" s="111">
        <v>27.29598198822307</v>
      </c>
      <c r="O12" s="4">
        <v>0</v>
      </c>
    </row>
    <row r="13" spans="1:15" ht="12.75">
      <c r="A13" t="s">
        <v>300</v>
      </c>
      <c r="B13" s="3">
        <v>67846</v>
      </c>
      <c r="C13" s="3">
        <v>21348</v>
      </c>
      <c r="D13" s="3">
        <v>89194</v>
      </c>
      <c r="E13" s="112">
        <f t="shared" si="0"/>
        <v>0.569267688694298</v>
      </c>
      <c r="F13" s="3">
        <v>2488</v>
      </c>
      <c r="G13" s="4">
        <v>0</v>
      </c>
      <c r="H13" s="4">
        <v>0</v>
      </c>
      <c r="I13" s="3">
        <v>2488</v>
      </c>
      <c r="J13" s="112">
        <f t="shared" si="1"/>
        <v>0.015879296919875927</v>
      </c>
      <c r="K13" s="3">
        <v>65000</v>
      </c>
      <c r="L13" s="112">
        <f t="shared" si="2"/>
        <v>0.41485301438582606</v>
      </c>
      <c r="M13" s="3">
        <v>156682</v>
      </c>
      <c r="N13" s="111">
        <v>11.092530973451327</v>
      </c>
      <c r="O13" s="4">
        <v>0</v>
      </c>
    </row>
    <row r="14" spans="1:15" ht="12.75">
      <c r="A14" t="s">
        <v>301</v>
      </c>
      <c r="B14" s="3">
        <v>51110</v>
      </c>
      <c r="C14" s="3">
        <v>20934</v>
      </c>
      <c r="D14" s="3">
        <v>72044</v>
      </c>
      <c r="E14" s="112">
        <f t="shared" si="0"/>
        <v>0.5943537875162935</v>
      </c>
      <c r="F14" s="3">
        <v>7285</v>
      </c>
      <c r="G14" s="3">
        <v>981</v>
      </c>
      <c r="H14" s="3">
        <v>4469</v>
      </c>
      <c r="I14" s="3">
        <v>12735</v>
      </c>
      <c r="J14" s="112">
        <f t="shared" si="1"/>
        <v>0.10506212153711618</v>
      </c>
      <c r="K14" s="3">
        <v>36435</v>
      </c>
      <c r="L14" s="112">
        <f t="shared" si="2"/>
        <v>0.30058409094659033</v>
      </c>
      <c r="M14" s="3">
        <v>121214</v>
      </c>
      <c r="N14" s="111">
        <v>13.768059972739664</v>
      </c>
      <c r="O14" s="4">
        <v>0</v>
      </c>
    </row>
    <row r="15" spans="1:15" ht="12.75">
      <c r="A15" t="s">
        <v>294</v>
      </c>
      <c r="B15" s="3">
        <v>56714</v>
      </c>
      <c r="C15" s="3">
        <v>19434</v>
      </c>
      <c r="D15" s="3">
        <v>76148</v>
      </c>
      <c r="E15" s="201">
        <v>0.72</v>
      </c>
      <c r="F15" s="3">
        <v>11806</v>
      </c>
      <c r="G15" s="4">
        <v>0</v>
      </c>
      <c r="H15" s="3">
        <v>500</v>
      </c>
      <c r="I15" s="3">
        <v>12306</v>
      </c>
      <c r="J15" s="112">
        <f t="shared" si="1"/>
        <v>0.11728600974047634</v>
      </c>
      <c r="K15" s="3">
        <v>16469</v>
      </c>
      <c r="L15" s="112">
        <f t="shared" si="2"/>
        <v>0.1569627250459861</v>
      </c>
      <c r="M15" s="3">
        <v>104923</v>
      </c>
      <c r="N15" s="111">
        <v>8.395855005201248</v>
      </c>
      <c r="O15" s="4">
        <v>0</v>
      </c>
    </row>
    <row r="16" spans="1:15" ht="12.75">
      <c r="A16" t="s">
        <v>529</v>
      </c>
      <c r="B16" s="3"/>
      <c r="C16" s="3"/>
      <c r="D16" s="3"/>
      <c r="F16" s="3"/>
      <c r="G16" s="4"/>
      <c r="H16" s="3"/>
      <c r="I16" s="3"/>
      <c r="K16" s="3"/>
      <c r="M16" s="3"/>
      <c r="N16" s="111"/>
      <c r="O16" s="4"/>
    </row>
    <row r="17" spans="1:15" ht="12.75">
      <c r="A17" t="s">
        <v>245</v>
      </c>
      <c r="B17" s="3">
        <v>363482</v>
      </c>
      <c r="C17" s="3">
        <v>138738</v>
      </c>
      <c r="D17" s="3">
        <v>502220</v>
      </c>
      <c r="E17" s="112">
        <f aca="true" t="shared" si="3" ref="E17:E31">D17/M17</f>
        <v>0.7164224241844992</v>
      </c>
      <c r="F17" s="3">
        <v>21790</v>
      </c>
      <c r="G17" s="3">
        <v>6073</v>
      </c>
      <c r="H17" s="4">
        <v>0</v>
      </c>
      <c r="I17" s="3">
        <v>27863</v>
      </c>
      <c r="J17" s="112">
        <f aca="true" t="shared" si="4" ref="J17:J31">I17/M17</f>
        <v>0.039746879863511414</v>
      </c>
      <c r="K17" s="3">
        <v>170928</v>
      </c>
      <c r="L17" s="112">
        <f aca="true" t="shared" si="5" ref="L17:L31">K17/M17</f>
        <v>0.24383069595198933</v>
      </c>
      <c r="M17" s="3">
        <v>701011</v>
      </c>
      <c r="N17" s="111">
        <v>21.944310533729848</v>
      </c>
      <c r="O17" s="4">
        <v>0</v>
      </c>
    </row>
    <row r="18" spans="1:15" ht="12.75">
      <c r="A18" t="s">
        <v>246</v>
      </c>
      <c r="B18" s="3">
        <v>303176</v>
      </c>
      <c r="C18" s="3">
        <v>79576</v>
      </c>
      <c r="D18" s="3">
        <v>382752</v>
      </c>
      <c r="E18" s="112">
        <f t="shared" si="3"/>
        <v>0.6736278918329095</v>
      </c>
      <c r="F18" s="3">
        <v>23786</v>
      </c>
      <c r="G18" s="3">
        <v>4389</v>
      </c>
      <c r="H18" s="3">
        <v>7449</v>
      </c>
      <c r="I18" s="3">
        <v>35624</v>
      </c>
      <c r="J18" s="112">
        <f t="shared" si="4"/>
        <v>0.06269678543457792</v>
      </c>
      <c r="K18" s="3">
        <v>149819</v>
      </c>
      <c r="L18" s="112">
        <f t="shared" si="5"/>
        <v>0.2636753227325126</v>
      </c>
      <c r="M18" s="3">
        <v>568195</v>
      </c>
      <c r="N18" s="111">
        <v>24.539820333419712</v>
      </c>
      <c r="O18" s="4">
        <v>0</v>
      </c>
    </row>
    <row r="19" spans="1:15" ht="12.75">
      <c r="A19" t="s">
        <v>251</v>
      </c>
      <c r="B19" s="3">
        <v>183290</v>
      </c>
      <c r="C19" s="3">
        <v>33334</v>
      </c>
      <c r="D19" s="3">
        <v>216624</v>
      </c>
      <c r="E19" s="112">
        <f t="shared" si="3"/>
        <v>0.5982435791217896</v>
      </c>
      <c r="F19" s="3">
        <v>6175</v>
      </c>
      <c r="G19" s="3">
        <v>150</v>
      </c>
      <c r="H19" s="4">
        <v>0</v>
      </c>
      <c r="I19" s="3">
        <v>6325</v>
      </c>
      <c r="J19" s="112">
        <f t="shared" si="4"/>
        <v>0.017467550400441866</v>
      </c>
      <c r="K19" s="3">
        <v>139151</v>
      </c>
      <c r="L19" s="112">
        <f t="shared" si="5"/>
        <v>0.38428887047776855</v>
      </c>
      <c r="M19" s="3">
        <v>362100</v>
      </c>
      <c r="N19" s="111">
        <v>10.1207445916485</v>
      </c>
      <c r="O19" s="4">
        <v>0</v>
      </c>
    </row>
    <row r="20" spans="1:15" ht="12.75">
      <c r="A20" t="s">
        <v>254</v>
      </c>
      <c r="B20" s="3">
        <v>216310</v>
      </c>
      <c r="C20" s="3">
        <v>47461</v>
      </c>
      <c r="D20" s="3">
        <v>263771</v>
      </c>
      <c r="E20" s="112">
        <f t="shared" si="3"/>
        <v>0.5350259428891332</v>
      </c>
      <c r="F20" s="3">
        <v>32086</v>
      </c>
      <c r="G20" s="4">
        <v>0</v>
      </c>
      <c r="H20" s="3">
        <v>15536</v>
      </c>
      <c r="I20" s="3">
        <v>47622</v>
      </c>
      <c r="J20" s="112">
        <f t="shared" si="4"/>
        <v>0.09659517328389512</v>
      </c>
      <c r="K20" s="3">
        <v>181613</v>
      </c>
      <c r="L20" s="112">
        <f t="shared" si="5"/>
        <v>0.3683788838269717</v>
      </c>
      <c r="M20" s="3">
        <v>493006</v>
      </c>
      <c r="N20" s="111">
        <v>15.21153964825671</v>
      </c>
      <c r="O20" s="4">
        <v>0</v>
      </c>
    </row>
    <row r="21" spans="1:15" ht="12.75">
      <c r="A21" t="s">
        <v>255</v>
      </c>
      <c r="B21" s="3">
        <v>158250</v>
      </c>
      <c r="C21" s="3">
        <v>57473</v>
      </c>
      <c r="D21" s="3">
        <v>215723</v>
      </c>
      <c r="E21" s="112">
        <f t="shared" si="3"/>
        <v>0.6683117092333049</v>
      </c>
      <c r="F21" s="3">
        <v>10933</v>
      </c>
      <c r="G21" s="3">
        <v>7270</v>
      </c>
      <c r="H21" s="3">
        <v>4062</v>
      </c>
      <c r="I21" s="3">
        <v>22265</v>
      </c>
      <c r="J21" s="112">
        <f t="shared" si="4"/>
        <v>0.06897716148060028</v>
      </c>
      <c r="K21" s="3">
        <v>84800</v>
      </c>
      <c r="L21" s="112">
        <f t="shared" si="5"/>
        <v>0.2627111292860949</v>
      </c>
      <c r="M21" s="3">
        <v>322788</v>
      </c>
      <c r="N21" s="111">
        <v>15.307440603215252</v>
      </c>
      <c r="O21" s="4">
        <v>0</v>
      </c>
    </row>
    <row r="22" spans="1:15" ht="12.75">
      <c r="A22" t="s">
        <v>257</v>
      </c>
      <c r="B22" s="3">
        <v>280087</v>
      </c>
      <c r="C22" s="3">
        <v>103766</v>
      </c>
      <c r="D22" s="3">
        <v>383853</v>
      </c>
      <c r="E22" s="112">
        <f t="shared" si="3"/>
        <v>0.7394073999876718</v>
      </c>
      <c r="F22" s="3">
        <v>36184</v>
      </c>
      <c r="G22" s="3">
        <v>2711</v>
      </c>
      <c r="H22" s="3">
        <v>8836</v>
      </c>
      <c r="I22" s="3">
        <v>47731</v>
      </c>
      <c r="J22" s="112">
        <f t="shared" si="4"/>
        <v>0.09194315169820624</v>
      </c>
      <c r="K22" s="3">
        <v>87552</v>
      </c>
      <c r="L22" s="112">
        <f t="shared" si="5"/>
        <v>0.16864944831412193</v>
      </c>
      <c r="M22" s="3">
        <v>519136</v>
      </c>
      <c r="N22" s="111">
        <v>17.758560530906852</v>
      </c>
      <c r="O22" s="4">
        <v>0</v>
      </c>
    </row>
    <row r="23" spans="1:15" ht="12.75">
      <c r="A23" t="s">
        <v>264</v>
      </c>
      <c r="B23" s="3">
        <v>178725</v>
      </c>
      <c r="C23" s="3">
        <v>44716</v>
      </c>
      <c r="D23" s="3">
        <v>223441</v>
      </c>
      <c r="E23" s="112">
        <f t="shared" si="3"/>
        <v>0.5977043163774102</v>
      </c>
      <c r="F23" s="3">
        <v>19762</v>
      </c>
      <c r="G23" s="3">
        <v>8256</v>
      </c>
      <c r="H23" s="3">
        <v>4114</v>
      </c>
      <c r="I23" s="3">
        <v>32132</v>
      </c>
      <c r="J23" s="112">
        <f t="shared" si="4"/>
        <v>0.08595304842817095</v>
      </c>
      <c r="K23" s="3">
        <v>118259</v>
      </c>
      <c r="L23" s="112">
        <f t="shared" si="5"/>
        <v>0.3163426351944189</v>
      </c>
      <c r="M23" s="3">
        <v>373832</v>
      </c>
      <c r="N23" s="111">
        <v>12.057929877753766</v>
      </c>
      <c r="O23" s="4">
        <v>0</v>
      </c>
    </row>
    <row r="24" spans="1:15" ht="12.75">
      <c r="A24" t="s">
        <v>265</v>
      </c>
      <c r="B24" s="3">
        <v>156361</v>
      </c>
      <c r="C24" s="3">
        <v>69110</v>
      </c>
      <c r="D24" s="3">
        <v>225471</v>
      </c>
      <c r="E24" s="112">
        <f t="shared" si="3"/>
        <v>0.7829914467584153</v>
      </c>
      <c r="F24" s="3">
        <v>7711</v>
      </c>
      <c r="G24" s="4">
        <v>0</v>
      </c>
      <c r="H24" s="3">
        <v>7249</v>
      </c>
      <c r="I24" s="3">
        <v>14960</v>
      </c>
      <c r="J24" s="112">
        <f t="shared" si="4"/>
        <v>0.051951479540632235</v>
      </c>
      <c r="K24" s="3">
        <v>47530</v>
      </c>
      <c r="L24" s="112">
        <f t="shared" si="5"/>
        <v>0.16505707370095257</v>
      </c>
      <c r="M24" s="3">
        <v>287961</v>
      </c>
      <c r="N24" s="111">
        <v>9.268733101583623</v>
      </c>
      <c r="O24" s="4">
        <v>0</v>
      </c>
    </row>
    <row r="25" spans="1:15" ht="12.75">
      <c r="A25" t="s">
        <v>273</v>
      </c>
      <c r="B25" s="3">
        <v>107088</v>
      </c>
      <c r="C25" s="3">
        <v>21182</v>
      </c>
      <c r="D25" s="3">
        <v>128270</v>
      </c>
      <c r="E25" s="112">
        <f t="shared" si="3"/>
        <v>0.602664937652111</v>
      </c>
      <c r="F25" s="3">
        <v>13246</v>
      </c>
      <c r="G25" s="4">
        <v>0</v>
      </c>
      <c r="H25" s="3">
        <v>4710</v>
      </c>
      <c r="I25" s="3">
        <v>17956</v>
      </c>
      <c r="J25" s="112">
        <f t="shared" si="4"/>
        <v>0.08436463413488193</v>
      </c>
      <c r="K25" s="3">
        <v>66612</v>
      </c>
      <c r="L25" s="112">
        <f t="shared" si="5"/>
        <v>0.3129704282130071</v>
      </c>
      <c r="M25" s="3">
        <v>212838</v>
      </c>
      <c r="N25" s="111">
        <v>5.975406384233134</v>
      </c>
      <c r="O25" s="4">
        <v>0</v>
      </c>
    </row>
    <row r="26" spans="1:15" ht="12.75">
      <c r="A26" t="s">
        <v>276</v>
      </c>
      <c r="B26" s="3">
        <v>171579</v>
      </c>
      <c r="C26" s="3">
        <v>45016</v>
      </c>
      <c r="D26" s="3">
        <v>216595</v>
      </c>
      <c r="E26" s="112">
        <f t="shared" si="3"/>
        <v>0.6581394218205906</v>
      </c>
      <c r="F26" s="3">
        <v>9856</v>
      </c>
      <c r="G26" s="3">
        <v>8000</v>
      </c>
      <c r="H26" s="3">
        <v>853</v>
      </c>
      <c r="I26" s="3">
        <v>18709</v>
      </c>
      <c r="J26" s="112">
        <f t="shared" si="4"/>
        <v>0.0568486365929104</v>
      </c>
      <c r="K26" s="3">
        <v>93798</v>
      </c>
      <c r="L26" s="112">
        <f t="shared" si="5"/>
        <v>0.285011941586499</v>
      </c>
      <c r="M26" s="3">
        <v>329102</v>
      </c>
      <c r="N26" s="111">
        <v>11.205761176750997</v>
      </c>
      <c r="O26" s="3">
        <v>15826</v>
      </c>
    </row>
    <row r="27" spans="1:15" ht="12.75">
      <c r="A27" t="s">
        <v>283</v>
      </c>
      <c r="B27" s="3">
        <v>236921</v>
      </c>
      <c r="C27" s="3">
        <v>92641</v>
      </c>
      <c r="D27" s="3">
        <v>329562</v>
      </c>
      <c r="E27" s="112">
        <f t="shared" si="3"/>
        <v>0.6358101147136789</v>
      </c>
      <c r="F27" s="3">
        <v>23857</v>
      </c>
      <c r="G27" s="3">
        <v>1070</v>
      </c>
      <c r="H27" s="3">
        <v>7720</v>
      </c>
      <c r="I27" s="3">
        <v>32647</v>
      </c>
      <c r="J27" s="112">
        <f t="shared" si="4"/>
        <v>0.06298448490741491</v>
      </c>
      <c r="K27" s="3">
        <v>156125</v>
      </c>
      <c r="L27" s="112">
        <f t="shared" si="5"/>
        <v>0.30120540037890625</v>
      </c>
      <c r="M27" s="3">
        <v>518334</v>
      </c>
      <c r="N27" s="111">
        <v>14.246598686199599</v>
      </c>
      <c r="O27" s="4">
        <v>0</v>
      </c>
    </row>
    <row r="28" spans="1:15" ht="12.75">
      <c r="A28" t="s">
        <v>285</v>
      </c>
      <c r="B28" s="3">
        <v>288365</v>
      </c>
      <c r="C28" s="3">
        <v>122164</v>
      </c>
      <c r="D28" s="3">
        <v>410529</v>
      </c>
      <c r="E28" s="112">
        <f t="shared" si="3"/>
        <v>0.6698446005038573</v>
      </c>
      <c r="F28" s="3">
        <v>14640</v>
      </c>
      <c r="G28" s="3">
        <v>4779</v>
      </c>
      <c r="H28" s="3">
        <v>4698</v>
      </c>
      <c r="I28" s="3">
        <v>24117</v>
      </c>
      <c r="J28" s="112">
        <f t="shared" si="4"/>
        <v>0.03935079429309872</v>
      </c>
      <c r="K28" s="3">
        <v>178226</v>
      </c>
      <c r="L28" s="112">
        <f t="shared" si="5"/>
        <v>0.290804605203044</v>
      </c>
      <c r="M28" s="3">
        <v>612872</v>
      </c>
      <c r="N28" s="111">
        <v>23.589238289519265</v>
      </c>
      <c r="O28" s="4">
        <v>0</v>
      </c>
    </row>
    <row r="29" spans="1:15" ht="12.75">
      <c r="A29" t="s">
        <v>289</v>
      </c>
      <c r="B29" s="3">
        <v>145430</v>
      </c>
      <c r="C29" s="3">
        <v>21273</v>
      </c>
      <c r="D29" s="3">
        <v>166703</v>
      </c>
      <c r="E29" s="112">
        <f t="shared" si="3"/>
        <v>0.6356959544229075</v>
      </c>
      <c r="F29" s="3">
        <v>13506</v>
      </c>
      <c r="G29" s="3">
        <v>900</v>
      </c>
      <c r="H29" s="3">
        <v>1128</v>
      </c>
      <c r="I29" s="3">
        <v>15534</v>
      </c>
      <c r="J29" s="112">
        <f t="shared" si="4"/>
        <v>0.059236492180737274</v>
      </c>
      <c r="K29" s="3">
        <v>80000</v>
      </c>
      <c r="L29" s="112">
        <f t="shared" si="5"/>
        <v>0.3050675533963552</v>
      </c>
      <c r="M29" s="3">
        <v>262237</v>
      </c>
      <c r="N29" s="111">
        <v>9.183253957136854</v>
      </c>
      <c r="O29" s="4">
        <v>0</v>
      </c>
    </row>
    <row r="30" spans="1:15" ht="12.75">
      <c r="A30" t="s">
        <v>292</v>
      </c>
      <c r="B30" s="3">
        <v>187532</v>
      </c>
      <c r="C30" s="3">
        <v>88555</v>
      </c>
      <c r="D30" s="3">
        <v>276087</v>
      </c>
      <c r="E30" s="112">
        <f t="shared" si="3"/>
        <v>0.7173419941539461</v>
      </c>
      <c r="F30" s="3">
        <v>10635</v>
      </c>
      <c r="G30" s="3">
        <v>355</v>
      </c>
      <c r="H30" s="3">
        <v>1324</v>
      </c>
      <c r="I30" s="3">
        <v>12314</v>
      </c>
      <c r="J30" s="112">
        <f t="shared" si="4"/>
        <v>0.03199480350763235</v>
      </c>
      <c r="K30" s="3">
        <v>96474</v>
      </c>
      <c r="L30" s="112">
        <f t="shared" si="5"/>
        <v>0.25066320233842154</v>
      </c>
      <c r="M30" s="3">
        <v>384875</v>
      </c>
      <c r="N30" s="111">
        <v>18.82397534970165</v>
      </c>
      <c r="O30" s="4">
        <v>0</v>
      </c>
    </row>
    <row r="31" spans="1:15" ht="12.75">
      <c r="A31" t="s">
        <v>295</v>
      </c>
      <c r="B31" s="3">
        <v>109506</v>
      </c>
      <c r="C31" s="3">
        <v>43719</v>
      </c>
      <c r="D31" s="3">
        <v>153225</v>
      </c>
      <c r="E31" s="112">
        <f t="shared" si="3"/>
        <v>0.6086274354034676</v>
      </c>
      <c r="F31" s="3">
        <v>9961</v>
      </c>
      <c r="G31" s="3">
        <v>3941</v>
      </c>
      <c r="H31" s="3">
        <v>989</v>
      </c>
      <c r="I31" s="3">
        <v>14891</v>
      </c>
      <c r="J31" s="112">
        <f t="shared" si="4"/>
        <v>0.05914877559532085</v>
      </c>
      <c r="K31" s="3">
        <v>83639</v>
      </c>
      <c r="L31" s="112">
        <f t="shared" si="5"/>
        <v>0.3322237890012115</v>
      </c>
      <c r="M31" s="3">
        <v>251755</v>
      </c>
      <c r="N31" s="111">
        <v>9.304616180655653</v>
      </c>
      <c r="O31" s="3">
        <v>3727</v>
      </c>
    </row>
    <row r="32" spans="1:15" ht="12.75">
      <c r="A32" t="s">
        <v>530</v>
      </c>
      <c r="B32" s="3"/>
      <c r="C32" s="3"/>
      <c r="D32" s="3"/>
      <c r="F32" s="3"/>
      <c r="G32" s="3"/>
      <c r="H32" s="3"/>
      <c r="I32" s="3"/>
      <c r="K32" s="3"/>
      <c r="M32" s="3"/>
      <c r="N32" s="111"/>
      <c r="O32" s="3"/>
    </row>
    <row r="33" spans="1:15" ht="12.75">
      <c r="A33" t="s">
        <v>250</v>
      </c>
      <c r="B33" s="3">
        <v>389040</v>
      </c>
      <c r="C33" s="3">
        <v>140046</v>
      </c>
      <c r="D33" s="3">
        <v>529086</v>
      </c>
      <c r="E33" s="112">
        <f aca="true" t="shared" si="6" ref="E33:E40">D33/M33</f>
        <v>0.6719968907731662</v>
      </c>
      <c r="F33" s="3">
        <v>24195</v>
      </c>
      <c r="G33" s="3">
        <v>14073</v>
      </c>
      <c r="H33" s="3">
        <v>3500</v>
      </c>
      <c r="I33" s="3">
        <v>41768</v>
      </c>
      <c r="J33" s="112">
        <f aca="true" t="shared" si="7" ref="J33:J40">I33/M33</f>
        <v>0.053049912743511646</v>
      </c>
      <c r="K33" s="3">
        <v>216480</v>
      </c>
      <c r="L33" s="112">
        <f aca="true" t="shared" si="8" ref="L33:L40">K33/M33</f>
        <v>0.2749531964833222</v>
      </c>
      <c r="M33" s="3">
        <v>787334</v>
      </c>
      <c r="N33" s="111">
        <v>13.302706721184064</v>
      </c>
      <c r="O33" s="4">
        <v>0</v>
      </c>
    </row>
    <row r="34" spans="1:15" ht="12.75">
      <c r="A34" t="s">
        <v>258</v>
      </c>
      <c r="B34" s="3">
        <v>801294</v>
      </c>
      <c r="C34" s="3">
        <v>287306</v>
      </c>
      <c r="D34" s="3">
        <v>1088600</v>
      </c>
      <c r="E34" s="112">
        <f t="shared" si="6"/>
        <v>0.6304230366746836</v>
      </c>
      <c r="F34" s="3">
        <v>95029</v>
      </c>
      <c r="G34" s="3">
        <v>28779</v>
      </c>
      <c r="H34" s="3">
        <v>33095</v>
      </c>
      <c r="I34" s="3">
        <v>156903</v>
      </c>
      <c r="J34" s="112">
        <f t="shared" si="7"/>
        <v>0.09086465710395726</v>
      </c>
      <c r="K34" s="3">
        <v>481274</v>
      </c>
      <c r="L34" s="112">
        <f t="shared" si="8"/>
        <v>0.27871230622135923</v>
      </c>
      <c r="M34" s="3">
        <v>1726777</v>
      </c>
      <c r="N34" s="111">
        <v>36.69855269589612</v>
      </c>
      <c r="O34" s="4">
        <v>0</v>
      </c>
    </row>
    <row r="35" spans="1:15" ht="12.75">
      <c r="A35" t="s">
        <v>269</v>
      </c>
      <c r="B35" s="3">
        <v>467997</v>
      </c>
      <c r="C35" s="3">
        <v>155738</v>
      </c>
      <c r="D35" s="3">
        <v>623735</v>
      </c>
      <c r="E35" s="112">
        <f t="shared" si="6"/>
        <v>0.6230670720987102</v>
      </c>
      <c r="F35" s="3">
        <v>38847</v>
      </c>
      <c r="G35" s="3">
        <v>7736</v>
      </c>
      <c r="H35" s="3">
        <v>23039</v>
      </c>
      <c r="I35" s="3">
        <v>69622</v>
      </c>
      <c r="J35" s="112">
        <f t="shared" si="7"/>
        <v>0.0695474451388112</v>
      </c>
      <c r="K35" s="3">
        <v>307715</v>
      </c>
      <c r="L35" s="112">
        <f t="shared" si="8"/>
        <v>0.3073854827624786</v>
      </c>
      <c r="M35" s="3">
        <v>1001072</v>
      </c>
      <c r="N35" s="111">
        <v>18.38921341709835</v>
      </c>
      <c r="O35" s="4">
        <v>0</v>
      </c>
    </row>
    <row r="36" spans="1:15" ht="12.75">
      <c r="A36" t="s">
        <v>279</v>
      </c>
      <c r="B36" s="3">
        <v>289879</v>
      </c>
      <c r="C36" s="3">
        <v>98733</v>
      </c>
      <c r="D36" s="3">
        <v>388612</v>
      </c>
      <c r="E36" s="112">
        <f t="shared" si="6"/>
        <v>0.6790924278115236</v>
      </c>
      <c r="F36" s="3">
        <v>13463</v>
      </c>
      <c r="G36" s="4">
        <v>0</v>
      </c>
      <c r="H36" s="3">
        <v>730</v>
      </c>
      <c r="I36" s="3">
        <v>14193</v>
      </c>
      <c r="J36" s="112">
        <f t="shared" si="7"/>
        <v>0.024802010303153155</v>
      </c>
      <c r="K36" s="3">
        <v>169447</v>
      </c>
      <c r="L36" s="112">
        <f t="shared" si="8"/>
        <v>0.2961055618853233</v>
      </c>
      <c r="M36" s="3">
        <v>572252</v>
      </c>
      <c r="N36" s="111">
        <v>10.353754297087027</v>
      </c>
      <c r="O36" s="4">
        <v>0</v>
      </c>
    </row>
    <row r="37" spans="1:15" ht="12.75">
      <c r="A37" t="s">
        <v>281</v>
      </c>
      <c r="B37" s="3">
        <v>155547</v>
      </c>
      <c r="C37" s="3">
        <v>78298</v>
      </c>
      <c r="D37" s="3">
        <v>233845</v>
      </c>
      <c r="E37" s="112">
        <f t="shared" si="6"/>
        <v>0.799076693866951</v>
      </c>
      <c r="F37" s="3">
        <v>7801</v>
      </c>
      <c r="G37" s="4">
        <v>0</v>
      </c>
      <c r="H37" s="4">
        <v>0</v>
      </c>
      <c r="I37" s="3">
        <v>7801</v>
      </c>
      <c r="J37" s="112">
        <f t="shared" si="7"/>
        <v>0.026656962042618335</v>
      </c>
      <c r="K37" s="3">
        <v>50998</v>
      </c>
      <c r="L37" s="112">
        <f t="shared" si="8"/>
        <v>0.17426634409043068</v>
      </c>
      <c r="M37" s="3">
        <v>292644</v>
      </c>
      <c r="N37" s="111">
        <v>6.729149899974706</v>
      </c>
      <c r="O37" s="4">
        <v>0</v>
      </c>
    </row>
    <row r="38" spans="1:15" ht="12.75">
      <c r="A38" t="s">
        <v>299</v>
      </c>
      <c r="B38" s="3">
        <v>256861</v>
      </c>
      <c r="C38" s="3">
        <v>78712</v>
      </c>
      <c r="D38" s="3">
        <v>335573</v>
      </c>
      <c r="E38" s="112">
        <f t="shared" si="6"/>
        <v>0.6225451455752328</v>
      </c>
      <c r="F38" s="3">
        <v>41895</v>
      </c>
      <c r="G38" s="3">
        <v>11152</v>
      </c>
      <c r="H38" s="3">
        <v>980</v>
      </c>
      <c r="I38" s="3">
        <v>54027</v>
      </c>
      <c r="J38" s="112">
        <f t="shared" si="7"/>
        <v>0.10022929907946437</v>
      </c>
      <c r="K38" s="3">
        <v>149434</v>
      </c>
      <c r="L38" s="112">
        <f t="shared" si="8"/>
        <v>0.2772255553453029</v>
      </c>
      <c r="M38" s="3">
        <v>539034</v>
      </c>
      <c r="N38" s="111">
        <v>10.824193256892709</v>
      </c>
      <c r="O38" s="4">
        <v>0</v>
      </c>
    </row>
    <row r="39" spans="1:15" ht="12.75">
      <c r="A39" t="s">
        <v>290</v>
      </c>
      <c r="B39" s="3">
        <v>359699</v>
      </c>
      <c r="C39" s="3">
        <v>118287</v>
      </c>
      <c r="D39" s="3">
        <v>477986</v>
      </c>
      <c r="E39" s="112">
        <f t="shared" si="6"/>
        <v>0.6094777846491256</v>
      </c>
      <c r="F39" s="3">
        <v>73238</v>
      </c>
      <c r="G39" s="3">
        <v>17944</v>
      </c>
      <c r="H39" s="3">
        <v>51764</v>
      </c>
      <c r="I39" s="3">
        <v>142946</v>
      </c>
      <c r="J39" s="112">
        <f t="shared" si="7"/>
        <v>0.18226979745108415</v>
      </c>
      <c r="K39" s="3">
        <v>163323</v>
      </c>
      <c r="L39" s="112">
        <f t="shared" si="8"/>
        <v>0.20825241789979024</v>
      </c>
      <c r="M39" s="3">
        <v>784255</v>
      </c>
      <c r="N39" s="111">
        <v>16.769051488197057</v>
      </c>
      <c r="O39" s="3">
        <v>8610</v>
      </c>
    </row>
    <row r="40" spans="1:15" ht="12.75">
      <c r="A40" t="s">
        <v>291</v>
      </c>
      <c r="B40" s="3">
        <v>384384</v>
      </c>
      <c r="C40" s="3">
        <v>171416</v>
      </c>
      <c r="D40" s="3">
        <v>555800</v>
      </c>
      <c r="E40" s="112">
        <f t="shared" si="6"/>
        <v>0.7337642449014079</v>
      </c>
      <c r="F40" s="3">
        <v>52339</v>
      </c>
      <c r="G40" s="3">
        <v>2456</v>
      </c>
      <c r="H40" s="3">
        <v>2853</v>
      </c>
      <c r="I40" s="3">
        <v>57648</v>
      </c>
      <c r="J40" s="112">
        <f t="shared" si="7"/>
        <v>0.0761065872437502</v>
      </c>
      <c r="K40" s="3">
        <v>144016</v>
      </c>
      <c r="L40" s="112">
        <f t="shared" si="8"/>
        <v>0.19012916785484194</v>
      </c>
      <c r="M40" s="3">
        <v>757464</v>
      </c>
      <c r="N40" s="111">
        <v>16.38787564094243</v>
      </c>
      <c r="O40" s="4">
        <v>0</v>
      </c>
    </row>
    <row r="41" spans="1:15" ht="12.75">
      <c r="A41" t="s">
        <v>531</v>
      </c>
      <c r="B41" s="3"/>
      <c r="C41" s="3"/>
      <c r="D41" s="3"/>
      <c r="F41" s="3"/>
      <c r="G41" s="3"/>
      <c r="H41" s="3"/>
      <c r="I41" s="3"/>
      <c r="K41" s="3"/>
      <c r="M41" s="3"/>
      <c r="N41" s="111"/>
      <c r="O41" s="4"/>
    </row>
    <row r="42" spans="1:15" ht="12.75">
      <c r="A42" t="s">
        <v>253</v>
      </c>
      <c r="B42" s="3">
        <v>414478</v>
      </c>
      <c r="C42" s="3">
        <v>158745</v>
      </c>
      <c r="D42" s="3">
        <v>573223</v>
      </c>
      <c r="E42" s="112">
        <f aca="true" t="shared" si="9" ref="E42:E48">D42/M42</f>
        <v>0.7949826017854493</v>
      </c>
      <c r="F42" s="3">
        <v>21320</v>
      </c>
      <c r="G42" s="3">
        <v>4115</v>
      </c>
      <c r="H42" s="3">
        <v>3341</v>
      </c>
      <c r="I42" s="3">
        <v>28776</v>
      </c>
      <c r="J42" s="112">
        <f aca="true" t="shared" si="10" ref="J42:J48">I42/M42</f>
        <v>0.039908411471588</v>
      </c>
      <c r="K42" s="3">
        <v>119052</v>
      </c>
      <c r="L42" s="112">
        <f aca="true" t="shared" si="11" ref="L42:L48">K42/M42</f>
        <v>0.1651089867429627</v>
      </c>
      <c r="M42" s="3">
        <v>721051</v>
      </c>
      <c r="N42" s="111">
        <v>11.394971396061823</v>
      </c>
      <c r="O42" s="4">
        <v>0</v>
      </c>
    </row>
    <row r="43" spans="1:15" ht="12.75">
      <c r="A43" t="s">
        <v>266</v>
      </c>
      <c r="B43" s="3">
        <v>487705</v>
      </c>
      <c r="C43" s="3">
        <v>205382</v>
      </c>
      <c r="D43" s="3">
        <v>693087</v>
      </c>
      <c r="E43" s="112">
        <f t="shared" si="9"/>
        <v>0.6611085197892731</v>
      </c>
      <c r="F43" s="3">
        <v>54990</v>
      </c>
      <c r="G43" s="3">
        <v>16451</v>
      </c>
      <c r="H43" s="3">
        <v>20937</v>
      </c>
      <c r="I43" s="3">
        <v>92378</v>
      </c>
      <c r="J43" s="112">
        <f t="shared" si="10"/>
        <v>0.088115752915714</v>
      </c>
      <c r="K43" s="3">
        <v>262906</v>
      </c>
      <c r="L43" s="112">
        <f t="shared" si="11"/>
        <v>0.2507757272950129</v>
      </c>
      <c r="M43" s="3">
        <v>1048371</v>
      </c>
      <c r="N43" s="111">
        <v>17.08167953856682</v>
      </c>
      <c r="O43" s="4">
        <v>0</v>
      </c>
    </row>
    <row r="44" spans="1:15" ht="12.75">
      <c r="A44" t="s">
        <v>532</v>
      </c>
      <c r="B44" s="3">
        <v>332807</v>
      </c>
      <c r="C44" s="3">
        <v>136590</v>
      </c>
      <c r="D44" s="3">
        <v>469397</v>
      </c>
      <c r="E44" s="112">
        <f t="shared" si="9"/>
        <v>0.6444140585852179</v>
      </c>
      <c r="F44" s="3">
        <v>36250</v>
      </c>
      <c r="G44" s="3">
        <v>8000</v>
      </c>
      <c r="H44" s="3">
        <v>1242</v>
      </c>
      <c r="I44" s="3">
        <v>45492</v>
      </c>
      <c r="J44" s="112">
        <f t="shared" si="10"/>
        <v>0.062453923551191705</v>
      </c>
      <c r="K44" s="3">
        <v>213520</v>
      </c>
      <c r="L44" s="112">
        <f t="shared" si="11"/>
        <v>0.2931320178635904</v>
      </c>
      <c r="M44" s="3">
        <v>728409</v>
      </c>
      <c r="N44" s="111">
        <v>10.722935374650376</v>
      </c>
      <c r="O44" s="4">
        <v>0</v>
      </c>
    </row>
    <row r="45" spans="1:15" ht="12.75">
      <c r="A45" t="s">
        <v>274</v>
      </c>
      <c r="B45" s="3">
        <v>552392</v>
      </c>
      <c r="C45" s="3">
        <v>217675</v>
      </c>
      <c r="D45" s="3">
        <v>770067</v>
      </c>
      <c r="E45" s="112">
        <f t="shared" si="9"/>
        <v>0.6136901564694051</v>
      </c>
      <c r="F45" s="3">
        <v>96929</v>
      </c>
      <c r="G45" s="3">
        <v>36774</v>
      </c>
      <c r="H45" s="3">
        <v>1909</v>
      </c>
      <c r="I45" s="3">
        <v>135612</v>
      </c>
      <c r="J45" s="112">
        <f t="shared" si="10"/>
        <v>0.10807338776902393</v>
      </c>
      <c r="K45" s="3">
        <v>349135</v>
      </c>
      <c r="L45" s="112">
        <f t="shared" si="11"/>
        <v>0.278236455761571</v>
      </c>
      <c r="M45" s="3">
        <v>1254814</v>
      </c>
      <c r="N45" s="111">
        <v>16.47710590243582</v>
      </c>
      <c r="O45" s="3">
        <v>99490</v>
      </c>
    </row>
    <row r="46" spans="1:15" ht="12.75">
      <c r="A46" t="s">
        <v>280</v>
      </c>
      <c r="B46" s="3">
        <v>445177</v>
      </c>
      <c r="C46" s="3">
        <v>175955</v>
      </c>
      <c r="D46" s="3">
        <v>621132</v>
      </c>
      <c r="E46" s="112">
        <f t="shared" si="9"/>
        <v>0.5964617457346684</v>
      </c>
      <c r="F46" s="3">
        <v>61038</v>
      </c>
      <c r="G46" s="3">
        <v>67706</v>
      </c>
      <c r="H46" s="3">
        <v>10400</v>
      </c>
      <c r="I46" s="3">
        <v>139144</v>
      </c>
      <c r="J46" s="112">
        <f t="shared" si="10"/>
        <v>0.13361744870414774</v>
      </c>
      <c r="K46" s="3">
        <v>281085</v>
      </c>
      <c r="L46" s="112">
        <f t="shared" si="11"/>
        <v>0.26992080556118386</v>
      </c>
      <c r="M46" s="3">
        <v>1041361</v>
      </c>
      <c r="N46" s="111">
        <v>15.679841599662721</v>
      </c>
      <c r="O46" s="3">
        <v>11706</v>
      </c>
    </row>
    <row r="47" spans="1:15" ht="12.75">
      <c r="A47" t="s">
        <v>287</v>
      </c>
      <c r="B47" s="3">
        <v>714571</v>
      </c>
      <c r="C47" s="3">
        <v>245310</v>
      </c>
      <c r="D47" s="3">
        <v>959881</v>
      </c>
      <c r="E47" s="112">
        <f t="shared" si="9"/>
        <v>0.5527860993917447</v>
      </c>
      <c r="F47" s="3">
        <v>184302</v>
      </c>
      <c r="G47" s="3">
        <v>64688</v>
      </c>
      <c r="H47" s="3">
        <v>44278</v>
      </c>
      <c r="I47" s="3">
        <v>293268</v>
      </c>
      <c r="J47" s="112">
        <f t="shared" si="10"/>
        <v>0.16889017888302632</v>
      </c>
      <c r="K47" s="3">
        <v>483293</v>
      </c>
      <c r="L47" s="112">
        <f t="shared" si="11"/>
        <v>0.27832372172522896</v>
      </c>
      <c r="M47" s="3">
        <v>1736442</v>
      </c>
      <c r="N47" s="111">
        <v>23.00806932464125</v>
      </c>
      <c r="O47" s="3">
        <v>131669</v>
      </c>
    </row>
    <row r="48" spans="1:15" ht="12.75">
      <c r="A48" t="s">
        <v>668</v>
      </c>
      <c r="B48" s="3">
        <v>244393</v>
      </c>
      <c r="C48" s="3">
        <v>65905</v>
      </c>
      <c r="D48" s="3">
        <v>310298</v>
      </c>
      <c r="E48" s="112">
        <f t="shared" si="9"/>
        <v>0.6119274359424394</v>
      </c>
      <c r="F48" s="3">
        <v>9784</v>
      </c>
      <c r="G48" s="3">
        <v>7840</v>
      </c>
      <c r="H48" s="3">
        <v>9113</v>
      </c>
      <c r="I48" s="3">
        <v>26737</v>
      </c>
      <c r="J48" s="112">
        <f t="shared" si="10"/>
        <v>0.052727068349757336</v>
      </c>
      <c r="K48" s="3">
        <v>170048</v>
      </c>
      <c r="L48" s="112">
        <f t="shared" si="11"/>
        <v>0.33534549570780325</v>
      </c>
      <c r="M48" s="3">
        <v>507083</v>
      </c>
      <c r="N48" s="111">
        <v>7.768172556949614</v>
      </c>
      <c r="O48" s="4">
        <v>0</v>
      </c>
    </row>
    <row r="49" spans="2:15" ht="12.75">
      <c r="B49" s="3"/>
      <c r="C49" s="3"/>
      <c r="D49" s="3"/>
      <c r="F49" s="3"/>
      <c r="G49" s="3"/>
      <c r="H49" s="3"/>
      <c r="I49" s="3"/>
      <c r="K49" s="3"/>
      <c r="M49" s="3"/>
      <c r="N49" s="111"/>
      <c r="O49" s="4"/>
    </row>
    <row r="50" spans="1:15" ht="12.75">
      <c r="A50" t="s">
        <v>533</v>
      </c>
      <c r="B50" s="3"/>
      <c r="C50" s="3"/>
      <c r="D50" s="3"/>
      <c r="F50" s="3"/>
      <c r="G50" s="3"/>
      <c r="H50" s="3"/>
      <c r="I50" s="3"/>
      <c r="K50" s="3"/>
      <c r="M50" s="3"/>
      <c r="N50" s="111"/>
      <c r="O50" s="4"/>
    </row>
    <row r="51" spans="1:15" ht="12.75">
      <c r="A51" t="s">
        <v>268</v>
      </c>
      <c r="B51" s="3">
        <v>784011</v>
      </c>
      <c r="C51" s="3">
        <v>284780</v>
      </c>
      <c r="D51" s="3">
        <v>1068791</v>
      </c>
      <c r="E51" s="112">
        <f>D51/M51</f>
        <v>0.71644581430705</v>
      </c>
      <c r="F51" s="3">
        <v>93128</v>
      </c>
      <c r="G51" s="3">
        <v>24080</v>
      </c>
      <c r="H51" s="3">
        <v>26877</v>
      </c>
      <c r="I51" s="3">
        <v>144085</v>
      </c>
      <c r="J51" s="112">
        <f>I51/M51</f>
        <v>0.09658492179895911</v>
      </c>
      <c r="K51" s="3">
        <v>278920</v>
      </c>
      <c r="L51" s="112">
        <f>K51/M51</f>
        <v>0.18696926389399088</v>
      </c>
      <c r="M51" s="3">
        <v>1491796</v>
      </c>
      <c r="N51" s="111">
        <v>13.756752519803396</v>
      </c>
      <c r="O51" s="3">
        <v>7817</v>
      </c>
    </row>
    <row r="52" spans="1:15" ht="12.75">
      <c r="A52" t="s">
        <v>271</v>
      </c>
      <c r="B52" s="3">
        <v>1112115</v>
      </c>
      <c r="C52" s="3">
        <v>272143</v>
      </c>
      <c r="D52" s="3">
        <v>1384258</v>
      </c>
      <c r="E52" s="112">
        <f>D52/M52</f>
        <v>0.599163923896125</v>
      </c>
      <c r="F52" s="3">
        <v>161155</v>
      </c>
      <c r="G52" s="3">
        <v>49981</v>
      </c>
      <c r="H52" s="3">
        <v>45328</v>
      </c>
      <c r="I52" s="3">
        <v>256464</v>
      </c>
      <c r="J52" s="112">
        <f>I52/M52</f>
        <v>0.11100819108727984</v>
      </c>
      <c r="K52" s="3">
        <v>669594</v>
      </c>
      <c r="L52" s="112">
        <f>K52/M52</f>
        <v>0.2898278850165951</v>
      </c>
      <c r="M52" s="3">
        <v>2310316</v>
      </c>
      <c r="N52" s="111">
        <v>22.083350857405037</v>
      </c>
      <c r="O52" s="4">
        <v>0</v>
      </c>
    </row>
    <row r="53" spans="1:15" ht="12.75">
      <c r="A53" t="s">
        <v>275</v>
      </c>
      <c r="B53" s="3">
        <v>1111384</v>
      </c>
      <c r="C53" s="3">
        <v>393199</v>
      </c>
      <c r="D53" s="3">
        <v>1504583</v>
      </c>
      <c r="E53" s="112">
        <f>D53/M53</f>
        <v>0.7682660561045825</v>
      </c>
      <c r="F53" s="3">
        <v>219496</v>
      </c>
      <c r="G53" s="3">
        <v>33145</v>
      </c>
      <c r="H53" s="3">
        <v>14391</v>
      </c>
      <c r="I53" s="3">
        <v>267032</v>
      </c>
      <c r="J53" s="112">
        <f>I53/M53</f>
        <v>0.13635114945052476</v>
      </c>
      <c r="K53" s="3">
        <v>186799</v>
      </c>
      <c r="L53" s="112">
        <f>K53/M53</f>
        <v>0.09538279444489266</v>
      </c>
      <c r="M53" s="3">
        <v>1958414</v>
      </c>
      <c r="N53" s="111">
        <v>22.4197957688433</v>
      </c>
      <c r="O53" s="3">
        <v>8031</v>
      </c>
    </row>
    <row r="54" spans="1:15" ht="12.75">
      <c r="A54" t="s">
        <v>277</v>
      </c>
      <c r="B54" s="3">
        <v>440139</v>
      </c>
      <c r="C54" s="3">
        <v>168793</v>
      </c>
      <c r="D54" s="3">
        <v>608932</v>
      </c>
      <c r="E54" s="112">
        <f>D54/M54</f>
        <v>0.7400342471164001</v>
      </c>
      <c r="F54" s="3">
        <v>53785</v>
      </c>
      <c r="G54" s="3">
        <v>4955</v>
      </c>
      <c r="H54" s="3">
        <v>9285</v>
      </c>
      <c r="I54" s="3">
        <v>68025</v>
      </c>
      <c r="J54" s="112">
        <f>I54/M54</f>
        <v>0.08267069173584754</v>
      </c>
      <c r="K54" s="3">
        <v>145886</v>
      </c>
      <c r="L54" s="112">
        <f>K54/M54</f>
        <v>0.17729506114775237</v>
      </c>
      <c r="M54" s="3">
        <v>822843</v>
      </c>
      <c r="N54" s="111">
        <v>7.913321536419765</v>
      </c>
      <c r="O54" s="4">
        <v>0</v>
      </c>
    </row>
    <row r="55" spans="1:15" ht="12.75">
      <c r="A55" t="s">
        <v>534</v>
      </c>
      <c r="B55" s="3"/>
      <c r="C55" s="3"/>
      <c r="D55" s="3"/>
      <c r="F55" s="3"/>
      <c r="G55" s="3"/>
      <c r="H55" s="3"/>
      <c r="I55" s="3"/>
      <c r="K55" s="3"/>
      <c r="M55" s="3"/>
      <c r="N55" s="111"/>
      <c r="O55" s="4"/>
    </row>
    <row r="56" spans="1:15" ht="12.75">
      <c r="A56" t="s">
        <v>248</v>
      </c>
      <c r="B56" s="3">
        <v>1600025</v>
      </c>
      <c r="C56" s="3">
        <v>359346</v>
      </c>
      <c r="D56" s="3">
        <v>1959371</v>
      </c>
      <c r="E56" s="112">
        <f>D56/M56</f>
        <v>0.6895454577447441</v>
      </c>
      <c r="F56" s="3">
        <v>213256</v>
      </c>
      <c r="G56" s="3">
        <v>122835</v>
      </c>
      <c r="H56" s="3">
        <v>85024</v>
      </c>
      <c r="I56" s="3">
        <v>421115</v>
      </c>
      <c r="J56" s="112">
        <f>I56/M56</f>
        <v>0.1481995678399741</v>
      </c>
      <c r="K56" s="3">
        <v>461054</v>
      </c>
      <c r="L56" s="112">
        <f>K56/M56</f>
        <v>0.16225497441528186</v>
      </c>
      <c r="M56" s="3">
        <v>2841540</v>
      </c>
      <c r="N56" s="111">
        <v>12.712403534280282</v>
      </c>
      <c r="O56" s="4">
        <v>0</v>
      </c>
    </row>
    <row r="57" spans="1:15" ht="12.75">
      <c r="A57" t="s">
        <v>256</v>
      </c>
      <c r="B57" s="3">
        <v>2717046</v>
      </c>
      <c r="C57" s="3">
        <v>950378</v>
      </c>
      <c r="D57" s="3">
        <v>3667424</v>
      </c>
      <c r="E57" s="112">
        <f>D57/M57</f>
        <v>0.6072394710689722</v>
      </c>
      <c r="F57" s="3">
        <v>279484</v>
      </c>
      <c r="G57" s="3">
        <v>92781</v>
      </c>
      <c r="H57" s="3">
        <v>25234</v>
      </c>
      <c r="I57" s="3">
        <v>397499</v>
      </c>
      <c r="J57" s="112">
        <f>I57/M57</f>
        <v>0.06581651930904237</v>
      </c>
      <c r="K57" s="3">
        <v>1974579</v>
      </c>
      <c r="L57" s="112">
        <f>K57/M57</f>
        <v>0.3269440096219854</v>
      </c>
      <c r="M57" s="3">
        <v>6039502</v>
      </c>
      <c r="N57" s="111">
        <v>19.76380307869522</v>
      </c>
      <c r="O57" s="4">
        <v>0</v>
      </c>
    </row>
    <row r="58" spans="1:15" ht="12.75">
      <c r="A58" t="s">
        <v>260</v>
      </c>
      <c r="B58" s="3">
        <v>1567494</v>
      </c>
      <c r="C58" s="3">
        <v>475748</v>
      </c>
      <c r="D58" s="3">
        <v>2043242</v>
      </c>
      <c r="E58" s="112">
        <f>D58/M58</f>
        <v>0.721249198265677</v>
      </c>
      <c r="F58" s="3">
        <v>117336</v>
      </c>
      <c r="G58" s="3">
        <v>38193</v>
      </c>
      <c r="H58" s="3">
        <v>23763</v>
      </c>
      <c r="I58" s="3">
        <v>179292</v>
      </c>
      <c r="J58" s="112">
        <f>I58/M58</f>
        <v>0.06328873978483693</v>
      </c>
      <c r="K58" s="3">
        <v>610387</v>
      </c>
      <c r="L58" s="112">
        <f>K58/M58</f>
        <v>0.21546206194948606</v>
      </c>
      <c r="M58" s="3">
        <v>2832921</v>
      </c>
      <c r="N58" s="111">
        <v>13.817306988835616</v>
      </c>
      <c r="O58" s="3">
        <v>12352</v>
      </c>
    </row>
    <row r="59" spans="1:15" ht="12.75">
      <c r="A59" t="s">
        <v>262</v>
      </c>
      <c r="B59" s="3">
        <v>2125615</v>
      </c>
      <c r="C59" s="3">
        <v>813744</v>
      </c>
      <c r="D59" s="3">
        <v>2939359</v>
      </c>
      <c r="E59" s="112">
        <f>D59/M59</f>
        <v>0.6707514602294562</v>
      </c>
      <c r="F59" s="3">
        <v>106111</v>
      </c>
      <c r="G59" s="3">
        <v>13153</v>
      </c>
      <c r="H59" s="3">
        <v>4661</v>
      </c>
      <c r="I59" s="3">
        <v>123925</v>
      </c>
      <c r="J59" s="112">
        <f>I59/M59</f>
        <v>0.02827925228219328</v>
      </c>
      <c r="K59" s="3">
        <v>1318904</v>
      </c>
      <c r="L59" s="112">
        <f>K59/M59</f>
        <v>0.30096928748835056</v>
      </c>
      <c r="M59" s="3">
        <v>4382188</v>
      </c>
      <c r="N59" s="111">
        <v>18.171891587048833</v>
      </c>
      <c r="O59" s="3">
        <v>16458</v>
      </c>
    </row>
    <row r="60" spans="1:15" ht="12.75">
      <c r="A60" t="s">
        <v>263</v>
      </c>
      <c r="B60" s="3">
        <v>2256864</v>
      </c>
      <c r="C60" s="3">
        <v>790310</v>
      </c>
      <c r="D60" s="3">
        <v>3047174</v>
      </c>
      <c r="E60" s="112">
        <f>D60/M60</f>
        <v>0.6859531480457642</v>
      </c>
      <c r="F60" s="3">
        <v>202775</v>
      </c>
      <c r="G60" s="3">
        <v>72319</v>
      </c>
      <c r="H60" s="3">
        <v>77317</v>
      </c>
      <c r="I60" s="3">
        <v>352411</v>
      </c>
      <c r="J60" s="112">
        <f>I60/M60</f>
        <v>0.07933168071661015</v>
      </c>
      <c r="K60" s="3">
        <v>1042663</v>
      </c>
      <c r="L60" s="112">
        <f>K60/M60</f>
        <v>0.23471517123762564</v>
      </c>
      <c r="M60" s="3">
        <v>4442248</v>
      </c>
      <c r="N60" s="111">
        <v>26.72093163143775</v>
      </c>
      <c r="O60" s="4">
        <v>0</v>
      </c>
    </row>
    <row r="61" spans="1:14" ht="12.75">
      <c r="A61" t="s">
        <v>244</v>
      </c>
      <c r="N61" s="111"/>
    </row>
    <row r="62" spans="1:15" ht="12.75">
      <c r="A62" t="s">
        <v>243</v>
      </c>
      <c r="B62" s="3">
        <v>48816</v>
      </c>
      <c r="C62" s="3">
        <v>23523</v>
      </c>
      <c r="D62" s="3">
        <v>72339</v>
      </c>
      <c r="E62" s="112">
        <f>D62/M62</f>
        <v>0.8026964047936085</v>
      </c>
      <c r="F62" s="3">
        <v>9195</v>
      </c>
      <c r="G62" s="4">
        <v>0</v>
      </c>
      <c r="H62" s="4">
        <v>0</v>
      </c>
      <c r="I62" s="3">
        <v>9195</v>
      </c>
      <c r="J62" s="112">
        <f>I62/M62</f>
        <v>0.1020306258322237</v>
      </c>
      <c r="K62" s="3">
        <v>8586</v>
      </c>
      <c r="L62" s="112">
        <f>K62/M62</f>
        <v>0.09527296937416778</v>
      </c>
      <c r="M62" s="3">
        <v>90120</v>
      </c>
      <c r="N62" s="111">
        <v>26.80547293277811</v>
      </c>
      <c r="O62" s="4">
        <v>0</v>
      </c>
    </row>
    <row r="63" spans="1:15" ht="12.75">
      <c r="A63" t="s">
        <v>270</v>
      </c>
      <c r="B63" s="3">
        <v>168037</v>
      </c>
      <c r="C63" s="3">
        <v>64991</v>
      </c>
      <c r="D63" s="3">
        <v>233028</v>
      </c>
      <c r="E63" s="112">
        <f>D63/M63</f>
        <v>0.8274025522124145</v>
      </c>
      <c r="F63" s="3">
        <v>9626</v>
      </c>
      <c r="G63" s="3">
        <v>500</v>
      </c>
      <c r="H63" s="3">
        <v>0</v>
      </c>
      <c r="I63" s="3">
        <v>23983</v>
      </c>
      <c r="J63" s="112">
        <f>I63/M63</f>
        <v>0.08515541226681059</v>
      </c>
      <c r="K63" s="3">
        <v>24627</v>
      </c>
      <c r="L63" s="112">
        <f>K63/M63</f>
        <v>0.0874420355207749</v>
      </c>
      <c r="M63" s="3">
        <v>281638</v>
      </c>
      <c r="N63" s="111">
        <v>18.005242296381535</v>
      </c>
      <c r="O63" s="4">
        <v>0</v>
      </c>
    </row>
    <row r="64" spans="1:15" ht="12.75">
      <c r="A64" s="205"/>
      <c r="B64" s="205"/>
      <c r="C64" s="205"/>
      <c r="D64" s="205"/>
      <c r="E64" s="205" t="s">
        <v>673</v>
      </c>
      <c r="F64" s="205"/>
      <c r="G64" s="205"/>
      <c r="H64" s="205"/>
      <c r="I64" s="205"/>
      <c r="J64" s="205" t="s">
        <v>673</v>
      </c>
      <c r="K64" s="205"/>
      <c r="L64" s="205" t="s">
        <v>673</v>
      </c>
      <c r="M64" s="205"/>
      <c r="N64" s="220"/>
      <c r="O64" s="205"/>
    </row>
    <row r="65" spans="1:15" ht="12.75">
      <c r="A65" s="205" t="s">
        <v>659</v>
      </c>
      <c r="B65" s="218">
        <f>SUM(B4:B63)</f>
        <v>24099623</v>
      </c>
      <c r="C65" s="218">
        <f>SUM(C4:C63)</f>
        <v>8254598</v>
      </c>
      <c r="D65" s="218">
        <f>SUM(D4:D63)</f>
        <v>32354221</v>
      </c>
      <c r="E65" s="219">
        <f>SUM(E4:E63)/53</f>
        <v>0.6773331595264376</v>
      </c>
      <c r="F65" s="218">
        <f>SUM(F4:F63)</f>
        <v>2610049</v>
      </c>
      <c r="G65" s="218">
        <f>SUM(G4:G63)</f>
        <v>789764</v>
      </c>
      <c r="H65" s="218">
        <f>SUM(H4:H63)</f>
        <v>600869</v>
      </c>
      <c r="I65" s="218">
        <f>SUM(I4:I63)</f>
        <v>4014539</v>
      </c>
      <c r="J65" s="219">
        <f>SUM(J4:J63)/53</f>
        <v>0.07469159056911095</v>
      </c>
      <c r="K65" s="218">
        <f>SUM(K4:K63)</f>
        <v>12403496</v>
      </c>
      <c r="L65" s="219">
        <f>SUM(L4:L63)/53</f>
        <v>0.24786673546646013</v>
      </c>
      <c r="M65" s="218">
        <f>SUM(M4:M63)</f>
        <v>48772256</v>
      </c>
      <c r="N65" s="220">
        <f>M65/2986058</f>
        <v>16.333325072721294</v>
      </c>
      <c r="O65" s="218">
        <f>SUM(O4:O63)</f>
        <v>318436</v>
      </c>
    </row>
    <row r="69" ht="30">
      <c r="A69" s="216" t="s">
        <v>670</v>
      </c>
    </row>
    <row r="70" ht="12.75">
      <c r="A70" s="9"/>
    </row>
    <row r="71" ht="38.25">
      <c r="A71" s="217" t="s">
        <v>658</v>
      </c>
    </row>
  </sheetData>
  <sheetProtection/>
  <mergeCells count="6">
    <mergeCell ref="K1:L1"/>
    <mergeCell ref="M1:M2"/>
    <mergeCell ref="O1:O2"/>
    <mergeCell ref="B1:E1"/>
    <mergeCell ref="F1:J1"/>
    <mergeCell ref="N1:N2"/>
  </mergeCells>
  <printOptions/>
  <pageMargins left="0.25" right="0.25" top="0.75" bottom="0.75" header="0.3" footer="0.3"/>
  <pageSetup horizontalDpi="600" verticalDpi="600" orientation="portrait" r:id="rId1"/>
  <headerFooter>
    <oddHeader>&amp;L2018 Annual Statistical Report&amp;CExpenditures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1"/>
  <sheetViews>
    <sheetView view="pageLayout" workbookViewId="0" topLeftCell="A52">
      <selection activeCell="B65" sqref="B65"/>
    </sheetView>
  </sheetViews>
  <sheetFormatPr defaultColWidth="9.140625" defaultRowHeight="12.75"/>
  <cols>
    <col min="1" max="1" width="56.8515625" style="0" bestFit="1" customWidth="1"/>
    <col min="2" max="3" width="12.8515625" style="0" bestFit="1" customWidth="1"/>
    <col min="4" max="4" width="8.7109375" style="0" bestFit="1" customWidth="1"/>
    <col min="5" max="5" width="8.8515625" style="0" bestFit="1" customWidth="1"/>
    <col min="6" max="6" width="8.7109375" style="0" bestFit="1" customWidth="1"/>
    <col min="7" max="7" width="8.8515625" style="0" bestFit="1" customWidth="1"/>
    <col min="8" max="8" width="10.28125" style="0" bestFit="1" customWidth="1"/>
    <col min="10" max="10" width="5.28125" style="0" bestFit="1" customWidth="1"/>
    <col min="11" max="11" width="9.57421875" style="0" bestFit="1" customWidth="1"/>
    <col min="12" max="12" width="11.28125" style="0" bestFit="1" customWidth="1"/>
    <col min="13" max="13" width="15.140625" style="0" bestFit="1" customWidth="1"/>
  </cols>
  <sheetData>
    <row r="1" spans="1:13" ht="12.75">
      <c r="A1" s="133"/>
      <c r="B1" s="263" t="s">
        <v>583</v>
      </c>
      <c r="C1" s="264"/>
      <c r="D1" s="264"/>
      <c r="E1" s="263" t="s">
        <v>583</v>
      </c>
      <c r="F1" s="264"/>
      <c r="G1" s="264"/>
      <c r="H1" s="251" t="s">
        <v>584</v>
      </c>
      <c r="I1" s="252"/>
      <c r="J1" s="247" t="s">
        <v>585</v>
      </c>
      <c r="K1" s="248"/>
      <c r="L1" s="134" t="s">
        <v>586</v>
      </c>
      <c r="M1" s="249" t="s">
        <v>587</v>
      </c>
    </row>
    <row r="2" spans="1:13" ht="23.25" thickBot="1">
      <c r="A2" s="135" t="s">
        <v>551</v>
      </c>
      <c r="B2" s="136" t="s">
        <v>580</v>
      </c>
      <c r="C2" s="137" t="s">
        <v>588</v>
      </c>
      <c r="D2" s="137" t="s">
        <v>589</v>
      </c>
      <c r="E2" s="137" t="s">
        <v>590</v>
      </c>
      <c r="F2" s="137" t="s">
        <v>591</v>
      </c>
      <c r="G2" s="138" t="s">
        <v>592</v>
      </c>
      <c r="H2" s="142" t="s">
        <v>579</v>
      </c>
      <c r="I2" s="145" t="s">
        <v>593</v>
      </c>
      <c r="J2" s="139" t="s">
        <v>594</v>
      </c>
      <c r="K2" s="140" t="s">
        <v>595</v>
      </c>
      <c r="L2" s="141" t="s">
        <v>580</v>
      </c>
      <c r="M2" s="250"/>
    </row>
    <row r="3" spans="1:13" ht="12.75">
      <c r="A3" s="5" t="s">
        <v>528</v>
      </c>
      <c r="B3" s="131"/>
      <c r="C3" s="143"/>
      <c r="D3" s="143"/>
      <c r="E3" s="143"/>
      <c r="F3" s="143"/>
      <c r="G3" s="144"/>
      <c r="H3" s="131"/>
      <c r="I3" s="144"/>
      <c r="J3" s="131"/>
      <c r="K3" s="143"/>
      <c r="L3" s="132"/>
      <c r="M3" s="146"/>
    </row>
    <row r="4" spans="1:13" ht="12.75">
      <c r="A4" s="6" t="s">
        <v>242</v>
      </c>
      <c r="B4" s="2">
        <v>19693</v>
      </c>
      <c r="C4" s="1">
        <v>0</v>
      </c>
      <c r="D4" s="1">
        <v>376</v>
      </c>
      <c r="E4" s="1">
        <v>0</v>
      </c>
      <c r="F4" s="1">
        <v>762</v>
      </c>
      <c r="G4" s="1">
        <v>0</v>
      </c>
      <c r="H4" s="2">
        <v>20831</v>
      </c>
      <c r="I4" s="90">
        <v>2.506135707410972</v>
      </c>
      <c r="J4" s="1">
        <v>0</v>
      </c>
      <c r="K4" s="1">
        <v>49</v>
      </c>
      <c r="L4" s="1">
        <v>9</v>
      </c>
      <c r="M4" s="2">
        <v>2308</v>
      </c>
    </row>
    <row r="5" spans="1:13" ht="12.75">
      <c r="A5" t="s">
        <v>296</v>
      </c>
      <c r="B5" s="2">
        <v>52741</v>
      </c>
      <c r="C5" s="1">
        <v>700</v>
      </c>
      <c r="D5" s="1">
        <v>954</v>
      </c>
      <c r="E5" s="1">
        <v>0</v>
      </c>
      <c r="F5" s="1">
        <v>735</v>
      </c>
      <c r="G5" s="1">
        <v>0</v>
      </c>
      <c r="H5" s="2">
        <v>55130</v>
      </c>
      <c r="I5" s="90">
        <v>5.437419863891902</v>
      </c>
      <c r="J5" s="1">
        <v>2</v>
      </c>
      <c r="K5" s="1">
        <v>51</v>
      </c>
      <c r="L5" s="1">
        <v>40</v>
      </c>
      <c r="M5" s="1">
        <v>345</v>
      </c>
    </row>
    <row r="6" spans="1:13" ht="12.75">
      <c r="A6" t="s">
        <v>249</v>
      </c>
      <c r="B6" s="2">
        <v>3663</v>
      </c>
      <c r="C6" s="1">
        <v>0</v>
      </c>
      <c r="D6" s="1">
        <v>171</v>
      </c>
      <c r="E6" s="1">
        <v>0</v>
      </c>
      <c r="F6" s="1">
        <v>353</v>
      </c>
      <c r="G6" s="1">
        <v>0</v>
      </c>
      <c r="H6" s="2">
        <v>4187</v>
      </c>
      <c r="I6" s="90">
        <v>0.5057985020536362</v>
      </c>
      <c r="J6" s="1">
        <v>0</v>
      </c>
      <c r="K6" s="1">
        <v>49</v>
      </c>
      <c r="L6" s="1">
        <v>7</v>
      </c>
      <c r="M6" s="1">
        <v>0</v>
      </c>
    </row>
    <row r="7" spans="1:13" ht="12.75">
      <c r="A7" t="s">
        <v>297</v>
      </c>
      <c r="B7" s="2">
        <v>26402</v>
      </c>
      <c r="C7" s="1">
        <v>0</v>
      </c>
      <c r="D7" s="1">
        <v>684</v>
      </c>
      <c r="E7" s="1">
        <v>0</v>
      </c>
      <c r="F7" s="2">
        <v>1385</v>
      </c>
      <c r="G7" s="1">
        <v>0</v>
      </c>
      <c r="H7" s="2">
        <v>28471</v>
      </c>
      <c r="I7" s="90">
        <v>1.4922689868441743</v>
      </c>
      <c r="J7" s="1">
        <v>0</v>
      </c>
      <c r="K7" s="1">
        <v>49</v>
      </c>
      <c r="L7" s="1">
        <v>19</v>
      </c>
      <c r="M7" s="2">
        <v>2172</v>
      </c>
    </row>
    <row r="8" spans="1:13" ht="12.75">
      <c r="A8" t="s">
        <v>259</v>
      </c>
      <c r="B8" s="2">
        <v>20694</v>
      </c>
      <c r="C8" s="1">
        <v>0</v>
      </c>
      <c r="D8" s="1">
        <v>271</v>
      </c>
      <c r="E8" s="1">
        <v>0</v>
      </c>
      <c r="F8" s="2">
        <v>2406</v>
      </c>
      <c r="G8" s="1">
        <v>0</v>
      </c>
      <c r="H8" s="2">
        <v>23371</v>
      </c>
      <c r="I8" s="90">
        <v>2.611284916201117</v>
      </c>
      <c r="J8" s="1">
        <v>0</v>
      </c>
      <c r="K8" s="1">
        <v>49</v>
      </c>
      <c r="L8" s="1">
        <v>18</v>
      </c>
      <c r="M8" s="2">
        <v>1680</v>
      </c>
    </row>
    <row r="9" spans="1:13" ht="12.75">
      <c r="A9" t="s">
        <v>261</v>
      </c>
      <c r="B9" s="2">
        <v>16171</v>
      </c>
      <c r="C9" s="1">
        <v>0</v>
      </c>
      <c r="D9" s="1">
        <v>511</v>
      </c>
      <c r="E9" s="1">
        <v>0</v>
      </c>
      <c r="F9" s="1">
        <v>833</v>
      </c>
      <c r="G9" s="1">
        <v>0</v>
      </c>
      <c r="H9" s="2">
        <v>17515</v>
      </c>
      <c r="I9" s="90">
        <v>1.9569832402234637</v>
      </c>
      <c r="J9" s="1">
        <v>0</v>
      </c>
      <c r="K9" s="1">
        <v>49</v>
      </c>
      <c r="L9" s="1">
        <v>15</v>
      </c>
      <c r="M9" s="1">
        <v>0</v>
      </c>
    </row>
    <row r="10" spans="1:13" ht="12.75">
      <c r="A10" t="s">
        <v>272</v>
      </c>
      <c r="B10" s="2">
        <v>15275</v>
      </c>
      <c r="C10" s="1">
        <v>264</v>
      </c>
      <c r="D10" s="1">
        <v>539</v>
      </c>
      <c r="E10" s="1">
        <v>0</v>
      </c>
      <c r="F10" s="1">
        <v>0</v>
      </c>
      <c r="G10" s="1">
        <v>0</v>
      </c>
      <c r="H10" s="2">
        <v>16078</v>
      </c>
      <c r="I10" s="90">
        <v>2.2118585775209794</v>
      </c>
      <c r="J10" s="1">
        <v>0</v>
      </c>
      <c r="K10" s="1">
        <v>49</v>
      </c>
      <c r="L10" s="1">
        <v>21</v>
      </c>
      <c r="M10" s="1">
        <v>200</v>
      </c>
    </row>
    <row r="11" spans="1:13" ht="12.75">
      <c r="A11" t="s">
        <v>278</v>
      </c>
      <c r="B11" s="2">
        <v>25000</v>
      </c>
      <c r="C11" s="1">
        <v>0</v>
      </c>
      <c r="D11" s="1">
        <v>170</v>
      </c>
      <c r="E11" s="1">
        <v>0</v>
      </c>
      <c r="F11" s="1">
        <v>360</v>
      </c>
      <c r="G11" s="1">
        <v>0</v>
      </c>
      <c r="H11" s="2">
        <v>25530</v>
      </c>
      <c r="I11" s="90">
        <v>2.3766523924781233</v>
      </c>
      <c r="J11" s="1">
        <v>0</v>
      </c>
      <c r="K11" s="1">
        <v>49</v>
      </c>
      <c r="L11" s="1">
        <v>2</v>
      </c>
      <c r="M11" s="1">
        <v>300</v>
      </c>
    </row>
    <row r="12" spans="1:13" ht="12.75">
      <c r="A12" t="s">
        <v>298</v>
      </c>
      <c r="B12" s="2">
        <v>34966</v>
      </c>
      <c r="C12" s="1">
        <v>0</v>
      </c>
      <c r="D12" s="1">
        <v>168</v>
      </c>
      <c r="E12" s="1">
        <v>0</v>
      </c>
      <c r="F12" s="1">
        <v>435</v>
      </c>
      <c r="G12" s="1">
        <v>0</v>
      </c>
      <c r="H12" s="2">
        <v>35569</v>
      </c>
      <c r="I12" s="90">
        <v>6.160200900588847</v>
      </c>
      <c r="J12" s="1">
        <v>0</v>
      </c>
      <c r="K12" s="1">
        <v>49</v>
      </c>
      <c r="L12" s="1">
        <v>25</v>
      </c>
      <c r="M12" s="2">
        <v>2236</v>
      </c>
    </row>
    <row r="13" spans="1:13" ht="12.75">
      <c r="A13" t="s">
        <v>300</v>
      </c>
      <c r="B13" s="2">
        <v>54690</v>
      </c>
      <c r="C13" s="1">
        <v>0</v>
      </c>
      <c r="D13" s="1">
        <v>625</v>
      </c>
      <c r="E13" s="1">
        <v>0</v>
      </c>
      <c r="F13" s="2">
        <v>2500</v>
      </c>
      <c r="G13" s="1">
        <v>0</v>
      </c>
      <c r="H13" s="2">
        <v>57815</v>
      </c>
      <c r="I13" s="90">
        <v>4.093097345132743</v>
      </c>
      <c r="J13" s="1">
        <v>0</v>
      </c>
      <c r="K13" s="1">
        <v>49</v>
      </c>
      <c r="L13" s="1">
        <v>5</v>
      </c>
      <c r="M13" s="1">
        <v>560</v>
      </c>
    </row>
    <row r="14" spans="1:13" ht="12.75">
      <c r="A14" t="s">
        <v>301</v>
      </c>
      <c r="B14" s="2">
        <v>26912</v>
      </c>
      <c r="C14" s="1">
        <v>126</v>
      </c>
      <c r="D14" s="1">
        <v>114</v>
      </c>
      <c r="E14" s="1">
        <v>0</v>
      </c>
      <c r="F14" s="1">
        <v>110</v>
      </c>
      <c r="G14" s="1">
        <v>0</v>
      </c>
      <c r="H14" s="2">
        <v>27262</v>
      </c>
      <c r="I14" s="90">
        <v>3.0965470240799635</v>
      </c>
      <c r="J14" s="1">
        <v>1</v>
      </c>
      <c r="K14" s="1">
        <v>50</v>
      </c>
      <c r="L14" s="1">
        <v>30</v>
      </c>
      <c r="M14" s="1">
        <v>10</v>
      </c>
    </row>
    <row r="15" spans="1:13" ht="12.75">
      <c r="A15" t="s">
        <v>294</v>
      </c>
      <c r="B15" s="2">
        <v>15497</v>
      </c>
      <c r="C15" s="1">
        <v>0</v>
      </c>
      <c r="D15" s="1">
        <v>226</v>
      </c>
      <c r="E15" s="1">
        <v>0</v>
      </c>
      <c r="F15" s="2">
        <v>1257</v>
      </c>
      <c r="G15" s="1">
        <v>0</v>
      </c>
      <c r="H15" s="2">
        <v>16980</v>
      </c>
      <c r="I15" s="90">
        <v>1.358726094262623</v>
      </c>
      <c r="J15" s="1">
        <v>0</v>
      </c>
      <c r="K15" s="1">
        <v>49</v>
      </c>
      <c r="L15" s="1">
        <v>65</v>
      </c>
      <c r="M15" s="2">
        <v>1537</v>
      </c>
    </row>
    <row r="16" spans="1:13" ht="12.75">
      <c r="A16" t="s">
        <v>529</v>
      </c>
      <c r="B16" s="2"/>
      <c r="C16" s="1"/>
      <c r="D16" s="1"/>
      <c r="E16" s="1"/>
      <c r="F16" s="2"/>
      <c r="G16" s="1"/>
      <c r="H16" s="2"/>
      <c r="J16" s="1"/>
      <c r="K16" s="1"/>
      <c r="L16" s="1"/>
      <c r="M16" s="2"/>
    </row>
    <row r="17" spans="1:13" ht="12.75">
      <c r="A17" t="s">
        <v>245</v>
      </c>
      <c r="B17" s="2">
        <v>37679</v>
      </c>
      <c r="C17" s="1">
        <v>672</v>
      </c>
      <c r="D17" s="1">
        <v>418</v>
      </c>
      <c r="E17" s="1">
        <v>70</v>
      </c>
      <c r="F17" s="1">
        <v>697</v>
      </c>
      <c r="G17" s="1">
        <v>0</v>
      </c>
      <c r="H17" s="2">
        <v>39536</v>
      </c>
      <c r="I17" s="90">
        <v>1.2376271717013616</v>
      </c>
      <c r="J17" s="1">
        <v>2</v>
      </c>
      <c r="K17" s="1">
        <v>51</v>
      </c>
      <c r="L17" s="1">
        <v>62</v>
      </c>
      <c r="M17" s="1">
        <v>27</v>
      </c>
    </row>
    <row r="18" spans="1:13" ht="12.75">
      <c r="A18" t="s">
        <v>246</v>
      </c>
      <c r="B18" s="2">
        <v>65119</v>
      </c>
      <c r="C18" s="1">
        <v>359</v>
      </c>
      <c r="D18" s="2">
        <v>2013</v>
      </c>
      <c r="E18" s="1">
        <v>87</v>
      </c>
      <c r="F18" s="2">
        <v>2512</v>
      </c>
      <c r="G18" s="1">
        <v>0</v>
      </c>
      <c r="H18" s="2">
        <v>70090</v>
      </c>
      <c r="I18" s="90">
        <v>3.027122743370476</v>
      </c>
      <c r="J18" s="1">
        <v>2</v>
      </c>
      <c r="K18" s="1">
        <v>51</v>
      </c>
      <c r="L18" s="1">
        <v>83</v>
      </c>
      <c r="M18" s="2">
        <v>14716</v>
      </c>
    </row>
    <row r="19" spans="1:13" ht="12.75">
      <c r="A19" t="s">
        <v>251</v>
      </c>
      <c r="B19" s="2">
        <v>83612</v>
      </c>
      <c r="C19" s="1">
        <v>37</v>
      </c>
      <c r="D19" s="2">
        <v>1250</v>
      </c>
      <c r="E19" s="1">
        <v>0</v>
      </c>
      <c r="F19" s="2">
        <v>2000</v>
      </c>
      <c r="G19" s="1">
        <v>0</v>
      </c>
      <c r="H19" s="2">
        <v>86899</v>
      </c>
      <c r="I19" s="90">
        <v>2.4288389513108615</v>
      </c>
      <c r="J19" s="1">
        <v>5</v>
      </c>
      <c r="K19" s="1">
        <v>54</v>
      </c>
      <c r="L19" s="1">
        <v>110</v>
      </c>
      <c r="M19" s="2">
        <v>1580</v>
      </c>
    </row>
    <row r="20" spans="1:13" ht="12.75">
      <c r="A20" t="s">
        <v>254</v>
      </c>
      <c r="B20" s="2">
        <v>63117</v>
      </c>
      <c r="C20" s="2">
        <v>2984</v>
      </c>
      <c r="D20" s="2">
        <v>1091</v>
      </c>
      <c r="E20" s="1">
        <v>72</v>
      </c>
      <c r="F20" s="2">
        <v>6959</v>
      </c>
      <c r="G20" s="1">
        <v>0</v>
      </c>
      <c r="H20" s="2">
        <v>74223</v>
      </c>
      <c r="I20" s="90">
        <v>2.290126504165381</v>
      </c>
      <c r="J20" s="1">
        <v>0</v>
      </c>
      <c r="K20" s="1">
        <v>49</v>
      </c>
      <c r="L20" s="1">
        <v>97</v>
      </c>
      <c r="M20" s="2">
        <v>2263</v>
      </c>
    </row>
    <row r="21" spans="1:13" ht="12.75">
      <c r="A21" t="s">
        <v>255</v>
      </c>
      <c r="B21" s="2">
        <v>35485</v>
      </c>
      <c r="C21" s="2">
        <v>2466</v>
      </c>
      <c r="D21" s="1">
        <v>254</v>
      </c>
      <c r="E21" s="2">
        <v>2225</v>
      </c>
      <c r="F21" s="1">
        <v>678</v>
      </c>
      <c r="G21" s="1">
        <v>0</v>
      </c>
      <c r="H21" s="2">
        <v>41108</v>
      </c>
      <c r="I21" s="90">
        <v>1.9494475269123157</v>
      </c>
      <c r="J21" s="1">
        <v>4</v>
      </c>
      <c r="K21" s="1">
        <v>53</v>
      </c>
      <c r="L21" s="1">
        <v>24</v>
      </c>
      <c r="M21" s="1">
        <v>783</v>
      </c>
    </row>
    <row r="22" spans="1:13" ht="12.75">
      <c r="A22" t="s">
        <v>257</v>
      </c>
      <c r="B22" s="2">
        <v>68929</v>
      </c>
      <c r="C22" s="1">
        <v>535</v>
      </c>
      <c r="D22" s="2">
        <v>1488</v>
      </c>
      <c r="E22" s="1">
        <v>0</v>
      </c>
      <c r="F22" s="2">
        <v>1106</v>
      </c>
      <c r="G22" s="1">
        <v>0</v>
      </c>
      <c r="H22" s="2">
        <v>72058</v>
      </c>
      <c r="I22" s="90">
        <v>2.4649539903533677</v>
      </c>
      <c r="J22" s="1">
        <v>3</v>
      </c>
      <c r="K22" s="1">
        <v>52</v>
      </c>
      <c r="L22" s="1">
        <v>44</v>
      </c>
      <c r="M22" s="1">
        <v>266</v>
      </c>
    </row>
    <row r="23" spans="1:13" ht="12.75">
      <c r="A23" t="s">
        <v>264</v>
      </c>
      <c r="B23" s="2">
        <v>79788</v>
      </c>
      <c r="C23" s="1">
        <v>522</v>
      </c>
      <c r="D23" s="1">
        <v>851</v>
      </c>
      <c r="E23" s="1">
        <v>0</v>
      </c>
      <c r="F23" s="2">
        <v>2026</v>
      </c>
      <c r="G23" s="1">
        <v>0</v>
      </c>
      <c r="H23" s="2">
        <v>83187</v>
      </c>
      <c r="I23" s="90">
        <v>2.6831919491662095</v>
      </c>
      <c r="J23" s="1">
        <v>10</v>
      </c>
      <c r="K23" s="1">
        <v>59</v>
      </c>
      <c r="L23" s="1">
        <v>64</v>
      </c>
      <c r="M23" s="2">
        <v>1605</v>
      </c>
    </row>
    <row r="24" spans="1:13" ht="12.75">
      <c r="A24" t="s">
        <v>265</v>
      </c>
      <c r="B24" s="2">
        <v>137154</v>
      </c>
      <c r="C24" s="2">
        <v>1124</v>
      </c>
      <c r="D24" s="1">
        <v>116</v>
      </c>
      <c r="E24" s="2">
        <v>1547</v>
      </c>
      <c r="F24" s="2">
        <v>1702</v>
      </c>
      <c r="G24" s="1">
        <v>333</v>
      </c>
      <c r="H24" s="2">
        <v>141976</v>
      </c>
      <c r="I24" s="90">
        <v>4.569846787691516</v>
      </c>
      <c r="J24" s="1">
        <v>0</v>
      </c>
      <c r="K24" s="1">
        <v>49</v>
      </c>
      <c r="L24" s="1">
        <v>48</v>
      </c>
      <c r="M24" s="2">
        <v>1745</v>
      </c>
    </row>
    <row r="25" spans="1:13" ht="12.75">
      <c r="A25" t="s">
        <v>273</v>
      </c>
      <c r="B25" s="2">
        <v>21678</v>
      </c>
      <c r="C25" s="1">
        <v>0</v>
      </c>
      <c r="D25" s="2">
        <v>1231</v>
      </c>
      <c r="E25" s="1">
        <v>0</v>
      </c>
      <c r="F25" s="2">
        <v>1481</v>
      </c>
      <c r="G25" s="1">
        <v>0</v>
      </c>
      <c r="H25" s="2">
        <v>24390</v>
      </c>
      <c r="I25" s="90">
        <v>0.6847469047418513</v>
      </c>
      <c r="J25" s="1">
        <v>1</v>
      </c>
      <c r="K25" s="1">
        <v>50</v>
      </c>
      <c r="L25" s="1">
        <v>20</v>
      </c>
      <c r="M25" s="2">
        <v>1354</v>
      </c>
    </row>
    <row r="26" spans="1:13" ht="12.75">
      <c r="A26" t="s">
        <v>276</v>
      </c>
      <c r="B26" s="2">
        <v>37344</v>
      </c>
      <c r="C26" s="2">
        <v>3351</v>
      </c>
      <c r="D26" s="2">
        <v>1015</v>
      </c>
      <c r="E26" s="1">
        <v>3</v>
      </c>
      <c r="F26" s="2">
        <v>1886</v>
      </c>
      <c r="G26" s="1">
        <v>3</v>
      </c>
      <c r="H26" s="2">
        <v>43602</v>
      </c>
      <c r="I26" s="90">
        <v>1.4846266471449487</v>
      </c>
      <c r="J26" s="1">
        <v>3</v>
      </c>
      <c r="K26" s="1">
        <v>52</v>
      </c>
      <c r="L26" s="1">
        <v>40</v>
      </c>
      <c r="M26" s="1">
        <v>615</v>
      </c>
    </row>
    <row r="27" spans="1:13" ht="12.75">
      <c r="A27" t="s">
        <v>283</v>
      </c>
      <c r="B27" s="2">
        <v>52789</v>
      </c>
      <c r="C27" s="1">
        <v>858</v>
      </c>
      <c r="D27" s="1">
        <v>804</v>
      </c>
      <c r="E27" s="2">
        <v>1875</v>
      </c>
      <c r="F27" s="2">
        <v>6025</v>
      </c>
      <c r="G27" s="1">
        <v>0</v>
      </c>
      <c r="H27" s="2">
        <v>62351</v>
      </c>
      <c r="I27" s="90">
        <v>1.713739933485419</v>
      </c>
      <c r="J27" s="1">
        <v>1</v>
      </c>
      <c r="K27" s="1">
        <v>50</v>
      </c>
      <c r="L27" s="1">
        <v>92</v>
      </c>
      <c r="M27" s="1">
        <v>210</v>
      </c>
    </row>
    <row r="28" spans="1:13" ht="12.75">
      <c r="A28" t="s">
        <v>285</v>
      </c>
      <c r="B28" s="2">
        <v>61056</v>
      </c>
      <c r="C28" s="1">
        <v>270</v>
      </c>
      <c r="D28" s="2">
        <v>1005</v>
      </c>
      <c r="E28" s="1">
        <v>0</v>
      </c>
      <c r="F28" s="2">
        <v>4197</v>
      </c>
      <c r="G28" s="1">
        <v>0</v>
      </c>
      <c r="H28" s="2">
        <v>66528</v>
      </c>
      <c r="I28" s="90">
        <v>2.560640468034333</v>
      </c>
      <c r="J28" s="1">
        <v>2</v>
      </c>
      <c r="K28" s="1">
        <v>51</v>
      </c>
      <c r="L28" s="1">
        <v>6</v>
      </c>
      <c r="M28" s="2">
        <v>4939</v>
      </c>
    </row>
    <row r="29" spans="1:13" ht="12.75">
      <c r="A29" t="s">
        <v>289</v>
      </c>
      <c r="B29" s="2">
        <v>86200</v>
      </c>
      <c r="C29" s="1">
        <v>360</v>
      </c>
      <c r="D29" s="2">
        <v>1452</v>
      </c>
      <c r="E29" s="2">
        <v>4822</v>
      </c>
      <c r="F29" s="2">
        <v>3097</v>
      </c>
      <c r="G29" s="1">
        <v>0</v>
      </c>
      <c r="H29" s="2">
        <v>95931</v>
      </c>
      <c r="I29" s="90">
        <v>3.3593990755007703</v>
      </c>
      <c r="J29" s="1">
        <v>2</v>
      </c>
      <c r="K29" s="1">
        <v>51</v>
      </c>
      <c r="L29" s="1">
        <v>20</v>
      </c>
      <c r="M29" s="1">
        <v>988</v>
      </c>
    </row>
    <row r="30" spans="1:13" ht="12.75">
      <c r="A30" t="s">
        <v>292</v>
      </c>
      <c r="B30" s="2">
        <v>45120</v>
      </c>
      <c r="C30" s="1">
        <v>219</v>
      </c>
      <c r="D30" s="1">
        <v>155</v>
      </c>
      <c r="E30" s="1">
        <v>0</v>
      </c>
      <c r="F30" s="2">
        <v>2229</v>
      </c>
      <c r="G30" s="1">
        <v>0</v>
      </c>
      <c r="H30" s="2">
        <v>47723</v>
      </c>
      <c r="I30" s="90">
        <v>2.3340995793798296</v>
      </c>
      <c r="J30" s="1">
        <v>5</v>
      </c>
      <c r="K30" s="1">
        <v>54</v>
      </c>
      <c r="L30" s="1">
        <v>50</v>
      </c>
      <c r="M30" s="2">
        <v>7052</v>
      </c>
    </row>
    <row r="31" spans="1:13" ht="12.75">
      <c r="A31" t="s">
        <v>295</v>
      </c>
      <c r="B31" s="2">
        <v>32956</v>
      </c>
      <c r="C31" s="2">
        <v>3144</v>
      </c>
      <c r="D31" s="1">
        <v>683</v>
      </c>
      <c r="E31" s="1">
        <v>132</v>
      </c>
      <c r="F31" s="2">
        <v>1036</v>
      </c>
      <c r="G31" s="1">
        <v>0</v>
      </c>
      <c r="H31" s="2">
        <v>37951</v>
      </c>
      <c r="I31" s="90">
        <v>1.4026314816868093</v>
      </c>
      <c r="J31" s="1">
        <v>0</v>
      </c>
      <c r="K31" s="1">
        <v>49</v>
      </c>
      <c r="L31" s="1">
        <v>65</v>
      </c>
      <c r="M31" s="1">
        <v>238</v>
      </c>
    </row>
    <row r="32" spans="1:13" ht="12.75">
      <c r="A32" t="s">
        <v>530</v>
      </c>
      <c r="B32" s="2"/>
      <c r="C32" s="2"/>
      <c r="D32" s="1"/>
      <c r="E32" s="1"/>
      <c r="F32" s="2"/>
      <c r="G32" s="1"/>
      <c r="H32" s="2"/>
      <c r="J32" s="1"/>
      <c r="K32" s="1"/>
      <c r="L32" s="1"/>
      <c r="M32" s="1"/>
    </row>
    <row r="33" spans="1:13" ht="12.75">
      <c r="A33" t="s">
        <v>250</v>
      </c>
      <c r="B33" s="2">
        <v>70107</v>
      </c>
      <c r="C33" s="2">
        <v>3436</v>
      </c>
      <c r="D33" s="2">
        <v>1289</v>
      </c>
      <c r="E33" s="1">
        <v>0</v>
      </c>
      <c r="F33" s="2">
        <v>2793</v>
      </c>
      <c r="G33" s="1">
        <v>0</v>
      </c>
      <c r="H33" s="2">
        <v>77625</v>
      </c>
      <c r="I33" s="90">
        <v>1.3115432703679923</v>
      </c>
      <c r="J33" s="1">
        <v>2</v>
      </c>
      <c r="K33" s="1">
        <v>51</v>
      </c>
      <c r="L33" s="1">
        <v>30</v>
      </c>
      <c r="M33" s="2">
        <v>6961</v>
      </c>
    </row>
    <row r="34" spans="1:13" ht="12.75">
      <c r="A34" t="s">
        <v>258</v>
      </c>
      <c r="B34" s="2">
        <v>96350</v>
      </c>
      <c r="C34" s="2">
        <v>2604</v>
      </c>
      <c r="D34" s="2">
        <v>5296</v>
      </c>
      <c r="E34" s="2">
        <v>2575</v>
      </c>
      <c r="F34" s="2">
        <v>15610</v>
      </c>
      <c r="G34" s="1">
        <v>0</v>
      </c>
      <c r="H34" s="2">
        <v>122435</v>
      </c>
      <c r="I34" s="90">
        <v>2.60206575563726</v>
      </c>
      <c r="J34" s="1">
        <v>7</v>
      </c>
      <c r="K34" s="1">
        <v>56</v>
      </c>
      <c r="L34" s="1">
        <v>108</v>
      </c>
      <c r="M34" s="2">
        <v>6046</v>
      </c>
    </row>
    <row r="35" spans="1:13" ht="12.75">
      <c r="A35" t="s">
        <v>269</v>
      </c>
      <c r="B35" s="2">
        <v>79443</v>
      </c>
      <c r="C35" s="1">
        <v>713</v>
      </c>
      <c r="D35" s="2">
        <v>3301</v>
      </c>
      <c r="E35" s="2">
        <v>7695</v>
      </c>
      <c r="F35" s="2">
        <v>8190</v>
      </c>
      <c r="G35" s="1">
        <v>0</v>
      </c>
      <c r="H35" s="2">
        <v>99342</v>
      </c>
      <c r="I35" s="90">
        <v>1.8248649840185165</v>
      </c>
      <c r="J35" s="1">
        <v>4</v>
      </c>
      <c r="K35" s="1">
        <v>53</v>
      </c>
      <c r="L35" s="1">
        <v>94</v>
      </c>
      <c r="M35" s="2">
        <v>6314</v>
      </c>
    </row>
    <row r="36" spans="1:13" ht="12.75">
      <c r="A36" t="s">
        <v>279</v>
      </c>
      <c r="B36" s="2">
        <v>109964</v>
      </c>
      <c r="C36" s="1">
        <v>0</v>
      </c>
      <c r="D36" s="1">
        <v>721</v>
      </c>
      <c r="E36" s="1">
        <v>0</v>
      </c>
      <c r="F36" s="2">
        <v>1837</v>
      </c>
      <c r="G36" s="1">
        <v>0</v>
      </c>
      <c r="H36" s="2">
        <v>112522</v>
      </c>
      <c r="I36" s="90">
        <v>2.0358603220553646</v>
      </c>
      <c r="J36" s="1">
        <v>0</v>
      </c>
      <c r="K36" s="1">
        <v>49</v>
      </c>
      <c r="L36" s="1">
        <v>46</v>
      </c>
      <c r="M36" s="2">
        <v>3048</v>
      </c>
    </row>
    <row r="37" spans="1:13" ht="12.75">
      <c r="A37" t="s">
        <v>281</v>
      </c>
      <c r="B37" s="2">
        <v>70082</v>
      </c>
      <c r="C37" s="1">
        <v>0</v>
      </c>
      <c r="D37" s="1">
        <v>503</v>
      </c>
      <c r="E37" s="1">
        <v>0</v>
      </c>
      <c r="F37" s="1">
        <v>755</v>
      </c>
      <c r="G37" s="1">
        <v>0</v>
      </c>
      <c r="H37" s="2">
        <v>71340</v>
      </c>
      <c r="I37" s="90">
        <v>1.6404148175400677</v>
      </c>
      <c r="J37" s="1">
        <v>0</v>
      </c>
      <c r="K37" s="1">
        <v>49</v>
      </c>
      <c r="L37" s="1">
        <v>36</v>
      </c>
      <c r="M37" s="2">
        <v>4270</v>
      </c>
    </row>
    <row r="38" spans="1:13" ht="12.75">
      <c r="A38" t="s">
        <v>299</v>
      </c>
      <c r="B38" s="2">
        <v>3076</v>
      </c>
      <c r="C38" s="2">
        <v>420632</v>
      </c>
      <c r="D38" s="1">
        <v>26</v>
      </c>
      <c r="E38" s="2">
        <v>318235</v>
      </c>
      <c r="F38" s="1">
        <v>164</v>
      </c>
      <c r="G38" s="2">
        <v>14099</v>
      </c>
      <c r="H38" s="2">
        <v>756232</v>
      </c>
      <c r="I38" s="90">
        <v>15.185686459567462</v>
      </c>
      <c r="J38" s="1">
        <v>3</v>
      </c>
      <c r="K38" s="1">
        <v>52</v>
      </c>
      <c r="L38" s="1">
        <v>42</v>
      </c>
      <c r="M38" s="1">
        <v>0</v>
      </c>
    </row>
    <row r="39" spans="1:13" ht="12.75">
      <c r="A39" t="s">
        <v>290</v>
      </c>
      <c r="B39" s="2">
        <v>117975</v>
      </c>
      <c r="C39" s="2">
        <v>3106</v>
      </c>
      <c r="D39" s="2">
        <v>9740</v>
      </c>
      <c r="E39" s="2">
        <v>7634</v>
      </c>
      <c r="F39" s="2">
        <v>9800</v>
      </c>
      <c r="G39" s="1">
        <v>0</v>
      </c>
      <c r="H39" s="2">
        <v>148255</v>
      </c>
      <c r="I39" s="90">
        <v>3.1700094081423194</v>
      </c>
      <c r="J39" s="1">
        <v>6</v>
      </c>
      <c r="K39" s="1">
        <v>55</v>
      </c>
      <c r="L39" s="1">
        <v>71</v>
      </c>
      <c r="M39" s="2">
        <v>3011</v>
      </c>
    </row>
    <row r="40" spans="1:13" ht="12.75">
      <c r="A40" t="s">
        <v>291</v>
      </c>
      <c r="B40" s="2">
        <v>176427</v>
      </c>
      <c r="C40" s="1">
        <v>165</v>
      </c>
      <c r="D40" s="2">
        <v>5757</v>
      </c>
      <c r="E40" s="1">
        <v>45</v>
      </c>
      <c r="F40" s="2">
        <v>3822</v>
      </c>
      <c r="G40" s="1">
        <v>0</v>
      </c>
      <c r="H40" s="2">
        <v>186216</v>
      </c>
      <c r="I40" s="90">
        <v>4.028818069708574</v>
      </c>
      <c r="J40" s="1">
        <v>0</v>
      </c>
      <c r="K40" s="1">
        <v>49</v>
      </c>
      <c r="L40" s="1">
        <v>148</v>
      </c>
      <c r="M40" s="2">
        <v>1746</v>
      </c>
    </row>
    <row r="41" spans="1:13" ht="12.75">
      <c r="A41" t="s">
        <v>531</v>
      </c>
      <c r="B41" s="2"/>
      <c r="C41" s="1"/>
      <c r="D41" s="2"/>
      <c r="E41" s="1"/>
      <c r="F41" s="2"/>
      <c r="G41" s="1"/>
      <c r="H41" s="2"/>
      <c r="J41" s="1"/>
      <c r="K41" s="1"/>
      <c r="L41" s="1"/>
      <c r="M41" s="2"/>
    </row>
    <row r="42" spans="1:13" ht="12.75">
      <c r="A42" t="s">
        <v>253</v>
      </c>
      <c r="B42" s="2">
        <v>151882</v>
      </c>
      <c r="C42" s="1">
        <v>574</v>
      </c>
      <c r="D42" s="2">
        <v>3736</v>
      </c>
      <c r="E42" s="1">
        <v>78</v>
      </c>
      <c r="F42" s="2">
        <v>8678</v>
      </c>
      <c r="G42" s="1">
        <v>0</v>
      </c>
      <c r="H42" s="2">
        <v>164948</v>
      </c>
      <c r="I42" s="90">
        <v>2.606719554979614</v>
      </c>
      <c r="J42" s="1">
        <v>2</v>
      </c>
      <c r="K42" s="1">
        <v>51</v>
      </c>
      <c r="L42" s="1">
        <v>112</v>
      </c>
      <c r="M42" s="2">
        <v>8487</v>
      </c>
    </row>
    <row r="43" spans="1:13" ht="12.75">
      <c r="A43" t="s">
        <v>266</v>
      </c>
      <c r="B43" s="2">
        <v>50968</v>
      </c>
      <c r="C43" s="2">
        <v>1416</v>
      </c>
      <c r="D43" s="2">
        <v>3611</v>
      </c>
      <c r="E43" s="1">
        <v>120</v>
      </c>
      <c r="F43" s="2">
        <v>8294</v>
      </c>
      <c r="G43" s="1">
        <v>0</v>
      </c>
      <c r="H43" s="2">
        <v>64409</v>
      </c>
      <c r="I43" s="90">
        <v>1.0494509075504286</v>
      </c>
      <c r="J43" s="1">
        <v>5</v>
      </c>
      <c r="K43" s="1">
        <v>54</v>
      </c>
      <c r="L43" s="1">
        <v>40</v>
      </c>
      <c r="M43" s="2">
        <v>3093</v>
      </c>
    </row>
    <row r="44" spans="1:13" ht="12.75">
      <c r="A44" t="s">
        <v>532</v>
      </c>
      <c r="B44" s="2">
        <v>55981</v>
      </c>
      <c r="C44" s="2">
        <v>2037</v>
      </c>
      <c r="D44" s="2">
        <v>2233</v>
      </c>
      <c r="E44" s="1">
        <v>0</v>
      </c>
      <c r="F44" s="2">
        <v>3880</v>
      </c>
      <c r="G44" s="1">
        <v>0</v>
      </c>
      <c r="H44" s="2">
        <v>64131</v>
      </c>
      <c r="I44" s="90">
        <v>0.9440747828647137</v>
      </c>
      <c r="J44" s="1">
        <v>2</v>
      </c>
      <c r="K44" s="1">
        <v>51</v>
      </c>
      <c r="L44" s="1">
        <v>51</v>
      </c>
      <c r="M44" s="2">
        <v>7137</v>
      </c>
    </row>
    <row r="45" spans="1:13" ht="12.75">
      <c r="A45" t="s">
        <v>274</v>
      </c>
      <c r="B45" s="2">
        <v>85135</v>
      </c>
      <c r="C45" s="2">
        <v>2328</v>
      </c>
      <c r="D45" s="2">
        <v>2775</v>
      </c>
      <c r="E45" s="1">
        <v>61</v>
      </c>
      <c r="F45" s="2">
        <v>2890</v>
      </c>
      <c r="G45" s="1">
        <v>0</v>
      </c>
      <c r="H45" s="2">
        <v>93189</v>
      </c>
      <c r="I45" s="90">
        <v>1.223675398857593</v>
      </c>
      <c r="J45" s="1">
        <v>2</v>
      </c>
      <c r="K45" s="1">
        <v>51</v>
      </c>
      <c r="L45" s="1">
        <v>129</v>
      </c>
      <c r="M45" s="1">
        <v>1</v>
      </c>
    </row>
    <row r="46" spans="1:13" ht="12.75">
      <c r="A46" t="s">
        <v>280</v>
      </c>
      <c r="B46" s="2">
        <v>147043</v>
      </c>
      <c r="C46" s="2">
        <v>3676</v>
      </c>
      <c r="D46" s="2">
        <v>3198</v>
      </c>
      <c r="E46" s="1">
        <v>57</v>
      </c>
      <c r="F46" s="2">
        <v>7568</v>
      </c>
      <c r="G46" s="1">
        <v>0</v>
      </c>
      <c r="H46" s="2">
        <v>161542</v>
      </c>
      <c r="I46" s="90">
        <v>2.4323486011985427</v>
      </c>
      <c r="J46" s="1">
        <v>3</v>
      </c>
      <c r="K46" s="1">
        <v>52</v>
      </c>
      <c r="L46" s="1">
        <v>125</v>
      </c>
      <c r="M46" s="2">
        <v>3247</v>
      </c>
    </row>
    <row r="47" spans="1:13" ht="12.75">
      <c r="A47" t="s">
        <v>287</v>
      </c>
      <c r="B47" s="2">
        <v>145410</v>
      </c>
      <c r="C47" s="2">
        <v>328681</v>
      </c>
      <c r="D47" s="2">
        <v>4928</v>
      </c>
      <c r="E47" s="2">
        <v>71176</v>
      </c>
      <c r="F47" s="2">
        <v>15016</v>
      </c>
      <c r="G47" s="2">
        <v>35224</v>
      </c>
      <c r="H47" s="2">
        <v>600435</v>
      </c>
      <c r="I47" s="90">
        <v>7.955837341495409</v>
      </c>
      <c r="J47" s="1">
        <v>12</v>
      </c>
      <c r="K47" s="1">
        <v>61</v>
      </c>
      <c r="L47" s="1">
        <v>144</v>
      </c>
      <c r="M47" s="2">
        <v>14149</v>
      </c>
    </row>
    <row r="48" spans="1:13" ht="12.75">
      <c r="A48" t="s">
        <v>288</v>
      </c>
      <c r="B48" s="2">
        <v>152055</v>
      </c>
      <c r="C48" s="2">
        <v>1659</v>
      </c>
      <c r="D48" s="2">
        <v>5103</v>
      </c>
      <c r="E48" s="2">
        <v>7548</v>
      </c>
      <c r="F48" s="2">
        <v>9234</v>
      </c>
      <c r="G48" s="1">
        <v>0</v>
      </c>
      <c r="H48" s="2">
        <v>175599</v>
      </c>
      <c r="I48" s="90">
        <v>2.690059285812767</v>
      </c>
      <c r="J48" s="1">
        <v>1</v>
      </c>
      <c r="K48" s="1">
        <v>50</v>
      </c>
      <c r="L48" s="1">
        <v>0</v>
      </c>
      <c r="M48" s="2">
        <v>18271</v>
      </c>
    </row>
    <row r="49" spans="2:13" ht="12.75">
      <c r="B49" s="2"/>
      <c r="C49" s="2"/>
      <c r="D49" s="2"/>
      <c r="E49" s="2"/>
      <c r="F49" s="2"/>
      <c r="G49" s="1"/>
      <c r="H49" s="2"/>
      <c r="J49" s="1"/>
      <c r="K49" s="1"/>
      <c r="L49" s="1"/>
      <c r="M49" s="2"/>
    </row>
    <row r="50" spans="1:13" ht="12.75">
      <c r="A50" t="s">
        <v>533</v>
      </c>
      <c r="B50" s="2"/>
      <c r="C50" s="2"/>
      <c r="D50" s="2"/>
      <c r="E50" s="2"/>
      <c r="F50" s="2"/>
      <c r="G50" s="1"/>
      <c r="H50" s="2"/>
      <c r="J50" s="1"/>
      <c r="K50" s="1"/>
      <c r="L50" s="1"/>
      <c r="M50" s="2"/>
    </row>
    <row r="51" spans="1:13" ht="12.75">
      <c r="A51" t="s">
        <v>268</v>
      </c>
      <c r="B51" s="2">
        <v>140745</v>
      </c>
      <c r="C51" s="2">
        <v>2521</v>
      </c>
      <c r="D51" s="2">
        <v>5311</v>
      </c>
      <c r="E51" s="1">
        <v>305</v>
      </c>
      <c r="F51" s="2">
        <v>11546</v>
      </c>
      <c r="G51" s="1">
        <v>0</v>
      </c>
      <c r="H51" s="2">
        <v>160428</v>
      </c>
      <c r="I51" s="90">
        <v>1.4794035466290425</v>
      </c>
      <c r="J51" s="1">
        <v>27</v>
      </c>
      <c r="K51" s="1">
        <v>76</v>
      </c>
      <c r="L51" s="1">
        <v>26</v>
      </c>
      <c r="M51" s="2">
        <v>1711</v>
      </c>
    </row>
    <row r="52" spans="1:13" ht="12.75">
      <c r="A52" t="s">
        <v>271</v>
      </c>
      <c r="B52" s="2">
        <v>176923</v>
      </c>
      <c r="C52" s="2">
        <v>3107</v>
      </c>
      <c r="D52" s="2">
        <v>7203</v>
      </c>
      <c r="E52" s="2">
        <v>1280</v>
      </c>
      <c r="F52" s="2">
        <v>12041</v>
      </c>
      <c r="G52" s="1">
        <v>0</v>
      </c>
      <c r="H52" s="2">
        <v>200554</v>
      </c>
      <c r="I52" s="90">
        <v>1.9170123688084268</v>
      </c>
      <c r="J52" s="1">
        <v>10</v>
      </c>
      <c r="K52" s="1">
        <v>59</v>
      </c>
      <c r="L52" s="1">
        <v>169</v>
      </c>
      <c r="M52" s="2">
        <v>15488</v>
      </c>
    </row>
    <row r="53" spans="1:13" ht="12.75">
      <c r="A53" t="s">
        <v>275</v>
      </c>
      <c r="B53" s="2">
        <v>345831</v>
      </c>
      <c r="C53" s="2">
        <v>3599</v>
      </c>
      <c r="D53" s="2">
        <v>4468</v>
      </c>
      <c r="E53" s="1">
        <v>0</v>
      </c>
      <c r="F53" s="2">
        <v>15949</v>
      </c>
      <c r="G53" s="1">
        <v>0</v>
      </c>
      <c r="H53" s="2">
        <v>369847</v>
      </c>
      <c r="I53" s="90">
        <v>4.233984339225204</v>
      </c>
      <c r="J53" s="1">
        <v>10</v>
      </c>
      <c r="K53" s="1">
        <v>59</v>
      </c>
      <c r="L53" s="1">
        <v>223</v>
      </c>
      <c r="M53" s="2">
        <v>11720</v>
      </c>
    </row>
    <row r="54" spans="1:13" ht="12.75">
      <c r="A54" t="s">
        <v>277</v>
      </c>
      <c r="B54" s="2">
        <v>217490</v>
      </c>
      <c r="C54" s="2">
        <v>5839</v>
      </c>
      <c r="D54" s="2">
        <v>6049</v>
      </c>
      <c r="E54" s="2">
        <v>5839</v>
      </c>
      <c r="F54" s="2">
        <v>19280</v>
      </c>
      <c r="G54" s="1">
        <v>0</v>
      </c>
      <c r="H54" s="2">
        <v>254497</v>
      </c>
      <c r="I54" s="90">
        <v>2.4475101459868056</v>
      </c>
      <c r="J54" s="1">
        <v>3</v>
      </c>
      <c r="K54" s="1">
        <v>52</v>
      </c>
      <c r="L54" s="1">
        <v>3</v>
      </c>
      <c r="M54" s="2">
        <v>4364</v>
      </c>
    </row>
    <row r="55" spans="1:13" ht="12.75">
      <c r="A55" t="s">
        <v>534</v>
      </c>
      <c r="B55" s="2"/>
      <c r="C55" s="2"/>
      <c r="D55" s="2"/>
      <c r="E55" s="2"/>
      <c r="F55" s="2"/>
      <c r="G55" s="1"/>
      <c r="H55" s="2"/>
      <c r="J55" s="1"/>
      <c r="K55" s="1"/>
      <c r="L55" s="1"/>
      <c r="M55" s="2"/>
    </row>
    <row r="56" spans="1:13" ht="12.75">
      <c r="A56" t="s">
        <v>248</v>
      </c>
      <c r="B56" s="2">
        <v>473830</v>
      </c>
      <c r="C56" s="2">
        <v>6193</v>
      </c>
      <c r="D56" s="2">
        <v>18040</v>
      </c>
      <c r="E56" s="2">
        <v>1144</v>
      </c>
      <c r="F56" s="2">
        <v>49723</v>
      </c>
      <c r="G56" s="1">
        <v>0</v>
      </c>
      <c r="H56" s="2">
        <v>548930</v>
      </c>
      <c r="I56" s="90">
        <v>2.4557879431830894</v>
      </c>
      <c r="J56" s="1">
        <v>14</v>
      </c>
      <c r="K56" s="1">
        <v>63</v>
      </c>
      <c r="L56" s="1">
        <v>166</v>
      </c>
      <c r="M56" s="2">
        <v>9880</v>
      </c>
    </row>
    <row r="57" spans="1:13" ht="12.75">
      <c r="A57" t="s">
        <v>256</v>
      </c>
      <c r="B57" s="2">
        <v>434070</v>
      </c>
      <c r="C57" s="2">
        <v>283328</v>
      </c>
      <c r="D57" s="2">
        <v>28301</v>
      </c>
      <c r="E57" s="2">
        <v>1420</v>
      </c>
      <c r="F57" s="2">
        <v>39554</v>
      </c>
      <c r="G57" s="1">
        <v>66</v>
      </c>
      <c r="H57" s="2">
        <v>786739</v>
      </c>
      <c r="I57" s="90">
        <v>2.574542515314938</v>
      </c>
      <c r="J57" s="1">
        <v>2</v>
      </c>
      <c r="K57" s="1">
        <v>51</v>
      </c>
      <c r="L57" s="1">
        <v>456</v>
      </c>
      <c r="M57" s="2">
        <v>4207</v>
      </c>
    </row>
    <row r="58" spans="1:13" ht="12.75">
      <c r="A58" t="s">
        <v>260</v>
      </c>
      <c r="B58" s="2">
        <v>296748</v>
      </c>
      <c r="C58" s="2">
        <v>9976</v>
      </c>
      <c r="D58" s="2">
        <v>16407</v>
      </c>
      <c r="E58" s="2">
        <v>7464</v>
      </c>
      <c r="F58" s="2">
        <v>33752</v>
      </c>
      <c r="G58" s="2">
        <v>3869</v>
      </c>
      <c r="H58" s="2">
        <v>368216</v>
      </c>
      <c r="I58" s="90">
        <v>1.7959390714393715</v>
      </c>
      <c r="J58" s="1">
        <v>2</v>
      </c>
      <c r="K58" s="1">
        <v>51</v>
      </c>
      <c r="L58" s="1">
        <v>115</v>
      </c>
      <c r="M58" s="2">
        <v>7643</v>
      </c>
    </row>
    <row r="59" spans="1:13" ht="12.75">
      <c r="A59" t="s">
        <v>262</v>
      </c>
      <c r="B59" s="2">
        <v>400395</v>
      </c>
      <c r="C59" s="2">
        <v>1763</v>
      </c>
      <c r="D59" s="2">
        <v>11639</v>
      </c>
      <c r="E59" s="1">
        <v>101</v>
      </c>
      <c r="F59" s="2">
        <v>16760</v>
      </c>
      <c r="G59" s="1">
        <v>0</v>
      </c>
      <c r="H59" s="2">
        <v>430658</v>
      </c>
      <c r="I59" s="90">
        <v>1.7858363190021231</v>
      </c>
      <c r="J59" s="1">
        <v>5</v>
      </c>
      <c r="K59" s="1">
        <v>54</v>
      </c>
      <c r="L59" s="1">
        <v>184</v>
      </c>
      <c r="M59" s="2">
        <v>18910</v>
      </c>
    </row>
    <row r="60" spans="1:13" ht="12.75">
      <c r="A60" t="s">
        <v>263</v>
      </c>
      <c r="B60" s="2">
        <v>238534</v>
      </c>
      <c r="C60" s="2">
        <v>1685</v>
      </c>
      <c r="D60" s="2">
        <v>19889</v>
      </c>
      <c r="E60" s="2">
        <v>2480</v>
      </c>
      <c r="F60" s="2">
        <v>48080</v>
      </c>
      <c r="G60" s="1">
        <v>0</v>
      </c>
      <c r="H60" s="2">
        <v>310668</v>
      </c>
      <c r="I60" s="90">
        <v>1.8687246610444763</v>
      </c>
      <c r="J60" s="1">
        <v>5</v>
      </c>
      <c r="K60" s="1">
        <v>54</v>
      </c>
      <c r="L60" s="1">
        <v>543</v>
      </c>
      <c r="M60" s="2">
        <v>12071</v>
      </c>
    </row>
    <row r="61" ht="12.75">
      <c r="A61" t="s">
        <v>244</v>
      </c>
    </row>
    <row r="62" spans="1:13" ht="12.75">
      <c r="A62" t="s">
        <v>243</v>
      </c>
      <c r="B62" s="2">
        <v>15251</v>
      </c>
      <c r="C62" s="1">
        <v>0</v>
      </c>
      <c r="D62" s="1">
        <v>22</v>
      </c>
      <c r="E62" s="1">
        <v>0</v>
      </c>
      <c r="F62" s="1">
        <v>256</v>
      </c>
      <c r="G62" s="1">
        <v>0</v>
      </c>
      <c r="H62" s="2">
        <v>15529</v>
      </c>
      <c r="I62" s="90">
        <v>4.618976799524093</v>
      </c>
      <c r="J62" s="1">
        <v>0</v>
      </c>
      <c r="K62" s="1">
        <v>49</v>
      </c>
      <c r="L62" s="1">
        <v>17</v>
      </c>
      <c r="M62" s="1">
        <v>209</v>
      </c>
    </row>
    <row r="63" spans="1:13" ht="12.75">
      <c r="A63" t="s">
        <v>270</v>
      </c>
      <c r="B63" s="2">
        <v>98602</v>
      </c>
      <c r="C63" s="1">
        <v>0</v>
      </c>
      <c r="D63" s="2">
        <v>3287</v>
      </c>
      <c r="E63" s="1">
        <v>0</v>
      </c>
      <c r="F63" s="2">
        <v>8360</v>
      </c>
      <c r="G63" s="1">
        <v>0</v>
      </c>
      <c r="H63" s="2">
        <v>110249</v>
      </c>
      <c r="I63" s="90">
        <v>7.048267484976345</v>
      </c>
      <c r="J63" s="1">
        <v>3</v>
      </c>
      <c r="K63" s="1">
        <v>52</v>
      </c>
      <c r="L63" s="1">
        <v>26</v>
      </c>
      <c r="M63" s="1">
        <v>0</v>
      </c>
    </row>
    <row r="65" spans="1:13" ht="12.75">
      <c r="A65" s="205" t="s">
        <v>659</v>
      </c>
      <c r="B65" s="209">
        <f>SUM(B3:B63)</f>
        <v>5570047</v>
      </c>
      <c r="C65" s="209">
        <f aca="true" t="shared" si="0" ref="C65:H65">SUM(C3:C63)</f>
        <v>1107029</v>
      </c>
      <c r="D65" s="209">
        <f t="shared" si="0"/>
        <v>191468</v>
      </c>
      <c r="E65" s="209">
        <f t="shared" si="0"/>
        <v>446090</v>
      </c>
      <c r="F65" s="209">
        <f t="shared" si="0"/>
        <v>402599</v>
      </c>
      <c r="G65" s="209">
        <f t="shared" si="0"/>
        <v>53594</v>
      </c>
      <c r="H65" s="209">
        <f t="shared" si="0"/>
        <v>7770827</v>
      </c>
      <c r="I65" s="215">
        <f>7770827/2986058</f>
        <v>2.602369746334465</v>
      </c>
      <c r="J65" s="209">
        <f>SUM(J3:J63)</f>
        <v>173</v>
      </c>
      <c r="K65" s="209">
        <f>SUM(K3:K63)</f>
        <v>2770</v>
      </c>
      <c r="L65" s="209">
        <f>SUM(L3:L63)</f>
        <v>4185</v>
      </c>
      <c r="M65" s="209">
        <f>SUM(M3:M63)</f>
        <v>221713</v>
      </c>
    </row>
    <row r="69" ht="25.5">
      <c r="A69" s="211" t="s">
        <v>660</v>
      </c>
    </row>
    <row r="70" ht="12.75">
      <c r="A70" s="9"/>
    </row>
    <row r="71" ht="25.5">
      <c r="A71" s="211" t="s">
        <v>669</v>
      </c>
    </row>
  </sheetData>
  <sheetProtection/>
  <mergeCells count="5">
    <mergeCell ref="H1:I1"/>
    <mergeCell ref="J1:K1"/>
    <mergeCell ref="M1:M2"/>
    <mergeCell ref="B1:D1"/>
    <mergeCell ref="E1:G1"/>
  </mergeCells>
  <printOptions/>
  <pageMargins left="0.7" right="0.7" top="0.75" bottom="0.75" header="0.3" footer="0.3"/>
  <pageSetup horizontalDpi="600" verticalDpi="600" orientation="portrait" r:id="rId1"/>
  <headerFooter>
    <oddHeader>&amp;L2018 Annual Statistical Report&amp;CCollections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9"/>
  <sheetViews>
    <sheetView view="pageLayout" workbookViewId="0" topLeftCell="A44">
      <selection activeCell="J65" sqref="J65"/>
    </sheetView>
  </sheetViews>
  <sheetFormatPr defaultColWidth="9.140625" defaultRowHeight="12.75"/>
  <cols>
    <col min="1" max="1" width="56.8515625" style="0" bestFit="1" customWidth="1"/>
    <col min="8" max="8" width="10.00390625" style="0" customWidth="1"/>
  </cols>
  <sheetData>
    <row r="1" spans="1:10" ht="15.75" thickBot="1">
      <c r="A1" s="148"/>
      <c r="B1" s="265" t="s">
        <v>596</v>
      </c>
      <c r="C1" s="266"/>
      <c r="D1" s="266"/>
      <c r="E1" s="266" t="s">
        <v>654</v>
      </c>
      <c r="F1" s="266"/>
      <c r="G1" s="267"/>
      <c r="H1" s="244" t="s">
        <v>602</v>
      </c>
      <c r="I1" s="245"/>
      <c r="J1" s="246"/>
    </row>
    <row r="2" spans="1:10" ht="46.5" thickBot="1">
      <c r="A2" s="135" t="s">
        <v>551</v>
      </c>
      <c r="B2" s="154" t="s">
        <v>597</v>
      </c>
      <c r="C2" s="155" t="s">
        <v>598</v>
      </c>
      <c r="D2" s="157" t="s">
        <v>599</v>
      </c>
      <c r="E2" s="155" t="s">
        <v>600</v>
      </c>
      <c r="F2" s="155" t="s">
        <v>601</v>
      </c>
      <c r="G2" s="156" t="s">
        <v>593</v>
      </c>
      <c r="H2" s="194" t="s">
        <v>603</v>
      </c>
      <c r="I2" s="195" t="s">
        <v>604</v>
      </c>
      <c r="J2" s="196" t="s">
        <v>568</v>
      </c>
    </row>
    <row r="3" spans="1:10" ht="15">
      <c r="A3" s="147"/>
      <c r="B3" s="149"/>
      <c r="C3" s="150"/>
      <c r="D3" s="151"/>
      <c r="E3" s="151"/>
      <c r="F3" s="151"/>
      <c r="G3" s="152"/>
      <c r="H3" s="149"/>
      <c r="I3" s="158"/>
      <c r="J3" s="153"/>
    </row>
    <row r="4" spans="1:10" ht="12.75">
      <c r="A4" s="6" t="s">
        <v>242</v>
      </c>
      <c r="B4" s="2">
        <v>9907</v>
      </c>
      <c r="C4" s="1">
        <v>0</v>
      </c>
      <c r="D4" s="1">
        <v>26</v>
      </c>
      <c r="E4" s="2">
        <v>1969</v>
      </c>
      <c r="F4" s="2">
        <v>9933</v>
      </c>
      <c r="G4" s="90">
        <v>1.1950192492781522</v>
      </c>
      <c r="H4" s="1">
        <v>26</v>
      </c>
      <c r="I4" s="1">
        <v>0</v>
      </c>
      <c r="J4" s="1">
        <v>26</v>
      </c>
    </row>
    <row r="5" spans="1:10" ht="12.75">
      <c r="A5" t="s">
        <v>296</v>
      </c>
      <c r="B5" s="2">
        <v>14568</v>
      </c>
      <c r="C5" s="1">
        <v>300</v>
      </c>
      <c r="D5" s="1">
        <v>550</v>
      </c>
      <c r="E5" s="2">
        <v>5020</v>
      </c>
      <c r="F5" s="2">
        <v>15118</v>
      </c>
      <c r="G5" s="90">
        <v>1.491074070421146</v>
      </c>
      <c r="H5" s="1">
        <v>178</v>
      </c>
      <c r="I5" s="1">
        <v>72</v>
      </c>
      <c r="J5" s="1">
        <v>250</v>
      </c>
    </row>
    <row r="6" spans="1:10" ht="12.75">
      <c r="A6" t="s">
        <v>249</v>
      </c>
      <c r="B6" s="2">
        <v>5480</v>
      </c>
      <c r="C6" s="1">
        <v>0</v>
      </c>
      <c r="D6" s="1">
        <v>0</v>
      </c>
      <c r="E6" s="2">
        <v>2201</v>
      </c>
      <c r="F6" s="2">
        <v>5480</v>
      </c>
      <c r="G6" s="90">
        <v>0.6619956511234598</v>
      </c>
      <c r="H6" s="1">
        <v>0</v>
      </c>
      <c r="I6" s="1">
        <v>0</v>
      </c>
      <c r="J6" s="1">
        <v>0</v>
      </c>
    </row>
    <row r="7" spans="1:10" ht="12.75">
      <c r="A7" t="s">
        <v>297</v>
      </c>
      <c r="B7" s="2">
        <v>19803</v>
      </c>
      <c r="C7" s="1">
        <v>0</v>
      </c>
      <c r="D7" s="1">
        <v>102</v>
      </c>
      <c r="E7" s="2">
        <v>8436</v>
      </c>
      <c r="F7" s="2">
        <v>19905</v>
      </c>
      <c r="G7" s="90">
        <v>1.0432936736726244</v>
      </c>
      <c r="H7" s="1">
        <v>102</v>
      </c>
      <c r="I7" s="1">
        <v>0</v>
      </c>
      <c r="J7" s="1">
        <v>102</v>
      </c>
    </row>
    <row r="8" spans="1:10" ht="12.75">
      <c r="A8" t="s">
        <v>259</v>
      </c>
      <c r="B8" s="2">
        <v>6852</v>
      </c>
      <c r="C8" s="1">
        <v>0</v>
      </c>
      <c r="D8" s="2">
        <v>2387</v>
      </c>
      <c r="E8" s="2">
        <v>1736</v>
      </c>
      <c r="F8" s="2">
        <v>9239</v>
      </c>
      <c r="G8" s="90">
        <v>1.032290502793296</v>
      </c>
      <c r="H8" s="2">
        <v>2387</v>
      </c>
      <c r="I8" s="1">
        <v>0</v>
      </c>
      <c r="J8" s="2">
        <v>2387</v>
      </c>
    </row>
    <row r="9" spans="1:10" ht="12.75">
      <c r="A9" t="s">
        <v>261</v>
      </c>
      <c r="B9" s="2">
        <v>8858</v>
      </c>
      <c r="C9" s="1">
        <v>0</v>
      </c>
      <c r="D9" s="1">
        <v>79</v>
      </c>
      <c r="E9" s="2">
        <v>1464</v>
      </c>
      <c r="F9" s="2">
        <v>8937</v>
      </c>
      <c r="G9" s="90">
        <v>0.9985474860335195</v>
      </c>
      <c r="H9" s="1">
        <v>51</v>
      </c>
      <c r="I9" s="1">
        <v>28</v>
      </c>
      <c r="J9" s="1">
        <v>79</v>
      </c>
    </row>
    <row r="10" spans="1:10" ht="12.75">
      <c r="A10" t="s">
        <v>272</v>
      </c>
      <c r="B10" s="2">
        <v>9396</v>
      </c>
      <c r="C10" s="1">
        <v>275</v>
      </c>
      <c r="D10" s="1">
        <v>800</v>
      </c>
      <c r="E10" s="2">
        <v>1221</v>
      </c>
      <c r="F10" s="2">
        <v>10196</v>
      </c>
      <c r="G10" s="90">
        <v>1.4026688677947448</v>
      </c>
      <c r="H10" s="1">
        <v>525</v>
      </c>
      <c r="I10" s="1">
        <v>0</v>
      </c>
      <c r="J10" s="1">
        <v>525</v>
      </c>
    </row>
    <row r="11" spans="1:10" ht="12.75">
      <c r="A11" t="s">
        <v>278</v>
      </c>
      <c r="B11" s="2">
        <v>6310</v>
      </c>
      <c r="C11" s="1">
        <v>0</v>
      </c>
      <c r="D11" s="2">
        <v>1114</v>
      </c>
      <c r="E11" s="1">
        <v>635</v>
      </c>
      <c r="F11" s="2">
        <v>7424</v>
      </c>
      <c r="G11" s="90">
        <v>0.6911189722584249</v>
      </c>
      <c r="H11" s="2">
        <v>1114</v>
      </c>
      <c r="I11" s="1">
        <v>0</v>
      </c>
      <c r="J11" s="2">
        <v>1114</v>
      </c>
    </row>
    <row r="12" spans="1:10" ht="12.75">
      <c r="A12" t="s">
        <v>298</v>
      </c>
      <c r="B12" s="2">
        <v>31567</v>
      </c>
      <c r="C12" s="1">
        <v>0</v>
      </c>
      <c r="D12" s="1">
        <v>51</v>
      </c>
      <c r="E12" s="2">
        <v>6132</v>
      </c>
      <c r="F12" s="2">
        <v>31618</v>
      </c>
      <c r="G12" s="90">
        <v>5.475926567370974</v>
      </c>
      <c r="H12" s="1">
        <v>6</v>
      </c>
      <c r="I12" s="1">
        <v>45</v>
      </c>
      <c r="J12" s="1">
        <v>51</v>
      </c>
    </row>
    <row r="13" spans="1:10" ht="12.75">
      <c r="A13" t="s">
        <v>300</v>
      </c>
      <c r="B13" s="2">
        <v>2698</v>
      </c>
      <c r="C13" s="1">
        <v>0</v>
      </c>
      <c r="D13" s="1">
        <v>40</v>
      </c>
      <c r="E13" s="1">
        <v>813</v>
      </c>
      <c r="F13" s="2">
        <v>2738</v>
      </c>
      <c r="G13" s="90">
        <v>0.19384070796460176</v>
      </c>
      <c r="H13" s="1">
        <v>40</v>
      </c>
      <c r="I13" s="1">
        <v>0</v>
      </c>
      <c r="J13" s="1">
        <v>40</v>
      </c>
    </row>
    <row r="14" spans="1:10" ht="12.75">
      <c r="A14" t="s">
        <v>301</v>
      </c>
      <c r="B14" s="2">
        <v>4068</v>
      </c>
      <c r="C14" s="1">
        <v>0</v>
      </c>
      <c r="D14" s="2">
        <v>1056</v>
      </c>
      <c r="E14" s="2">
        <v>1195</v>
      </c>
      <c r="F14" s="2">
        <v>5124</v>
      </c>
      <c r="G14" s="90">
        <v>0.5820081781008632</v>
      </c>
      <c r="H14" s="2">
        <v>1056</v>
      </c>
      <c r="I14" s="1">
        <v>0</v>
      </c>
      <c r="J14" s="2">
        <v>1056</v>
      </c>
    </row>
    <row r="15" spans="1:10" ht="12.75">
      <c r="A15" t="s">
        <v>294</v>
      </c>
      <c r="B15" s="2">
        <v>12637</v>
      </c>
      <c r="C15" s="1">
        <v>0</v>
      </c>
      <c r="D15" s="1">
        <v>80</v>
      </c>
      <c r="E15" s="2">
        <v>2778</v>
      </c>
      <c r="F15" s="2">
        <v>12717</v>
      </c>
      <c r="G15" s="90">
        <v>1.0176042250140034</v>
      </c>
      <c r="H15" s="1">
        <v>80</v>
      </c>
      <c r="I15" s="1">
        <v>0</v>
      </c>
      <c r="J15" s="1">
        <v>80</v>
      </c>
    </row>
    <row r="16" spans="1:10" ht="12.75">
      <c r="A16" t="s">
        <v>529</v>
      </c>
      <c r="B16" s="2"/>
      <c r="C16" s="1"/>
      <c r="D16" s="1"/>
      <c r="E16" s="2"/>
      <c r="F16" s="2"/>
      <c r="G16" s="90"/>
      <c r="H16" s="1"/>
      <c r="I16" s="1"/>
      <c r="J16" s="1"/>
    </row>
    <row r="17" spans="1:10" ht="12.75">
      <c r="A17" t="s">
        <v>245</v>
      </c>
      <c r="B17" s="2">
        <v>30176</v>
      </c>
      <c r="C17" s="1">
        <v>748</v>
      </c>
      <c r="D17" s="2">
        <v>6464</v>
      </c>
      <c r="E17" s="2">
        <v>13795</v>
      </c>
      <c r="F17" s="2">
        <v>36640</v>
      </c>
      <c r="G17" s="90">
        <v>1.1469713570198778</v>
      </c>
      <c r="H17" s="2">
        <v>3765</v>
      </c>
      <c r="I17" s="2">
        <v>1951</v>
      </c>
      <c r="J17" s="2">
        <v>5716</v>
      </c>
    </row>
    <row r="18" spans="1:10" ht="12.75">
      <c r="A18" t="s">
        <v>246</v>
      </c>
      <c r="B18" s="2">
        <v>35956</v>
      </c>
      <c r="C18" s="1">
        <v>178</v>
      </c>
      <c r="D18" s="2">
        <v>37561</v>
      </c>
      <c r="E18" s="2">
        <v>10901</v>
      </c>
      <c r="F18" s="2">
        <v>73517</v>
      </c>
      <c r="G18" s="90">
        <v>3.1751317266994903</v>
      </c>
      <c r="H18" s="2">
        <v>1703</v>
      </c>
      <c r="I18" s="2">
        <v>35680</v>
      </c>
      <c r="J18" s="2">
        <v>37383</v>
      </c>
    </row>
    <row r="19" spans="1:10" ht="12.75">
      <c r="A19" t="s">
        <v>251</v>
      </c>
      <c r="B19" s="2">
        <v>31688</v>
      </c>
      <c r="C19" s="1">
        <v>8</v>
      </c>
      <c r="D19" s="1">
        <v>726</v>
      </c>
      <c r="E19" s="2">
        <v>17853</v>
      </c>
      <c r="F19" s="2">
        <v>32414</v>
      </c>
      <c r="G19" s="90">
        <v>0.9059757392811225</v>
      </c>
      <c r="H19" s="1">
        <v>668</v>
      </c>
      <c r="I19" s="1">
        <v>50</v>
      </c>
      <c r="J19" s="1">
        <v>718</v>
      </c>
    </row>
    <row r="20" spans="1:10" ht="12.75">
      <c r="A20" t="s">
        <v>254</v>
      </c>
      <c r="B20" s="2">
        <v>68449</v>
      </c>
      <c r="C20" s="2">
        <v>1076</v>
      </c>
      <c r="D20" s="2">
        <v>8023</v>
      </c>
      <c r="E20" s="2">
        <v>22648</v>
      </c>
      <c r="F20" s="2">
        <v>76472</v>
      </c>
      <c r="G20" s="90">
        <v>2.359518667078062</v>
      </c>
      <c r="H20" s="2">
        <v>6947</v>
      </c>
      <c r="I20" s="1">
        <v>0</v>
      </c>
      <c r="J20" s="2">
        <v>6947</v>
      </c>
    </row>
    <row r="21" spans="1:10" ht="12.75">
      <c r="A21" t="s">
        <v>255</v>
      </c>
      <c r="B21" s="2">
        <v>28141</v>
      </c>
      <c r="C21" s="1">
        <v>371</v>
      </c>
      <c r="D21" s="2">
        <v>1072</v>
      </c>
      <c r="E21" s="2">
        <v>9338</v>
      </c>
      <c r="F21" s="2">
        <v>29213</v>
      </c>
      <c r="G21" s="90">
        <v>1.385355906482667</v>
      </c>
      <c r="H21" s="1">
        <v>701</v>
      </c>
      <c r="I21" s="1">
        <v>0</v>
      </c>
      <c r="J21" s="1">
        <v>701</v>
      </c>
    </row>
    <row r="22" spans="1:10" ht="12.75">
      <c r="A22" t="s">
        <v>257</v>
      </c>
      <c r="B22" s="2">
        <v>32017</v>
      </c>
      <c r="C22" s="1">
        <v>246</v>
      </c>
      <c r="D22" s="2">
        <v>7228</v>
      </c>
      <c r="E22" s="2">
        <v>9699</v>
      </c>
      <c r="F22" s="2">
        <v>39245</v>
      </c>
      <c r="G22" s="90">
        <v>1.3424896521054972</v>
      </c>
      <c r="H22" s="2">
        <v>6753</v>
      </c>
      <c r="I22" s="1">
        <v>229</v>
      </c>
      <c r="J22" s="2">
        <v>6982</v>
      </c>
    </row>
    <row r="23" spans="1:10" ht="12.75">
      <c r="A23" t="s">
        <v>264</v>
      </c>
      <c r="B23" s="2">
        <v>35546</v>
      </c>
      <c r="C23" s="2">
        <v>6806</v>
      </c>
      <c r="D23" s="2">
        <v>54894</v>
      </c>
      <c r="E23" s="2">
        <v>8191</v>
      </c>
      <c r="F23" s="2">
        <v>90440</v>
      </c>
      <c r="G23" s="90">
        <v>2.9171370512531047</v>
      </c>
      <c r="H23" s="2">
        <v>32917</v>
      </c>
      <c r="I23" s="2">
        <v>15171</v>
      </c>
      <c r="J23" s="2">
        <v>48088</v>
      </c>
    </row>
    <row r="24" spans="1:10" ht="12.75">
      <c r="A24" t="s">
        <v>265</v>
      </c>
      <c r="B24" s="2">
        <v>14068</v>
      </c>
      <c r="C24" s="2">
        <v>2986</v>
      </c>
      <c r="D24" s="2">
        <v>3228</v>
      </c>
      <c r="E24" s="2">
        <v>3649</v>
      </c>
      <c r="F24" s="2">
        <v>17296</v>
      </c>
      <c r="G24" s="90">
        <v>0.5567143041071199</v>
      </c>
      <c r="H24" s="1">
        <v>242</v>
      </c>
      <c r="I24" s="1">
        <v>0</v>
      </c>
      <c r="J24" s="1">
        <v>242</v>
      </c>
    </row>
    <row r="25" spans="1:10" ht="12.75">
      <c r="A25" t="s">
        <v>273</v>
      </c>
      <c r="B25" s="2">
        <v>31214</v>
      </c>
      <c r="C25" s="1">
        <v>0</v>
      </c>
      <c r="D25" s="2">
        <v>6355</v>
      </c>
      <c r="E25" s="2">
        <v>8167</v>
      </c>
      <c r="F25" s="2">
        <v>37569</v>
      </c>
      <c r="G25" s="90">
        <v>1.054746062494736</v>
      </c>
      <c r="H25" s="2">
        <v>6031</v>
      </c>
      <c r="I25" s="1">
        <v>324</v>
      </c>
      <c r="J25" s="2">
        <v>6355</v>
      </c>
    </row>
    <row r="26" spans="1:10" ht="12.75">
      <c r="A26" t="s">
        <v>276</v>
      </c>
      <c r="B26" s="2">
        <v>30328</v>
      </c>
      <c r="C26" s="1">
        <v>851</v>
      </c>
      <c r="D26" s="2">
        <v>4352</v>
      </c>
      <c r="E26" s="2">
        <v>13015</v>
      </c>
      <c r="F26" s="2">
        <v>34680</v>
      </c>
      <c r="G26" s="90">
        <v>1.1808369369062617</v>
      </c>
      <c r="H26" s="1">
        <v>501</v>
      </c>
      <c r="I26" s="2">
        <v>3000</v>
      </c>
      <c r="J26" s="2">
        <v>3501</v>
      </c>
    </row>
    <row r="27" spans="1:10" ht="12.75">
      <c r="A27" t="s">
        <v>283</v>
      </c>
      <c r="B27" s="2">
        <v>57662</v>
      </c>
      <c r="C27" s="1">
        <v>413</v>
      </c>
      <c r="D27" s="2">
        <v>2013</v>
      </c>
      <c r="E27" s="2">
        <v>17694</v>
      </c>
      <c r="F27" s="2">
        <v>59675</v>
      </c>
      <c r="G27" s="90">
        <v>1.6401890993046202</v>
      </c>
      <c r="H27" s="2">
        <v>1572</v>
      </c>
      <c r="I27" s="1">
        <v>28</v>
      </c>
      <c r="J27" s="2">
        <v>1600</v>
      </c>
    </row>
    <row r="28" spans="1:10" ht="12.75">
      <c r="A28" t="s">
        <v>285</v>
      </c>
      <c r="B28" s="2">
        <v>35573</v>
      </c>
      <c r="C28" s="1">
        <v>35</v>
      </c>
      <c r="D28" s="2">
        <v>45056</v>
      </c>
      <c r="E28" s="2">
        <v>14175</v>
      </c>
      <c r="F28" s="2">
        <v>80629</v>
      </c>
      <c r="G28" s="90">
        <v>3.1033832415996305</v>
      </c>
      <c r="H28" s="2">
        <v>26161</v>
      </c>
      <c r="I28" s="2">
        <v>18860</v>
      </c>
      <c r="J28" s="2">
        <v>45021</v>
      </c>
    </row>
    <row r="29" spans="1:10" ht="12.75">
      <c r="A29" t="s">
        <v>289</v>
      </c>
      <c r="B29" s="2">
        <v>46370</v>
      </c>
      <c r="C29" s="1">
        <v>900</v>
      </c>
      <c r="D29" s="2">
        <v>2079</v>
      </c>
      <c r="E29" s="2">
        <v>29000</v>
      </c>
      <c r="F29" s="2">
        <v>48449</v>
      </c>
      <c r="G29" s="90">
        <v>1.6966311808376524</v>
      </c>
      <c r="H29" s="1">
        <v>679</v>
      </c>
      <c r="I29" s="1">
        <v>500</v>
      </c>
      <c r="J29" s="2">
        <v>1179</v>
      </c>
    </row>
    <row r="30" spans="1:10" ht="12.75">
      <c r="A30" t="s">
        <v>292</v>
      </c>
      <c r="B30" s="2">
        <v>53449</v>
      </c>
      <c r="C30" s="1">
        <v>69</v>
      </c>
      <c r="D30" s="2">
        <v>1755</v>
      </c>
      <c r="E30" s="2">
        <v>14912</v>
      </c>
      <c r="F30" s="2">
        <v>55204</v>
      </c>
      <c r="G30" s="90">
        <v>2.699990218135577</v>
      </c>
      <c r="H30" s="2">
        <v>1548</v>
      </c>
      <c r="I30" s="1">
        <v>138</v>
      </c>
      <c r="J30" s="2">
        <v>1686</v>
      </c>
    </row>
    <row r="31" spans="1:10" ht="12.75">
      <c r="A31" t="s">
        <v>295</v>
      </c>
      <c r="B31" s="2">
        <v>16957</v>
      </c>
      <c r="C31" s="1">
        <v>350</v>
      </c>
      <c r="D31" s="2">
        <v>14425</v>
      </c>
      <c r="E31" s="2">
        <v>3955</v>
      </c>
      <c r="F31" s="2">
        <v>31382</v>
      </c>
      <c r="G31" s="90">
        <v>1.1598477288686846</v>
      </c>
      <c r="H31" s="2">
        <v>14075</v>
      </c>
      <c r="I31" s="1">
        <v>0</v>
      </c>
      <c r="J31" s="2">
        <v>14075</v>
      </c>
    </row>
    <row r="32" spans="1:10" ht="12.75">
      <c r="A32" t="s">
        <v>530</v>
      </c>
      <c r="B32" s="2"/>
      <c r="C32" s="1"/>
      <c r="D32" s="2"/>
      <c r="E32" s="2"/>
      <c r="F32" s="2"/>
      <c r="G32" s="90"/>
      <c r="H32" s="2"/>
      <c r="I32" s="1"/>
      <c r="J32" s="2"/>
    </row>
    <row r="33" spans="1:10" ht="12.75">
      <c r="A33" t="s">
        <v>250</v>
      </c>
      <c r="B33" s="2">
        <v>73981</v>
      </c>
      <c r="C33" s="2">
        <v>4361</v>
      </c>
      <c r="D33" s="2">
        <v>38323</v>
      </c>
      <c r="E33" s="2">
        <v>24122</v>
      </c>
      <c r="F33" s="2">
        <v>112304</v>
      </c>
      <c r="G33" s="90">
        <v>1.8974757544013787</v>
      </c>
      <c r="H33" s="2">
        <v>24116</v>
      </c>
      <c r="I33" s="2">
        <v>9846</v>
      </c>
      <c r="J33" s="2">
        <v>33962</v>
      </c>
    </row>
    <row r="34" spans="1:10" ht="12.75">
      <c r="A34" t="s">
        <v>258</v>
      </c>
      <c r="B34" s="2">
        <v>148734</v>
      </c>
      <c r="C34" s="2">
        <v>11107</v>
      </c>
      <c r="D34" s="2">
        <v>30114</v>
      </c>
      <c r="E34" s="2">
        <v>35550</v>
      </c>
      <c r="F34" s="2">
        <v>178848</v>
      </c>
      <c r="G34" s="90">
        <v>3.800990372558604</v>
      </c>
      <c r="H34" s="2">
        <v>12195</v>
      </c>
      <c r="I34" s="2">
        <v>6812</v>
      </c>
      <c r="J34" s="2">
        <v>19007</v>
      </c>
    </row>
    <row r="35" spans="1:10" ht="12.75">
      <c r="A35" t="s">
        <v>269</v>
      </c>
      <c r="B35" s="2">
        <v>111562</v>
      </c>
      <c r="C35" s="2">
        <v>3028</v>
      </c>
      <c r="D35" s="2">
        <v>1816586</v>
      </c>
      <c r="E35" s="2">
        <v>42814</v>
      </c>
      <c r="F35" s="2">
        <v>1928148</v>
      </c>
      <c r="G35" s="90">
        <v>35.4191557368015</v>
      </c>
      <c r="H35" s="2">
        <v>66461</v>
      </c>
      <c r="I35" s="2">
        <v>1747097</v>
      </c>
      <c r="J35" s="2">
        <v>1813558</v>
      </c>
    </row>
    <row r="36" spans="1:10" ht="12.75">
      <c r="A36" t="s">
        <v>279</v>
      </c>
      <c r="B36" s="2">
        <v>70207</v>
      </c>
      <c r="C36" s="1">
        <v>0</v>
      </c>
      <c r="D36" s="2">
        <v>2408</v>
      </c>
      <c r="E36" s="2">
        <v>19171</v>
      </c>
      <c r="F36" s="2">
        <v>72615</v>
      </c>
      <c r="G36" s="90">
        <v>1.3138230504794643</v>
      </c>
      <c r="H36" s="2">
        <v>2408</v>
      </c>
      <c r="I36" s="1">
        <v>0</v>
      </c>
      <c r="J36" s="2">
        <v>2408</v>
      </c>
    </row>
    <row r="37" spans="1:10" ht="12.75">
      <c r="A37" t="s">
        <v>281</v>
      </c>
      <c r="B37" s="2">
        <v>19599</v>
      </c>
      <c r="C37" s="1">
        <v>0</v>
      </c>
      <c r="D37" s="1">
        <v>149</v>
      </c>
      <c r="E37" s="2">
        <v>6524</v>
      </c>
      <c r="F37" s="2">
        <v>19748</v>
      </c>
      <c r="G37" s="90">
        <v>0.454091839315689</v>
      </c>
      <c r="H37" s="1">
        <v>149</v>
      </c>
      <c r="I37" s="1">
        <v>0</v>
      </c>
      <c r="J37" s="1">
        <v>149</v>
      </c>
    </row>
    <row r="38" spans="1:10" ht="12.75">
      <c r="A38" t="s">
        <v>299</v>
      </c>
      <c r="B38" s="2">
        <v>78235</v>
      </c>
      <c r="C38" s="2">
        <v>2884</v>
      </c>
      <c r="D38" s="2">
        <v>22383</v>
      </c>
      <c r="E38" s="2">
        <v>33419</v>
      </c>
      <c r="F38" s="2">
        <v>100618</v>
      </c>
      <c r="G38" s="90">
        <v>2.020482339002791</v>
      </c>
      <c r="H38" s="2">
        <v>3949</v>
      </c>
      <c r="I38" s="2">
        <v>15550</v>
      </c>
      <c r="J38" s="2">
        <v>19499</v>
      </c>
    </row>
    <row r="39" spans="1:10" ht="12.75">
      <c r="A39" t="s">
        <v>290</v>
      </c>
      <c r="B39" s="2">
        <v>94710</v>
      </c>
      <c r="C39" s="2">
        <v>6758</v>
      </c>
      <c r="D39" s="2">
        <v>22445</v>
      </c>
      <c r="E39" s="2">
        <v>25414</v>
      </c>
      <c r="F39" s="2">
        <v>117155</v>
      </c>
      <c r="G39" s="90">
        <v>2.505024803284297</v>
      </c>
      <c r="H39" s="2">
        <v>15687</v>
      </c>
      <c r="I39" s="1">
        <v>0</v>
      </c>
      <c r="J39" s="2">
        <v>15687</v>
      </c>
    </row>
    <row r="40" spans="1:10" ht="12.75">
      <c r="A40" t="s">
        <v>291</v>
      </c>
      <c r="B40" s="2">
        <v>49899</v>
      </c>
      <c r="C40">
        <v>0</v>
      </c>
      <c r="D40" s="2">
        <v>2537</v>
      </c>
      <c r="E40" s="2">
        <v>16567</v>
      </c>
      <c r="F40" s="2">
        <v>52436</v>
      </c>
      <c r="G40" s="90">
        <v>1.1344626901192099</v>
      </c>
      <c r="H40" s="2">
        <v>2537</v>
      </c>
      <c r="I40">
        <v>0</v>
      </c>
      <c r="J40" s="2">
        <v>2537</v>
      </c>
    </row>
    <row r="41" spans="1:10" ht="12.75">
      <c r="A41" t="s">
        <v>531</v>
      </c>
      <c r="B41" s="2"/>
      <c r="D41" s="2"/>
      <c r="E41" s="2"/>
      <c r="F41" s="2"/>
      <c r="G41" s="90"/>
      <c r="H41" s="2"/>
      <c r="J41" s="2"/>
    </row>
    <row r="42" spans="1:10" ht="12.75">
      <c r="A42" t="s">
        <v>253</v>
      </c>
      <c r="B42" s="2">
        <v>76920</v>
      </c>
      <c r="C42" s="1">
        <v>633</v>
      </c>
      <c r="D42" s="2">
        <v>11070</v>
      </c>
      <c r="E42" s="2">
        <v>22846</v>
      </c>
      <c r="F42" s="2">
        <v>87990</v>
      </c>
      <c r="G42" s="90">
        <v>1.3905306741679573</v>
      </c>
      <c r="H42" s="2">
        <v>2764</v>
      </c>
      <c r="I42" s="2">
        <v>7673</v>
      </c>
      <c r="J42" s="2">
        <v>10437</v>
      </c>
    </row>
    <row r="43" spans="1:10" ht="12.75">
      <c r="A43" t="s">
        <v>266</v>
      </c>
      <c r="B43" s="2">
        <v>178718</v>
      </c>
      <c r="C43" s="2">
        <v>3584</v>
      </c>
      <c r="D43" s="2">
        <v>27774</v>
      </c>
      <c r="E43" s="2">
        <v>76304</v>
      </c>
      <c r="F43" s="2">
        <v>206492</v>
      </c>
      <c r="G43" s="90">
        <v>3.3644865904128785</v>
      </c>
      <c r="H43" s="2">
        <v>1137</v>
      </c>
      <c r="I43" s="2">
        <v>23053</v>
      </c>
      <c r="J43" s="2">
        <v>24190</v>
      </c>
    </row>
    <row r="44" spans="1:10" ht="12.75">
      <c r="A44" t="s">
        <v>532</v>
      </c>
      <c r="B44" s="2">
        <v>101956</v>
      </c>
      <c r="C44" s="2">
        <v>2037</v>
      </c>
      <c r="D44" s="2">
        <v>16177</v>
      </c>
      <c r="E44" s="2">
        <v>32292</v>
      </c>
      <c r="F44" s="2">
        <v>118133</v>
      </c>
      <c r="G44" s="90">
        <v>1.7390401884292654</v>
      </c>
      <c r="H44" s="2">
        <v>13407</v>
      </c>
      <c r="I44" s="1">
        <v>733</v>
      </c>
      <c r="J44" s="2">
        <v>14140</v>
      </c>
    </row>
    <row r="45" spans="1:10" ht="12.75">
      <c r="A45" t="s">
        <v>274</v>
      </c>
      <c r="B45" s="2">
        <v>72891</v>
      </c>
      <c r="C45" s="2">
        <v>4967</v>
      </c>
      <c r="D45" s="2">
        <v>5669</v>
      </c>
      <c r="E45" s="2">
        <v>37501</v>
      </c>
      <c r="F45" s="2">
        <v>78560</v>
      </c>
      <c r="G45" s="90">
        <v>1.0315803295909658</v>
      </c>
      <c r="H45" s="1">
        <v>702</v>
      </c>
      <c r="I45" s="1">
        <v>0</v>
      </c>
      <c r="J45" s="1">
        <v>702</v>
      </c>
    </row>
    <row r="46" spans="1:10" ht="12.75">
      <c r="A46" t="s">
        <v>280</v>
      </c>
      <c r="B46" s="2">
        <v>94036</v>
      </c>
      <c r="C46" s="1">
        <v>696</v>
      </c>
      <c r="D46" s="2">
        <v>6635</v>
      </c>
      <c r="E46" s="2">
        <v>18713</v>
      </c>
      <c r="F46" s="2">
        <v>100671</v>
      </c>
      <c r="G46" s="90">
        <v>1.5158099195952661</v>
      </c>
      <c r="H46" s="2">
        <v>2773</v>
      </c>
      <c r="I46" s="2">
        <v>3166</v>
      </c>
      <c r="J46" s="2">
        <v>5939</v>
      </c>
    </row>
    <row r="47" spans="1:10" ht="12.75">
      <c r="A47" t="s">
        <v>287</v>
      </c>
      <c r="B47" s="2">
        <v>357525</v>
      </c>
      <c r="C47" s="2">
        <v>19146</v>
      </c>
      <c r="D47" s="2">
        <v>61504</v>
      </c>
      <c r="E47" s="2">
        <v>123635</v>
      </c>
      <c r="F47" s="2">
        <v>419029</v>
      </c>
      <c r="G47" s="90">
        <v>5.552185607716871</v>
      </c>
      <c r="H47" s="2">
        <v>3258</v>
      </c>
      <c r="I47" s="2">
        <v>39100</v>
      </c>
      <c r="J47" s="2">
        <v>42358</v>
      </c>
    </row>
    <row r="48" spans="1:10" ht="12.75">
      <c r="A48" t="s">
        <v>288</v>
      </c>
      <c r="B48" s="2">
        <v>107387</v>
      </c>
      <c r="C48" s="2">
        <v>2572</v>
      </c>
      <c r="D48" s="2">
        <v>15425</v>
      </c>
      <c r="E48" s="2">
        <v>25772</v>
      </c>
      <c r="F48" s="2">
        <v>122812</v>
      </c>
      <c r="G48" s="90">
        <v>1.8813977358028096</v>
      </c>
      <c r="H48" s="2">
        <v>5028</v>
      </c>
      <c r="I48" s="2">
        <v>7825</v>
      </c>
      <c r="J48" s="2">
        <v>12853</v>
      </c>
    </row>
    <row r="49" spans="2:10" ht="12.75">
      <c r="B49" s="2"/>
      <c r="C49" s="2"/>
      <c r="D49" s="2"/>
      <c r="E49" s="2"/>
      <c r="F49" s="2"/>
      <c r="G49" s="90"/>
      <c r="H49" s="2"/>
      <c r="I49" s="2"/>
      <c r="J49" s="2"/>
    </row>
    <row r="50" spans="1:10" ht="12.75">
      <c r="A50" t="s">
        <v>533</v>
      </c>
      <c r="B50" s="2"/>
      <c r="C50" s="2"/>
      <c r="D50" s="2"/>
      <c r="E50" s="2"/>
      <c r="F50" s="2"/>
      <c r="G50" s="90"/>
      <c r="H50" s="2"/>
      <c r="I50" s="2"/>
      <c r="J50" s="2"/>
    </row>
    <row r="51" spans="1:10" ht="12.75">
      <c r="A51" t="s">
        <v>268</v>
      </c>
      <c r="B51" s="2">
        <v>238059</v>
      </c>
      <c r="C51" s="2">
        <v>7725</v>
      </c>
      <c r="D51" s="2">
        <v>51916</v>
      </c>
      <c r="E51" s="2">
        <v>88493</v>
      </c>
      <c r="F51" s="2">
        <v>289975</v>
      </c>
      <c r="G51" s="90">
        <v>2.6740347285620754</v>
      </c>
      <c r="H51" s="2">
        <v>10308</v>
      </c>
      <c r="I51" s="2">
        <v>33883</v>
      </c>
      <c r="J51" s="2">
        <v>44191</v>
      </c>
    </row>
    <row r="52" spans="1:10" ht="12.75">
      <c r="A52" t="s">
        <v>271</v>
      </c>
      <c r="B52" s="2">
        <v>299692</v>
      </c>
      <c r="C52" s="2">
        <v>23383</v>
      </c>
      <c r="D52" s="2">
        <v>42479</v>
      </c>
      <c r="E52" s="2">
        <v>139231</v>
      </c>
      <c r="F52" s="2">
        <v>342171</v>
      </c>
      <c r="G52" s="90">
        <v>3.270670439121375</v>
      </c>
      <c r="H52" s="2">
        <v>10345</v>
      </c>
      <c r="I52" s="2">
        <v>8751</v>
      </c>
      <c r="J52" s="2">
        <v>19096</v>
      </c>
    </row>
    <row r="53" spans="1:10" ht="12.75">
      <c r="A53" t="s">
        <v>275</v>
      </c>
      <c r="B53" s="2">
        <v>236795</v>
      </c>
      <c r="C53" s="2">
        <v>9490</v>
      </c>
      <c r="D53" s="2">
        <v>68277</v>
      </c>
      <c r="E53" s="2">
        <v>83946</v>
      </c>
      <c r="F53" s="2">
        <v>305072</v>
      </c>
      <c r="G53" s="90">
        <v>3.492444363036908</v>
      </c>
      <c r="H53" s="2">
        <v>47932</v>
      </c>
      <c r="I53" s="2">
        <v>10855</v>
      </c>
      <c r="J53" s="2">
        <v>58787</v>
      </c>
    </row>
    <row r="54" spans="1:10" ht="12.75">
      <c r="A54" t="s">
        <v>277</v>
      </c>
      <c r="B54" s="2">
        <v>248509</v>
      </c>
      <c r="C54" s="2">
        <v>5417</v>
      </c>
      <c r="D54" s="2">
        <v>22338</v>
      </c>
      <c r="E54" s="2">
        <v>35485</v>
      </c>
      <c r="F54" s="2">
        <v>270847</v>
      </c>
      <c r="G54" s="90">
        <v>2.6047488988478773</v>
      </c>
      <c r="H54" s="2">
        <v>14503</v>
      </c>
      <c r="I54" s="2">
        <v>2418</v>
      </c>
      <c r="J54" s="2">
        <v>16921</v>
      </c>
    </row>
    <row r="55" spans="1:10" ht="12.75">
      <c r="A55" t="s">
        <v>534</v>
      </c>
      <c r="B55" s="2"/>
      <c r="C55" s="2"/>
      <c r="D55" s="2"/>
      <c r="E55" s="2"/>
      <c r="F55" s="2"/>
      <c r="G55" s="90"/>
      <c r="H55" s="2"/>
      <c r="I55" s="2"/>
      <c r="J55" s="2"/>
    </row>
    <row r="56" spans="1:10" ht="12.75">
      <c r="A56" t="s">
        <v>248</v>
      </c>
      <c r="B56" s="2">
        <v>556650</v>
      </c>
      <c r="C56" s="2">
        <v>26864</v>
      </c>
      <c r="D56" s="2">
        <v>568570</v>
      </c>
      <c r="E56" s="2">
        <v>254768</v>
      </c>
      <c r="F56" s="2">
        <v>1125220</v>
      </c>
      <c r="G56" s="90">
        <v>5.033978302203333</v>
      </c>
      <c r="H56" s="2">
        <v>66903</v>
      </c>
      <c r="I56" s="2">
        <v>474803</v>
      </c>
      <c r="J56" s="2">
        <v>541706</v>
      </c>
    </row>
    <row r="57" spans="1:10" ht="12.75">
      <c r="A57" t="s">
        <v>256</v>
      </c>
      <c r="B57" s="2">
        <v>838330</v>
      </c>
      <c r="C57" s="2">
        <v>76957</v>
      </c>
      <c r="D57" s="2">
        <v>170381</v>
      </c>
      <c r="E57" s="2">
        <v>286271</v>
      </c>
      <c r="F57" s="2">
        <v>1008711</v>
      </c>
      <c r="G57" s="90">
        <v>3.3009287135452117</v>
      </c>
      <c r="H57" s="2">
        <v>72331</v>
      </c>
      <c r="I57" s="2">
        <v>21093</v>
      </c>
      <c r="J57" s="2">
        <v>93424</v>
      </c>
    </row>
    <row r="58" spans="1:10" ht="12.75">
      <c r="A58" t="s">
        <v>260</v>
      </c>
      <c r="B58" s="2">
        <v>528695</v>
      </c>
      <c r="C58" s="2">
        <v>15863</v>
      </c>
      <c r="D58" s="2">
        <v>39105</v>
      </c>
      <c r="E58" s="2">
        <v>175909</v>
      </c>
      <c r="F58" s="2">
        <v>567800</v>
      </c>
      <c r="G58" s="90">
        <v>2.7693913484565447</v>
      </c>
      <c r="H58" s="2">
        <v>17564</v>
      </c>
      <c r="I58" s="2">
        <v>5678</v>
      </c>
      <c r="J58" s="2">
        <v>23242</v>
      </c>
    </row>
    <row r="59" spans="1:10" ht="12.75">
      <c r="A59" t="s">
        <v>262</v>
      </c>
      <c r="B59" s="2">
        <v>221347</v>
      </c>
      <c r="C59" s="2">
        <v>5753</v>
      </c>
      <c r="D59" s="2">
        <v>83839</v>
      </c>
      <c r="E59" s="2">
        <v>91246</v>
      </c>
      <c r="F59" s="2">
        <v>305186</v>
      </c>
      <c r="G59" s="90">
        <v>1.2655337712314225</v>
      </c>
      <c r="H59" s="2">
        <v>56691</v>
      </c>
      <c r="I59" s="2">
        <v>21395</v>
      </c>
      <c r="J59" s="2">
        <v>78086</v>
      </c>
    </row>
    <row r="60" spans="1:10" ht="12.75">
      <c r="A60" t="s">
        <v>263</v>
      </c>
      <c r="B60" s="2">
        <v>921265</v>
      </c>
      <c r="C60" s="2">
        <v>7242</v>
      </c>
      <c r="D60" s="2">
        <v>28677</v>
      </c>
      <c r="E60" s="2">
        <v>277589</v>
      </c>
      <c r="F60" s="2">
        <v>949942</v>
      </c>
      <c r="G60" s="90">
        <v>5.714074323592748</v>
      </c>
      <c r="H60" s="2">
        <v>6504</v>
      </c>
      <c r="I60" s="2">
        <v>14931</v>
      </c>
      <c r="J60" s="2">
        <v>21435</v>
      </c>
    </row>
    <row r="61" spans="1:7" ht="12.75">
      <c r="A61" t="s">
        <v>244</v>
      </c>
      <c r="G61" s="90"/>
    </row>
    <row r="62" spans="1:10" ht="12.75">
      <c r="A62" t="s">
        <v>243</v>
      </c>
      <c r="B62" s="2">
        <v>4822</v>
      </c>
      <c r="C62" s="1">
        <v>0</v>
      </c>
      <c r="D62" s="1">
        <v>189</v>
      </c>
      <c r="E62" s="1">
        <v>425</v>
      </c>
      <c r="F62" s="2">
        <v>5011</v>
      </c>
      <c r="G62" s="90">
        <v>1.4904818560380726</v>
      </c>
      <c r="H62" s="1">
        <v>189</v>
      </c>
      <c r="I62" s="1">
        <v>0</v>
      </c>
      <c r="J62" s="1">
        <v>189</v>
      </c>
    </row>
    <row r="63" spans="1:10" ht="12.75">
      <c r="A63" t="s">
        <v>270</v>
      </c>
      <c r="B63" s="2">
        <v>52976</v>
      </c>
      <c r="C63" s="1">
        <v>0</v>
      </c>
      <c r="D63" s="1">
        <v>865</v>
      </c>
      <c r="E63" s="2">
        <v>17670</v>
      </c>
      <c r="F63" s="2">
        <v>53841</v>
      </c>
      <c r="G63" s="90">
        <v>3.442079018028385</v>
      </c>
      <c r="H63" s="1">
        <v>387</v>
      </c>
      <c r="I63" s="1">
        <v>478</v>
      </c>
      <c r="J63" s="1">
        <v>865</v>
      </c>
    </row>
    <row r="65" spans="1:10" ht="12.75">
      <c r="A65" s="205" t="s">
        <v>659</v>
      </c>
      <c r="B65" s="210">
        <f>SUM(B4:B63)</f>
        <v>6463238</v>
      </c>
      <c r="C65" s="205">
        <f>SUM(C4:C63)</f>
        <v>256079</v>
      </c>
      <c r="D65" s="205">
        <f>SUM(D4:D63)</f>
        <v>3357351</v>
      </c>
      <c r="E65" s="205">
        <f>SUM(E4:E63)</f>
        <v>2222269</v>
      </c>
      <c r="F65" s="205">
        <f>SUM(F4:F63)</f>
        <v>9820589</v>
      </c>
      <c r="G65" s="214">
        <f>SUM(F3:F63)/2986058</f>
        <v>3.288813881043168</v>
      </c>
      <c r="H65" s="205">
        <f>SUM(H4:H63)</f>
        <v>570056</v>
      </c>
      <c r="I65" s="205">
        <f>SUM(I4:I63)</f>
        <v>2531216</v>
      </c>
      <c r="J65" s="205">
        <f>SUM(J4:J63)</f>
        <v>3101272</v>
      </c>
    </row>
    <row r="69" ht="25.5">
      <c r="A69" s="211" t="s">
        <v>669</v>
      </c>
    </row>
  </sheetData>
  <sheetProtection/>
  <mergeCells count="3">
    <mergeCell ref="H1:J1"/>
    <mergeCell ref="B1:D1"/>
    <mergeCell ref="E1:G1"/>
  </mergeCells>
  <printOptions/>
  <pageMargins left="0.7" right="0.7" top="0.75" bottom="0.75" header="0.3" footer="0.3"/>
  <pageSetup horizontalDpi="600" verticalDpi="600" orientation="portrait" r:id="rId1"/>
  <headerFooter>
    <oddHeader>&amp;L2018 Annual Statistical Report&amp;CSystemwide Circulation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71"/>
  <sheetViews>
    <sheetView view="pageLayout" workbookViewId="0" topLeftCell="B48">
      <selection activeCell="R65" sqref="R65"/>
    </sheetView>
  </sheetViews>
  <sheetFormatPr defaultColWidth="9.140625" defaultRowHeight="12.75"/>
  <cols>
    <col min="1" max="1" width="56.8515625" style="0" bestFit="1" customWidth="1"/>
    <col min="2" max="5" width="10.28125" style="0" bestFit="1" customWidth="1"/>
    <col min="6" max="6" width="12.8515625" style="0" bestFit="1" customWidth="1"/>
    <col min="7" max="7" width="9.421875" style="0" bestFit="1" customWidth="1"/>
    <col min="8" max="8" width="12.8515625" style="0" bestFit="1" customWidth="1"/>
    <col min="9" max="9" width="10.421875" style="0" customWidth="1"/>
    <col min="10" max="10" width="12.8515625" style="0" bestFit="1" customWidth="1"/>
    <col min="11" max="11" width="10.28125" style="0" bestFit="1" customWidth="1"/>
    <col min="12" max="13" width="9.421875" style="0" bestFit="1" customWidth="1"/>
    <col min="14" max="14" width="10.28125" style="0" bestFit="1" customWidth="1"/>
    <col min="15" max="16" width="11.28125" style="0" bestFit="1" customWidth="1"/>
    <col min="17" max="17" width="10.28125" style="0" bestFit="1" customWidth="1"/>
    <col min="18" max="18" width="11.28125" style="0" bestFit="1" customWidth="1"/>
  </cols>
  <sheetData>
    <row r="1" spans="1:18" ht="12.75">
      <c r="A1" s="160"/>
      <c r="B1" s="223" t="s">
        <v>605</v>
      </c>
      <c r="C1" s="224"/>
      <c r="D1" s="224"/>
      <c r="E1" s="225"/>
      <c r="F1" s="226" t="s">
        <v>606</v>
      </c>
      <c r="G1" s="227"/>
      <c r="H1" s="227"/>
      <c r="I1" s="227"/>
      <c r="J1" s="228"/>
      <c r="K1" s="229" t="s">
        <v>607</v>
      </c>
      <c r="L1" s="230"/>
      <c r="M1" s="230"/>
      <c r="N1" s="231"/>
      <c r="O1" s="232" t="s">
        <v>608</v>
      </c>
      <c r="P1" s="233"/>
      <c r="Q1" s="233"/>
      <c r="R1" s="234"/>
    </row>
    <row r="2" spans="1:18" ht="37.5" thickBot="1">
      <c r="A2" s="159" t="s">
        <v>551</v>
      </c>
      <c r="B2" s="164" t="s">
        <v>609</v>
      </c>
      <c r="C2" s="165" t="s">
        <v>610</v>
      </c>
      <c r="D2" s="165" t="s">
        <v>611</v>
      </c>
      <c r="E2" s="166" t="s">
        <v>612</v>
      </c>
      <c r="F2" s="167" t="s">
        <v>613</v>
      </c>
      <c r="G2" s="168" t="s">
        <v>614</v>
      </c>
      <c r="H2" s="169" t="s">
        <v>615</v>
      </c>
      <c r="I2" s="170" t="s">
        <v>616</v>
      </c>
      <c r="J2" s="171" t="s">
        <v>617</v>
      </c>
      <c r="K2" s="161" t="s">
        <v>618</v>
      </c>
      <c r="L2" s="172" t="s">
        <v>619</v>
      </c>
      <c r="M2" s="173" t="s">
        <v>620</v>
      </c>
      <c r="N2" s="162" t="s">
        <v>568</v>
      </c>
      <c r="O2" s="161" t="s">
        <v>621</v>
      </c>
      <c r="P2" s="172" t="s">
        <v>622</v>
      </c>
      <c r="Q2" s="162" t="s">
        <v>623</v>
      </c>
      <c r="R2" s="163" t="s">
        <v>624</v>
      </c>
    </row>
    <row r="3" ht="12.75">
      <c r="A3" s="5" t="s">
        <v>528</v>
      </c>
    </row>
    <row r="4" spans="1:20" ht="12.75">
      <c r="A4" s="6" t="s">
        <v>242</v>
      </c>
      <c r="B4" s="1">
        <v>157</v>
      </c>
      <c r="C4" s="1">
        <v>65</v>
      </c>
      <c r="D4" s="1">
        <v>125</v>
      </c>
      <c r="E4" s="1">
        <v>76</v>
      </c>
      <c r="F4" s="2">
        <v>10671</v>
      </c>
      <c r="G4" s="90">
        <v>1.2838065447545717</v>
      </c>
      <c r="H4" s="2">
        <v>1922</v>
      </c>
      <c r="I4" s="112">
        <v>0.23123195380173245</v>
      </c>
      <c r="J4" s="1">
        <v>481</v>
      </c>
      <c r="K4" s="1">
        <v>25</v>
      </c>
      <c r="L4" s="1">
        <v>10</v>
      </c>
      <c r="M4" s="1">
        <v>0</v>
      </c>
      <c r="N4" s="1">
        <v>47</v>
      </c>
      <c r="O4" s="1">
        <v>167</v>
      </c>
      <c r="P4" s="1">
        <v>429</v>
      </c>
      <c r="Q4" s="1">
        <v>0</v>
      </c>
      <c r="R4" s="1">
        <v>686</v>
      </c>
      <c r="T4" s="7"/>
    </row>
    <row r="5" spans="1:20" ht="12.75">
      <c r="A5" t="s">
        <v>296</v>
      </c>
      <c r="B5" s="1">
        <v>41</v>
      </c>
      <c r="C5" s="1">
        <v>37</v>
      </c>
      <c r="D5" s="1">
        <v>41</v>
      </c>
      <c r="E5" s="1">
        <v>26</v>
      </c>
      <c r="F5" s="2">
        <v>21644</v>
      </c>
      <c r="G5" s="90">
        <v>2.13</v>
      </c>
      <c r="H5" s="2">
        <v>2654</v>
      </c>
      <c r="I5" s="112">
        <v>0.261761514942302</v>
      </c>
      <c r="J5" s="2">
        <v>6054</v>
      </c>
      <c r="K5" s="1">
        <v>20</v>
      </c>
      <c r="L5" s="1">
        <v>0</v>
      </c>
      <c r="M5" s="1">
        <v>0</v>
      </c>
      <c r="N5" s="1">
        <v>20</v>
      </c>
      <c r="O5" s="1">
        <v>380</v>
      </c>
      <c r="P5" s="1">
        <v>0</v>
      </c>
      <c r="Q5" s="1">
        <v>0</v>
      </c>
      <c r="R5" s="1">
        <v>380</v>
      </c>
      <c r="T5" s="2"/>
    </row>
    <row r="6" spans="1:20" ht="12.75">
      <c r="A6" t="s">
        <v>249</v>
      </c>
      <c r="B6" s="1">
        <v>0</v>
      </c>
      <c r="C6" s="1">
        <v>0</v>
      </c>
      <c r="D6" s="1">
        <v>0</v>
      </c>
      <c r="E6" s="1">
        <v>0</v>
      </c>
      <c r="F6" s="2">
        <v>6171</v>
      </c>
      <c r="G6" s="90">
        <v>0.7454699202705968</v>
      </c>
      <c r="H6" s="1">
        <v>523</v>
      </c>
      <c r="I6" s="112">
        <v>0.06317951195941049</v>
      </c>
      <c r="J6" s="2">
        <v>1540</v>
      </c>
      <c r="K6" s="1">
        <v>36</v>
      </c>
      <c r="L6" s="1">
        <v>20</v>
      </c>
      <c r="M6" s="1">
        <v>4</v>
      </c>
      <c r="N6" s="1">
        <v>88</v>
      </c>
      <c r="O6" s="1">
        <v>870</v>
      </c>
      <c r="P6" s="1">
        <v>204</v>
      </c>
      <c r="Q6" s="1">
        <v>31</v>
      </c>
      <c r="R6" s="2">
        <v>1471</v>
      </c>
      <c r="T6" s="2"/>
    </row>
    <row r="7" spans="1:20" ht="12.75">
      <c r="A7" t="s">
        <v>297</v>
      </c>
      <c r="B7" s="1">
        <v>389</v>
      </c>
      <c r="C7" s="1">
        <v>366</v>
      </c>
      <c r="D7" s="1">
        <v>235</v>
      </c>
      <c r="E7" s="1">
        <v>164</v>
      </c>
      <c r="F7" s="2">
        <v>37441</v>
      </c>
      <c r="G7" s="90">
        <v>1.9624194140154096</v>
      </c>
      <c r="H7" s="2">
        <v>4513</v>
      </c>
      <c r="I7" s="112">
        <v>0.23654279574401174</v>
      </c>
      <c r="J7" s="2">
        <v>3646</v>
      </c>
      <c r="K7" s="1">
        <v>38</v>
      </c>
      <c r="L7" s="1">
        <v>0</v>
      </c>
      <c r="M7" s="1">
        <v>22</v>
      </c>
      <c r="N7" s="1">
        <v>80</v>
      </c>
      <c r="O7" s="2">
        <v>1128</v>
      </c>
      <c r="P7" s="1">
        <v>0</v>
      </c>
      <c r="Q7" s="1">
        <v>353</v>
      </c>
      <c r="R7" s="2">
        <v>1806</v>
      </c>
      <c r="T7" s="2"/>
    </row>
    <row r="8" spans="1:20" ht="12.75">
      <c r="A8" t="s">
        <v>259</v>
      </c>
      <c r="B8" s="1">
        <v>103</v>
      </c>
      <c r="C8" s="1">
        <v>63</v>
      </c>
      <c r="D8" s="1">
        <v>165</v>
      </c>
      <c r="E8" s="1">
        <v>154</v>
      </c>
      <c r="F8" s="2">
        <v>26887</v>
      </c>
      <c r="G8" s="90">
        <v>3.0041340782122905</v>
      </c>
      <c r="H8" s="2">
        <v>3764</v>
      </c>
      <c r="I8" s="112">
        <v>0.4205586592178771</v>
      </c>
      <c r="J8" s="2">
        <v>2464</v>
      </c>
      <c r="K8" s="1">
        <v>4</v>
      </c>
      <c r="L8" s="1">
        <v>0</v>
      </c>
      <c r="M8" s="1">
        <v>0</v>
      </c>
      <c r="N8" s="1">
        <v>4</v>
      </c>
      <c r="O8" s="1">
        <v>183</v>
      </c>
      <c r="P8" s="1">
        <v>0</v>
      </c>
      <c r="Q8" s="1">
        <v>0</v>
      </c>
      <c r="R8" s="1">
        <v>183</v>
      </c>
      <c r="T8" s="2"/>
    </row>
    <row r="9" spans="1:20" ht="12.75">
      <c r="A9" t="s">
        <v>261</v>
      </c>
      <c r="B9" s="1">
        <v>180</v>
      </c>
      <c r="C9" s="1">
        <v>165</v>
      </c>
      <c r="D9" s="1">
        <v>56</v>
      </c>
      <c r="E9" s="1">
        <v>48</v>
      </c>
      <c r="F9" s="2">
        <v>12200</v>
      </c>
      <c r="G9" s="90">
        <v>1.3631284916201116</v>
      </c>
      <c r="H9" s="2">
        <v>4542</v>
      </c>
      <c r="I9" s="112">
        <v>0.5074860335195531</v>
      </c>
      <c r="J9" s="2">
        <v>3574</v>
      </c>
      <c r="K9" s="1">
        <v>45</v>
      </c>
      <c r="L9" s="1">
        <v>42</v>
      </c>
      <c r="M9" s="1">
        <v>0</v>
      </c>
      <c r="N9" s="1">
        <v>62</v>
      </c>
      <c r="O9" s="1">
        <v>803</v>
      </c>
      <c r="P9" s="1">
        <v>404</v>
      </c>
      <c r="Q9" s="1">
        <v>0</v>
      </c>
      <c r="R9" s="2">
        <v>1910</v>
      </c>
      <c r="T9" s="2"/>
    </row>
    <row r="10" spans="1:20" ht="12.75">
      <c r="A10" t="s">
        <v>272</v>
      </c>
      <c r="B10" s="1">
        <v>85</v>
      </c>
      <c r="C10" s="1">
        <v>71</v>
      </c>
      <c r="D10" s="1">
        <v>255</v>
      </c>
      <c r="E10" s="1">
        <v>240</v>
      </c>
      <c r="F10" s="2">
        <v>10875</v>
      </c>
      <c r="G10" s="90">
        <v>1.496079240610813</v>
      </c>
      <c r="H10" s="2">
        <v>4119</v>
      </c>
      <c r="I10" s="112">
        <v>0.5666529096161783</v>
      </c>
      <c r="J10" s="2">
        <v>4300</v>
      </c>
      <c r="K10" s="1">
        <v>16</v>
      </c>
      <c r="L10" s="1">
        <v>0</v>
      </c>
      <c r="M10" s="1">
        <v>4</v>
      </c>
      <c r="N10" s="1">
        <v>20</v>
      </c>
      <c r="O10" s="1">
        <v>195</v>
      </c>
      <c r="P10" s="1">
        <v>0</v>
      </c>
      <c r="Q10" s="1">
        <v>205</v>
      </c>
      <c r="R10" s="1">
        <v>400</v>
      </c>
      <c r="T10" s="2"/>
    </row>
    <row r="11" spans="1:20" ht="12.75">
      <c r="A11" t="s">
        <v>278</v>
      </c>
      <c r="B11" s="1">
        <v>142</v>
      </c>
      <c r="C11" s="1">
        <v>79</v>
      </c>
      <c r="D11" s="1">
        <v>204</v>
      </c>
      <c r="E11" s="1">
        <v>141</v>
      </c>
      <c r="F11" s="2">
        <v>11300</v>
      </c>
      <c r="G11" s="90">
        <v>1.0519456339601565</v>
      </c>
      <c r="H11" s="2">
        <v>5895</v>
      </c>
      <c r="I11" s="112">
        <v>0.5487804878048781</v>
      </c>
      <c r="J11" s="2">
        <v>2176</v>
      </c>
      <c r="K11" s="1">
        <v>81</v>
      </c>
      <c r="L11" s="1">
        <v>0</v>
      </c>
      <c r="M11" s="1">
        <v>0</v>
      </c>
      <c r="N11" s="1">
        <v>81</v>
      </c>
      <c r="O11" s="2">
        <v>1745</v>
      </c>
      <c r="P11" s="2">
        <v>1745</v>
      </c>
      <c r="Q11" s="1">
        <v>0</v>
      </c>
      <c r="R11" s="2">
        <v>1745</v>
      </c>
      <c r="T11" s="2"/>
    </row>
    <row r="12" spans="1:20" ht="12.75">
      <c r="A12" t="s">
        <v>298</v>
      </c>
      <c r="B12" s="1">
        <v>111</v>
      </c>
      <c r="C12" s="1">
        <v>100</v>
      </c>
      <c r="D12" s="1">
        <v>131</v>
      </c>
      <c r="E12" s="1">
        <v>73</v>
      </c>
      <c r="F12" s="2">
        <v>20895</v>
      </c>
      <c r="G12" s="90">
        <v>3.6188084516799446</v>
      </c>
      <c r="H12" s="2">
        <v>3224</v>
      </c>
      <c r="I12" s="112">
        <v>0.59</v>
      </c>
      <c r="J12" s="2">
        <v>2055</v>
      </c>
      <c r="K12" s="1">
        <v>32</v>
      </c>
      <c r="L12" s="1">
        <v>0</v>
      </c>
      <c r="M12" s="1">
        <v>0</v>
      </c>
      <c r="N12" s="1">
        <v>52</v>
      </c>
      <c r="O12" s="2">
        <v>3325</v>
      </c>
      <c r="P12" s="1">
        <v>0</v>
      </c>
      <c r="Q12" s="1">
        <v>0</v>
      </c>
      <c r="R12" s="2">
        <v>6214</v>
      </c>
      <c r="T12" s="2"/>
    </row>
    <row r="13" spans="1:20" ht="12.75">
      <c r="A13" t="s">
        <v>300</v>
      </c>
      <c r="B13" s="1">
        <v>0</v>
      </c>
      <c r="C13" s="1">
        <v>0</v>
      </c>
      <c r="D13" s="1">
        <v>0</v>
      </c>
      <c r="E13" s="1">
        <v>0</v>
      </c>
      <c r="F13" s="2">
        <v>6000</v>
      </c>
      <c r="G13" s="90">
        <v>0.4247787610619469</v>
      </c>
      <c r="H13" s="2">
        <v>3300</v>
      </c>
      <c r="I13" s="112">
        <v>0.2336283185840708</v>
      </c>
      <c r="J13" s="1">
        <v>125</v>
      </c>
      <c r="K13" s="1">
        <v>12</v>
      </c>
      <c r="L13" s="1">
        <v>0</v>
      </c>
      <c r="M13" s="1">
        <v>2</v>
      </c>
      <c r="N13" s="1">
        <v>20</v>
      </c>
      <c r="O13" s="1">
        <v>300</v>
      </c>
      <c r="P13" s="1">
        <v>0</v>
      </c>
      <c r="Q13" s="1">
        <v>1</v>
      </c>
      <c r="R13" s="1">
        <v>625</v>
      </c>
      <c r="T13" s="2"/>
    </row>
    <row r="14" spans="1:20" ht="12.75">
      <c r="A14" t="s">
        <v>301</v>
      </c>
      <c r="B14" s="1">
        <v>86</v>
      </c>
      <c r="C14" s="1">
        <v>41</v>
      </c>
      <c r="D14" s="1">
        <v>125</v>
      </c>
      <c r="E14" s="1">
        <v>85</v>
      </c>
      <c r="F14" s="2">
        <v>12359</v>
      </c>
      <c r="G14" s="90">
        <v>1.4037937301226715</v>
      </c>
      <c r="H14" s="2">
        <v>7249</v>
      </c>
      <c r="I14" s="112">
        <v>0.8233757383007724</v>
      </c>
      <c r="J14" s="2">
        <v>3058</v>
      </c>
      <c r="K14" s="1">
        <v>15</v>
      </c>
      <c r="L14" s="1">
        <v>9</v>
      </c>
      <c r="M14" s="1">
        <v>1</v>
      </c>
      <c r="N14" s="1">
        <v>20</v>
      </c>
      <c r="O14" s="1">
        <v>156</v>
      </c>
      <c r="P14" s="1">
        <v>40</v>
      </c>
      <c r="Q14" s="1">
        <v>10</v>
      </c>
      <c r="R14" s="1">
        <v>352</v>
      </c>
      <c r="T14" s="2"/>
    </row>
    <row r="15" spans="1:20" ht="12.75">
      <c r="A15" t="s">
        <v>294</v>
      </c>
      <c r="B15" s="1">
        <v>13</v>
      </c>
      <c r="C15" s="1">
        <v>13</v>
      </c>
      <c r="D15" s="1">
        <v>22</v>
      </c>
      <c r="E15" s="1">
        <v>20</v>
      </c>
      <c r="F15" s="2">
        <v>10141</v>
      </c>
      <c r="G15" s="90">
        <v>0.8114747539409458</v>
      </c>
      <c r="H15" s="2">
        <v>4100</v>
      </c>
      <c r="I15" s="112">
        <v>0.32807873889733535</v>
      </c>
      <c r="J15" s="2">
        <v>1129</v>
      </c>
      <c r="K15" s="1">
        <v>17</v>
      </c>
      <c r="L15" s="1">
        <v>0</v>
      </c>
      <c r="M15" s="1">
        <v>0</v>
      </c>
      <c r="N15" s="1">
        <v>35</v>
      </c>
      <c r="O15" s="2">
        <v>1038</v>
      </c>
      <c r="P15" s="1">
        <v>0</v>
      </c>
      <c r="Q15" s="1">
        <v>0</v>
      </c>
      <c r="R15" s="2">
        <v>1173</v>
      </c>
      <c r="T15" s="2"/>
    </row>
    <row r="16" spans="1:18" ht="12.75">
      <c r="A16" t="s">
        <v>529</v>
      </c>
      <c r="B16" s="1"/>
      <c r="C16" s="1"/>
      <c r="D16" s="1"/>
      <c r="E16" s="1"/>
      <c r="F16" s="2"/>
      <c r="H16" s="2"/>
      <c r="I16" s="112"/>
      <c r="J16" s="2"/>
      <c r="K16" s="1"/>
      <c r="L16" s="1"/>
      <c r="M16" s="1"/>
      <c r="N16" s="1"/>
      <c r="O16" s="2"/>
      <c r="P16" s="1"/>
      <c r="Q16" s="1"/>
      <c r="R16" s="2"/>
    </row>
    <row r="17" spans="1:20" ht="12.75">
      <c r="A17" t="s">
        <v>245</v>
      </c>
      <c r="B17" s="1">
        <v>320</v>
      </c>
      <c r="C17" s="1">
        <v>109</v>
      </c>
      <c r="D17" s="1">
        <v>719</v>
      </c>
      <c r="E17" s="1">
        <v>385</v>
      </c>
      <c r="F17" s="2">
        <v>77594</v>
      </c>
      <c r="G17" s="90">
        <v>2.4289873219596183</v>
      </c>
      <c r="H17" s="2">
        <v>8245</v>
      </c>
      <c r="I17" s="112">
        <v>0.25809985913288463</v>
      </c>
      <c r="J17" s="2">
        <v>5951</v>
      </c>
      <c r="K17" s="1">
        <v>79</v>
      </c>
      <c r="L17" s="1">
        <v>48</v>
      </c>
      <c r="M17" s="1">
        <v>30</v>
      </c>
      <c r="N17" s="1">
        <v>153</v>
      </c>
      <c r="O17" s="2">
        <v>2048</v>
      </c>
      <c r="P17" s="2">
        <v>1053</v>
      </c>
      <c r="Q17" s="1">
        <v>295</v>
      </c>
      <c r="R17" s="2">
        <v>3343</v>
      </c>
      <c r="T17" s="2"/>
    </row>
    <row r="18" spans="1:20" ht="12.75">
      <c r="A18" t="s">
        <v>246</v>
      </c>
      <c r="B18" s="1">
        <v>522</v>
      </c>
      <c r="C18" s="1">
        <v>427</v>
      </c>
      <c r="D18" s="1">
        <v>331</v>
      </c>
      <c r="E18" s="1">
        <v>201</v>
      </c>
      <c r="F18" s="2">
        <v>62371</v>
      </c>
      <c r="G18" s="90">
        <v>2.6937462209553424</v>
      </c>
      <c r="H18" s="2">
        <v>11818</v>
      </c>
      <c r="I18" s="112">
        <v>0.5104085687138291</v>
      </c>
      <c r="J18" s="2">
        <v>10651</v>
      </c>
      <c r="K18" s="1">
        <v>122</v>
      </c>
      <c r="L18" s="1">
        <v>26</v>
      </c>
      <c r="M18" s="1">
        <v>5</v>
      </c>
      <c r="N18" s="1">
        <v>196</v>
      </c>
      <c r="O18" s="2">
        <v>2388</v>
      </c>
      <c r="P18" s="1">
        <v>751</v>
      </c>
      <c r="Q18" s="1">
        <v>56</v>
      </c>
      <c r="R18" s="2">
        <v>3553</v>
      </c>
      <c r="T18" s="2"/>
    </row>
    <row r="19" spans="1:20" ht="12.75">
      <c r="A19" t="s">
        <v>251</v>
      </c>
      <c r="B19" s="1">
        <v>218</v>
      </c>
      <c r="C19" s="1">
        <v>189</v>
      </c>
      <c r="D19" s="1">
        <v>22</v>
      </c>
      <c r="E19" s="1">
        <v>28</v>
      </c>
      <c r="F19" s="2">
        <v>79677</v>
      </c>
      <c r="G19" s="90">
        <v>2.226983062217005</v>
      </c>
      <c r="H19" s="2">
        <v>14404</v>
      </c>
      <c r="I19" s="112">
        <v>0.40259377270948626</v>
      </c>
      <c r="J19" s="2">
        <v>15118</v>
      </c>
      <c r="K19" s="1">
        <v>50</v>
      </c>
      <c r="L19" s="1">
        <v>27</v>
      </c>
      <c r="M19" s="1">
        <v>0</v>
      </c>
      <c r="N19" s="1">
        <v>149</v>
      </c>
      <c r="O19" s="2">
        <v>1900</v>
      </c>
      <c r="P19" s="2">
        <v>1215</v>
      </c>
      <c r="Q19" s="1">
        <v>0</v>
      </c>
      <c r="R19" s="2">
        <v>3590</v>
      </c>
      <c r="T19" s="2"/>
    </row>
    <row r="20" spans="1:20" ht="12.75">
      <c r="A20" t="s">
        <v>254</v>
      </c>
      <c r="B20" s="1">
        <v>560</v>
      </c>
      <c r="C20" s="1">
        <v>262</v>
      </c>
      <c r="D20" s="1">
        <v>63</v>
      </c>
      <c r="E20" s="1">
        <v>42</v>
      </c>
      <c r="F20" s="2">
        <v>65794</v>
      </c>
      <c r="G20" s="90">
        <v>2.0300524529466215</v>
      </c>
      <c r="H20" s="2">
        <v>21663</v>
      </c>
      <c r="I20" s="112">
        <v>0.6684048133292194</v>
      </c>
      <c r="J20" s="2">
        <v>36311</v>
      </c>
      <c r="K20" s="1">
        <v>156</v>
      </c>
      <c r="L20" s="1">
        <v>0</v>
      </c>
      <c r="M20" s="1">
        <v>0</v>
      </c>
      <c r="N20" s="1">
        <v>180</v>
      </c>
      <c r="O20" s="2">
        <v>2888</v>
      </c>
      <c r="P20" s="1">
        <v>0</v>
      </c>
      <c r="Q20" s="1">
        <v>0</v>
      </c>
      <c r="R20" s="2">
        <v>3008</v>
      </c>
      <c r="T20" s="2"/>
    </row>
    <row r="21" spans="1:20" ht="12.75">
      <c r="A21" t="s">
        <v>255</v>
      </c>
      <c r="B21" s="1">
        <v>73</v>
      </c>
      <c r="C21" s="1">
        <v>57</v>
      </c>
      <c r="D21" s="1">
        <v>192</v>
      </c>
      <c r="E21" s="1">
        <v>141</v>
      </c>
      <c r="F21" s="2">
        <v>57243</v>
      </c>
      <c r="G21" s="90">
        <v>2.7146108977094894</v>
      </c>
      <c r="H21" s="1">
        <v>915</v>
      </c>
      <c r="I21" s="112">
        <v>0.04339166310997297</v>
      </c>
      <c r="J21" s="2">
        <v>3590</v>
      </c>
      <c r="K21" s="1">
        <v>48</v>
      </c>
      <c r="L21" s="1">
        <v>48</v>
      </c>
      <c r="M21" s="1">
        <v>0</v>
      </c>
      <c r="N21" s="1">
        <v>111</v>
      </c>
      <c r="O21" s="2">
        <v>2139</v>
      </c>
      <c r="P21" s="2">
        <v>1116</v>
      </c>
      <c r="Q21" s="1">
        <v>0</v>
      </c>
      <c r="R21" s="2">
        <v>2638</v>
      </c>
      <c r="T21" s="2"/>
    </row>
    <row r="22" spans="1:20" ht="12.75">
      <c r="A22" t="s">
        <v>257</v>
      </c>
      <c r="B22" s="1">
        <v>298</v>
      </c>
      <c r="C22" s="1">
        <v>244</v>
      </c>
      <c r="D22" s="1">
        <v>295</v>
      </c>
      <c r="E22" s="1">
        <v>118</v>
      </c>
      <c r="F22" s="2">
        <v>40244</v>
      </c>
      <c r="G22" s="90">
        <v>1.3766633599014813</v>
      </c>
      <c r="H22" s="2">
        <v>9790</v>
      </c>
      <c r="I22" s="112">
        <v>0.33489549481750075</v>
      </c>
      <c r="J22" s="2">
        <v>6016</v>
      </c>
      <c r="K22" s="1">
        <v>51</v>
      </c>
      <c r="L22" s="1">
        <v>16</v>
      </c>
      <c r="M22" s="1">
        <v>20</v>
      </c>
      <c r="N22" s="1">
        <v>229</v>
      </c>
      <c r="O22" s="1">
        <v>854</v>
      </c>
      <c r="P22" s="1">
        <v>209</v>
      </c>
      <c r="Q22" s="1">
        <v>34</v>
      </c>
      <c r="R22" s="2">
        <v>3957</v>
      </c>
      <c r="T22" s="2"/>
    </row>
    <row r="23" spans="1:20" ht="12.75">
      <c r="A23" t="s">
        <v>264</v>
      </c>
      <c r="B23" s="1">
        <v>208</v>
      </c>
      <c r="C23" s="1">
        <v>158</v>
      </c>
      <c r="D23" s="1">
        <v>217</v>
      </c>
      <c r="E23" s="1">
        <v>156</v>
      </c>
      <c r="F23" s="2">
        <v>32091</v>
      </c>
      <c r="G23" s="90">
        <v>1.0350933780601876</v>
      </c>
      <c r="H23" s="2">
        <v>26744</v>
      </c>
      <c r="I23" s="112">
        <v>0.8626261974647614</v>
      </c>
      <c r="J23" s="2">
        <v>7092</v>
      </c>
      <c r="K23" s="1">
        <v>54</v>
      </c>
      <c r="L23" s="1">
        <v>32</v>
      </c>
      <c r="M23" s="1">
        <v>0</v>
      </c>
      <c r="N23" s="1">
        <v>224</v>
      </c>
      <c r="O23" s="2">
        <v>1732</v>
      </c>
      <c r="P23" s="1">
        <v>288</v>
      </c>
      <c r="Q23" s="1">
        <v>0</v>
      </c>
      <c r="R23" s="2">
        <v>2987</v>
      </c>
      <c r="T23" s="2"/>
    </row>
    <row r="24" spans="1:20" ht="12.75">
      <c r="A24" t="s">
        <v>265</v>
      </c>
      <c r="B24" s="1">
        <v>251</v>
      </c>
      <c r="C24" s="1">
        <v>51</v>
      </c>
      <c r="D24" s="1">
        <v>234</v>
      </c>
      <c r="E24" s="1">
        <v>227</v>
      </c>
      <c r="F24" s="2">
        <v>31986</v>
      </c>
      <c r="G24" s="90">
        <v>1.02954808806489</v>
      </c>
      <c r="H24" s="2">
        <v>16027</v>
      </c>
      <c r="I24" s="112">
        <v>0.5158684176644779</v>
      </c>
      <c r="J24" s="1">
        <v>641</v>
      </c>
      <c r="K24" s="1">
        <v>88</v>
      </c>
      <c r="L24" s="1">
        <v>4</v>
      </c>
      <c r="M24" s="1">
        <v>9</v>
      </c>
      <c r="N24" s="1">
        <v>129</v>
      </c>
      <c r="O24" s="1">
        <v>678</v>
      </c>
      <c r="P24" s="1">
        <v>42</v>
      </c>
      <c r="Q24" s="1">
        <v>151</v>
      </c>
      <c r="R24" s="2">
        <v>1090</v>
      </c>
      <c r="T24" s="2"/>
    </row>
    <row r="25" spans="1:20" ht="12.75">
      <c r="A25" t="s">
        <v>273</v>
      </c>
      <c r="B25" s="1">
        <v>0</v>
      </c>
      <c r="C25" s="1">
        <v>0</v>
      </c>
      <c r="D25" s="1">
        <v>178</v>
      </c>
      <c r="E25" s="1">
        <v>154</v>
      </c>
      <c r="F25" s="2">
        <v>85104</v>
      </c>
      <c r="G25" s="90">
        <v>2.389286616693338</v>
      </c>
      <c r="H25" s="2">
        <v>6296</v>
      </c>
      <c r="I25" s="112">
        <v>0.1767595945983885</v>
      </c>
      <c r="J25" s="2">
        <v>2422</v>
      </c>
      <c r="K25" s="1">
        <v>57</v>
      </c>
      <c r="L25" s="1">
        <v>0</v>
      </c>
      <c r="M25" s="1">
        <v>0</v>
      </c>
      <c r="N25" s="1">
        <v>66</v>
      </c>
      <c r="O25" s="2">
        <v>1140</v>
      </c>
      <c r="P25" s="1">
        <v>0</v>
      </c>
      <c r="Q25" s="1">
        <v>0</v>
      </c>
      <c r="R25" s="2">
        <v>1248</v>
      </c>
      <c r="T25" s="2"/>
    </row>
    <row r="26" spans="1:20" ht="12.75">
      <c r="A26" t="s">
        <v>276</v>
      </c>
      <c r="B26" s="1">
        <v>171</v>
      </c>
      <c r="C26" s="1">
        <v>101</v>
      </c>
      <c r="D26" s="1">
        <v>303</v>
      </c>
      <c r="E26" s="1">
        <v>198</v>
      </c>
      <c r="F26" s="2">
        <v>88358</v>
      </c>
      <c r="G26" s="90">
        <v>3.008546426504137</v>
      </c>
      <c r="H26" s="2">
        <v>24026</v>
      </c>
      <c r="I26" s="112">
        <v>0.8180734788382308</v>
      </c>
      <c r="J26" s="2">
        <v>5439</v>
      </c>
      <c r="K26" s="1">
        <v>118</v>
      </c>
      <c r="L26" s="1">
        <v>55</v>
      </c>
      <c r="M26" s="1">
        <v>10</v>
      </c>
      <c r="N26" s="1">
        <v>220</v>
      </c>
      <c r="O26" s="2">
        <v>3211</v>
      </c>
      <c r="P26" s="1">
        <v>640</v>
      </c>
      <c r="Q26" s="1">
        <v>112</v>
      </c>
      <c r="R26" s="2">
        <v>3900</v>
      </c>
      <c r="T26" s="2"/>
    </row>
    <row r="27" spans="1:20" ht="12.75">
      <c r="A27" t="s">
        <v>283</v>
      </c>
      <c r="B27" s="1">
        <v>362</v>
      </c>
      <c r="C27" s="1">
        <v>279</v>
      </c>
      <c r="D27" s="1">
        <v>167</v>
      </c>
      <c r="E27" s="1">
        <v>120</v>
      </c>
      <c r="F27" s="2">
        <v>64057</v>
      </c>
      <c r="G27" s="90">
        <v>1.7606299645438803</v>
      </c>
      <c r="H27" s="2">
        <v>21297</v>
      </c>
      <c r="I27" s="112">
        <v>0.585355798037545</v>
      </c>
      <c r="J27" s="2">
        <v>2780</v>
      </c>
      <c r="K27" s="1">
        <v>201</v>
      </c>
      <c r="L27" s="1">
        <v>125</v>
      </c>
      <c r="M27" s="1">
        <v>0</v>
      </c>
      <c r="N27" s="1">
        <v>218</v>
      </c>
      <c r="O27" s="2">
        <v>5934</v>
      </c>
      <c r="P27" s="2">
        <v>2604</v>
      </c>
      <c r="Q27" s="1">
        <v>0</v>
      </c>
      <c r="R27" s="2">
        <v>6407</v>
      </c>
      <c r="T27" s="2"/>
    </row>
    <row r="28" spans="1:20" ht="12.75">
      <c r="A28" t="s">
        <v>285</v>
      </c>
      <c r="B28" s="1">
        <v>233</v>
      </c>
      <c r="C28" s="1">
        <v>204</v>
      </c>
      <c r="D28" s="2">
        <v>1039</v>
      </c>
      <c r="E28" s="1">
        <v>657</v>
      </c>
      <c r="F28" s="2">
        <v>25924</v>
      </c>
      <c r="G28" s="90">
        <v>0.997806089065086</v>
      </c>
      <c r="H28" s="2">
        <v>18988</v>
      </c>
      <c r="I28" s="112">
        <v>0.7308417689850275</v>
      </c>
      <c r="J28" s="2">
        <v>2659</v>
      </c>
      <c r="K28" s="1">
        <v>624</v>
      </c>
      <c r="L28" s="1">
        <v>259</v>
      </c>
      <c r="M28" s="1">
        <v>180</v>
      </c>
      <c r="N28" s="2">
        <v>1280</v>
      </c>
      <c r="O28" s="2">
        <v>6073</v>
      </c>
      <c r="P28" s="2">
        <v>3039</v>
      </c>
      <c r="Q28" s="1">
        <v>617</v>
      </c>
      <c r="R28" s="2">
        <v>11502</v>
      </c>
      <c r="T28" s="2"/>
    </row>
    <row r="29" spans="1:20" ht="12.75">
      <c r="A29" t="s">
        <v>289</v>
      </c>
      <c r="B29" s="1">
        <v>283</v>
      </c>
      <c r="C29" s="1">
        <v>218</v>
      </c>
      <c r="D29" s="1">
        <v>53</v>
      </c>
      <c r="E29" s="1">
        <v>35</v>
      </c>
      <c r="F29" s="2">
        <v>53425</v>
      </c>
      <c r="G29" s="90">
        <v>1.870885278050147</v>
      </c>
      <c r="H29" s="2">
        <v>19000</v>
      </c>
      <c r="I29" s="112">
        <v>0.6653592940187701</v>
      </c>
      <c r="J29" s="2">
        <v>25300</v>
      </c>
      <c r="K29" s="1">
        <v>68</v>
      </c>
      <c r="L29" s="1">
        <v>22</v>
      </c>
      <c r="M29" s="1">
        <v>9</v>
      </c>
      <c r="N29" s="1">
        <v>159</v>
      </c>
      <c r="O29" s="2">
        <v>1635</v>
      </c>
      <c r="P29" s="1">
        <v>838</v>
      </c>
      <c r="Q29" s="1">
        <v>425</v>
      </c>
      <c r="R29" s="2">
        <v>2756</v>
      </c>
      <c r="T29" s="2"/>
    </row>
    <row r="30" spans="1:20" ht="12.75">
      <c r="A30" t="s">
        <v>292</v>
      </c>
      <c r="B30" s="1">
        <v>10</v>
      </c>
      <c r="C30" s="1">
        <v>5</v>
      </c>
      <c r="D30" s="1">
        <v>748</v>
      </c>
      <c r="E30" s="1">
        <v>459</v>
      </c>
      <c r="F30" s="2">
        <v>61029</v>
      </c>
      <c r="G30" s="90">
        <v>2.9848870194659103</v>
      </c>
      <c r="H30" s="2">
        <v>29157</v>
      </c>
      <c r="I30" s="112">
        <v>1.4260491049594053</v>
      </c>
      <c r="J30" s="2">
        <v>6103</v>
      </c>
      <c r="K30" s="1">
        <v>21</v>
      </c>
      <c r="L30" s="1">
        <v>7</v>
      </c>
      <c r="M30" s="1">
        <v>7</v>
      </c>
      <c r="N30" s="1">
        <v>223</v>
      </c>
      <c r="O30" s="2">
        <v>1170</v>
      </c>
      <c r="P30" s="1">
        <v>350</v>
      </c>
      <c r="Q30" s="1">
        <v>175</v>
      </c>
      <c r="R30" s="2">
        <v>6848</v>
      </c>
      <c r="T30" s="2"/>
    </row>
    <row r="31" spans="1:20" ht="12.75">
      <c r="A31" t="s">
        <v>295</v>
      </c>
      <c r="B31" s="1">
        <v>106</v>
      </c>
      <c r="C31" s="1">
        <v>89</v>
      </c>
      <c r="D31" s="1">
        <v>361</v>
      </c>
      <c r="E31" s="1">
        <v>219</v>
      </c>
      <c r="F31" s="2">
        <v>49959</v>
      </c>
      <c r="G31" s="90">
        <v>1.846435303248697</v>
      </c>
      <c r="H31" s="2">
        <v>14951</v>
      </c>
      <c r="I31" s="112">
        <v>0.5525741952175038</v>
      </c>
      <c r="J31" s="2">
        <v>5042</v>
      </c>
      <c r="K31" s="1">
        <v>145</v>
      </c>
      <c r="L31" s="1">
        <v>125</v>
      </c>
      <c r="M31" s="1">
        <v>12</v>
      </c>
      <c r="N31" s="1">
        <v>157</v>
      </c>
      <c r="O31" s="2">
        <v>1808</v>
      </c>
      <c r="P31" s="2">
        <v>1738</v>
      </c>
      <c r="Q31" s="1">
        <v>40</v>
      </c>
      <c r="R31" s="2">
        <v>1888</v>
      </c>
      <c r="T31" s="2"/>
    </row>
    <row r="32" spans="1:18" ht="12.75">
      <c r="A32" t="s">
        <v>530</v>
      </c>
      <c r="B32" s="1"/>
      <c r="C32" s="1"/>
      <c r="D32" s="1"/>
      <c r="E32" s="1"/>
      <c r="F32" s="2"/>
      <c r="H32" s="2"/>
      <c r="I32" s="112"/>
      <c r="J32" s="2"/>
      <c r="K32" s="1"/>
      <c r="L32" s="1"/>
      <c r="M32" s="1"/>
      <c r="N32" s="1"/>
      <c r="O32" s="2"/>
      <c r="P32" s="2"/>
      <c r="Q32" s="1"/>
      <c r="R32" s="2"/>
    </row>
    <row r="33" spans="1:20" ht="12.75">
      <c r="A33" t="s">
        <v>250</v>
      </c>
      <c r="B33" s="1">
        <v>57</v>
      </c>
      <c r="C33" s="2">
        <v>4483</v>
      </c>
      <c r="D33" s="1">
        <v>74</v>
      </c>
      <c r="E33" s="2">
        <v>5870</v>
      </c>
      <c r="F33" s="2">
        <v>278958</v>
      </c>
      <c r="G33" s="90">
        <v>4.713242996654614</v>
      </c>
      <c r="H33" s="2">
        <v>34243</v>
      </c>
      <c r="I33" s="112">
        <v>0.5785658770655222</v>
      </c>
      <c r="J33" s="2">
        <v>13505</v>
      </c>
      <c r="K33" s="1">
        <v>362</v>
      </c>
      <c r="L33" s="1">
        <v>208</v>
      </c>
      <c r="M33" s="1">
        <v>57</v>
      </c>
      <c r="N33" s="1">
        <v>495</v>
      </c>
      <c r="O33" s="2">
        <v>11844</v>
      </c>
      <c r="P33" s="2">
        <v>2080</v>
      </c>
      <c r="Q33" s="1">
        <v>682</v>
      </c>
      <c r="R33" s="2">
        <v>15588</v>
      </c>
      <c r="T33" s="2"/>
    </row>
    <row r="34" spans="1:20" ht="12.75">
      <c r="A34" t="s">
        <v>258</v>
      </c>
      <c r="B34" s="1">
        <v>528</v>
      </c>
      <c r="C34" s="1">
        <v>405</v>
      </c>
      <c r="D34" s="1">
        <v>457</v>
      </c>
      <c r="E34" s="1">
        <v>217</v>
      </c>
      <c r="F34" s="2">
        <v>232684</v>
      </c>
      <c r="G34" s="90">
        <v>4.94514696193654</v>
      </c>
      <c r="H34" s="2">
        <v>46302</v>
      </c>
      <c r="I34" s="112">
        <v>0.984039274860264</v>
      </c>
      <c r="J34" s="2">
        <v>13136</v>
      </c>
      <c r="K34" s="1">
        <v>274</v>
      </c>
      <c r="L34" s="1">
        <v>128</v>
      </c>
      <c r="M34" s="1">
        <v>16</v>
      </c>
      <c r="N34" s="1">
        <v>661</v>
      </c>
      <c r="O34" s="2">
        <v>6402</v>
      </c>
      <c r="P34" s="2">
        <v>1344</v>
      </c>
      <c r="Q34" s="1">
        <v>381</v>
      </c>
      <c r="R34" s="2">
        <v>16664</v>
      </c>
      <c r="T34" s="2"/>
    </row>
    <row r="35" spans="1:20" ht="12.75">
      <c r="A35" t="s">
        <v>269</v>
      </c>
      <c r="B35" s="2">
        <v>3741</v>
      </c>
      <c r="C35" s="2">
        <v>3706</v>
      </c>
      <c r="D35" s="2">
        <v>1262</v>
      </c>
      <c r="E35" s="2">
        <v>1108</v>
      </c>
      <c r="F35" s="2">
        <v>204950</v>
      </c>
      <c r="G35" s="90">
        <v>3.764833388441897</v>
      </c>
      <c r="H35" s="2">
        <v>20929</v>
      </c>
      <c r="I35" s="112">
        <v>0.38445571108416915</v>
      </c>
      <c r="J35" s="2">
        <v>16900</v>
      </c>
      <c r="K35" s="1">
        <v>125</v>
      </c>
      <c r="L35" s="1">
        <v>39</v>
      </c>
      <c r="M35" s="1">
        <v>100</v>
      </c>
      <c r="N35" s="1">
        <v>267</v>
      </c>
      <c r="O35" s="2">
        <v>3869</v>
      </c>
      <c r="P35" s="1">
        <v>602</v>
      </c>
      <c r="Q35" s="1">
        <v>274</v>
      </c>
      <c r="R35" s="2">
        <v>5285</v>
      </c>
      <c r="T35" s="2"/>
    </row>
    <row r="36" spans="1:20" ht="12.75">
      <c r="A36" t="s">
        <v>279</v>
      </c>
      <c r="B36" s="1">
        <v>424</v>
      </c>
      <c r="C36" s="1">
        <v>424</v>
      </c>
      <c r="D36" s="2">
        <v>1537</v>
      </c>
      <c r="E36" s="2">
        <v>1537</v>
      </c>
      <c r="F36" s="2">
        <v>86102</v>
      </c>
      <c r="G36" s="90">
        <v>1.5578433146372355</v>
      </c>
      <c r="H36" s="2">
        <v>35864</v>
      </c>
      <c r="I36" s="112">
        <v>0.6488872806223991</v>
      </c>
      <c r="J36" s="2">
        <v>8696</v>
      </c>
      <c r="K36" s="1">
        <v>73</v>
      </c>
      <c r="L36" s="1">
        <v>8</v>
      </c>
      <c r="M36" s="1">
        <v>14</v>
      </c>
      <c r="N36" s="1">
        <v>289</v>
      </c>
      <c r="O36" s="2">
        <v>2127</v>
      </c>
      <c r="P36" s="1">
        <v>102</v>
      </c>
      <c r="Q36" s="1">
        <v>115</v>
      </c>
      <c r="R36" s="2">
        <v>4396</v>
      </c>
      <c r="T36" s="2"/>
    </row>
    <row r="37" spans="1:20" ht="12.75">
      <c r="A37" t="s">
        <v>281</v>
      </c>
      <c r="B37" s="1">
        <v>275</v>
      </c>
      <c r="C37" s="1">
        <v>238</v>
      </c>
      <c r="D37" s="1">
        <v>488</v>
      </c>
      <c r="E37" s="1">
        <v>462</v>
      </c>
      <c r="F37" s="2">
        <v>38178</v>
      </c>
      <c r="G37" s="90">
        <v>0.877877164340408</v>
      </c>
      <c r="H37" s="2">
        <v>15616</v>
      </c>
      <c r="I37" s="112">
        <v>0.35907930741106947</v>
      </c>
      <c r="J37" s="2">
        <v>10000</v>
      </c>
      <c r="K37" s="1">
        <v>440</v>
      </c>
      <c r="L37" s="1">
        <v>0</v>
      </c>
      <c r="M37" s="1">
        <v>2</v>
      </c>
      <c r="N37" s="1">
        <v>449</v>
      </c>
      <c r="O37" s="2">
        <v>7975</v>
      </c>
      <c r="P37" s="1">
        <v>0</v>
      </c>
      <c r="Q37" s="1">
        <v>18</v>
      </c>
      <c r="R37" s="2">
        <v>8394</v>
      </c>
      <c r="T37" s="2"/>
    </row>
    <row r="38" spans="1:20" ht="12.75">
      <c r="A38" t="s">
        <v>299</v>
      </c>
      <c r="B38" s="1">
        <v>203</v>
      </c>
      <c r="C38" s="1">
        <v>154</v>
      </c>
      <c r="D38" s="1">
        <v>86</v>
      </c>
      <c r="E38" s="1">
        <v>45</v>
      </c>
      <c r="F38" s="2">
        <v>56565</v>
      </c>
      <c r="G38" s="90">
        <v>1.1358661820518485</v>
      </c>
      <c r="H38" s="2">
        <v>15416</v>
      </c>
      <c r="I38" s="112">
        <v>0.309564449085323</v>
      </c>
      <c r="J38" s="2">
        <v>14252</v>
      </c>
      <c r="K38" s="1">
        <v>276</v>
      </c>
      <c r="L38" s="1">
        <v>0</v>
      </c>
      <c r="M38" s="1">
        <v>22</v>
      </c>
      <c r="N38" s="1">
        <v>317</v>
      </c>
      <c r="O38" s="2">
        <v>3640</v>
      </c>
      <c r="P38" s="1">
        <v>0</v>
      </c>
      <c r="Q38" s="1">
        <v>140</v>
      </c>
      <c r="R38" s="2">
        <v>3640</v>
      </c>
      <c r="T38" s="2"/>
    </row>
    <row r="39" spans="1:20" ht="12.75">
      <c r="A39" t="s">
        <v>290</v>
      </c>
      <c r="B39" s="1">
        <v>575</v>
      </c>
      <c r="C39" s="1">
        <v>501</v>
      </c>
      <c r="D39" s="1">
        <v>305</v>
      </c>
      <c r="E39" s="1">
        <v>115</v>
      </c>
      <c r="F39" s="2">
        <v>79249</v>
      </c>
      <c r="G39" s="90">
        <v>1.6945133424563805</v>
      </c>
      <c r="H39" s="2">
        <v>23219</v>
      </c>
      <c r="I39" s="112">
        <v>0.49647194663017447</v>
      </c>
      <c r="J39" s="2">
        <v>5416</v>
      </c>
      <c r="K39" s="1">
        <v>97</v>
      </c>
      <c r="L39" s="1">
        <v>0</v>
      </c>
      <c r="M39" s="1">
        <v>0</v>
      </c>
      <c r="N39" s="1">
        <v>219</v>
      </c>
      <c r="O39" s="2">
        <v>1481</v>
      </c>
      <c r="P39" s="1">
        <v>0</v>
      </c>
      <c r="Q39" s="1">
        <v>0</v>
      </c>
      <c r="R39" s="2">
        <v>3524</v>
      </c>
      <c r="T39" s="2"/>
    </row>
    <row r="40" spans="1:20" ht="12.75">
      <c r="A40" t="s">
        <v>291</v>
      </c>
      <c r="B40" s="1">
        <v>347</v>
      </c>
      <c r="C40" s="1">
        <v>227</v>
      </c>
      <c r="D40" s="1">
        <v>111</v>
      </c>
      <c r="E40" s="1">
        <v>96</v>
      </c>
      <c r="F40" s="2">
        <v>60684</v>
      </c>
      <c r="G40" s="90">
        <v>1.3129097163626924</v>
      </c>
      <c r="H40" s="2">
        <v>18184</v>
      </c>
      <c r="I40" s="112">
        <v>0.393414248934467</v>
      </c>
      <c r="J40" s="2">
        <v>12232</v>
      </c>
      <c r="K40" s="1">
        <v>45</v>
      </c>
      <c r="L40">
        <v>0</v>
      </c>
      <c r="M40" s="1">
        <v>34</v>
      </c>
      <c r="N40" s="1">
        <v>79</v>
      </c>
      <c r="O40" s="2">
        <v>2100</v>
      </c>
      <c r="P40">
        <v>0</v>
      </c>
      <c r="Q40" s="1">
        <v>280</v>
      </c>
      <c r="R40" s="2">
        <v>2380</v>
      </c>
      <c r="T40" s="2"/>
    </row>
    <row r="41" spans="1:18" ht="12.75">
      <c r="A41" t="s">
        <v>531</v>
      </c>
      <c r="B41" s="1"/>
      <c r="C41" s="1"/>
      <c r="D41" s="1"/>
      <c r="E41" s="1"/>
      <c r="F41" s="2"/>
      <c r="H41" s="2"/>
      <c r="I41" s="112"/>
      <c r="J41" s="2"/>
      <c r="K41" s="1"/>
      <c r="M41" s="1"/>
      <c r="N41" s="1"/>
      <c r="O41" s="2"/>
      <c r="Q41" s="1"/>
      <c r="R41" s="2"/>
    </row>
    <row r="42" spans="1:20" ht="12.75">
      <c r="A42" t="s">
        <v>253</v>
      </c>
      <c r="B42" s="1">
        <v>276</v>
      </c>
      <c r="C42" s="1">
        <v>160</v>
      </c>
      <c r="D42" s="2">
        <v>1512</v>
      </c>
      <c r="E42" s="2">
        <v>1144</v>
      </c>
      <c r="F42" s="2">
        <v>177860</v>
      </c>
      <c r="G42" s="90">
        <v>2.8107715161667564</v>
      </c>
      <c r="H42" s="2">
        <v>33439</v>
      </c>
      <c r="I42" s="112">
        <v>0.5284459053699548</v>
      </c>
      <c r="J42" s="2">
        <v>17802</v>
      </c>
      <c r="K42" s="1">
        <v>232</v>
      </c>
      <c r="L42" s="1">
        <v>142</v>
      </c>
      <c r="M42" s="1">
        <v>34</v>
      </c>
      <c r="N42" s="1">
        <v>412</v>
      </c>
      <c r="O42" s="2">
        <v>8478</v>
      </c>
      <c r="P42" s="2">
        <v>4127</v>
      </c>
      <c r="Q42" s="1">
        <v>344</v>
      </c>
      <c r="R42" s="2">
        <v>11541</v>
      </c>
      <c r="T42" s="2"/>
    </row>
    <row r="43" spans="1:20" ht="12.75">
      <c r="A43" t="s">
        <v>266</v>
      </c>
      <c r="B43" s="2">
        <v>1081</v>
      </c>
      <c r="C43" s="1">
        <v>761</v>
      </c>
      <c r="D43" s="2">
        <v>1128</v>
      </c>
      <c r="E43" s="1">
        <v>895</v>
      </c>
      <c r="F43" s="2">
        <v>200297</v>
      </c>
      <c r="G43" s="90">
        <v>3.2635480822498124</v>
      </c>
      <c r="H43" s="2">
        <v>15350</v>
      </c>
      <c r="I43" s="112">
        <v>0.2501059080392349</v>
      </c>
      <c r="J43" s="2">
        <v>36072</v>
      </c>
      <c r="K43" s="1">
        <v>403</v>
      </c>
      <c r="L43" s="1">
        <v>175</v>
      </c>
      <c r="M43" s="1">
        <v>97</v>
      </c>
      <c r="N43" s="1">
        <v>761</v>
      </c>
      <c r="O43" s="2">
        <v>11091</v>
      </c>
      <c r="P43" s="2">
        <v>4243</v>
      </c>
      <c r="Q43" s="2">
        <v>1191</v>
      </c>
      <c r="R43" s="2">
        <v>14832</v>
      </c>
      <c r="T43" s="2"/>
    </row>
    <row r="44" spans="1:20" ht="12.75">
      <c r="A44" t="s">
        <v>532</v>
      </c>
      <c r="B44" s="1">
        <v>269</v>
      </c>
      <c r="C44" s="1">
        <v>171</v>
      </c>
      <c r="D44" s="1">
        <v>186</v>
      </c>
      <c r="E44" s="1">
        <v>123</v>
      </c>
      <c r="F44" s="2">
        <v>81615</v>
      </c>
      <c r="G44" s="90">
        <v>1.201457382599735</v>
      </c>
      <c r="H44" s="2">
        <v>35865</v>
      </c>
      <c r="I44" s="112">
        <v>0.5279699690858236</v>
      </c>
      <c r="J44" s="2">
        <v>8576</v>
      </c>
      <c r="K44" s="1">
        <v>80</v>
      </c>
      <c r="L44" s="1">
        <v>48</v>
      </c>
      <c r="M44" s="1">
        <v>18</v>
      </c>
      <c r="N44" s="1">
        <v>146</v>
      </c>
      <c r="O44" s="2">
        <v>4327</v>
      </c>
      <c r="P44" s="2">
        <v>7568</v>
      </c>
      <c r="Q44" s="1">
        <v>608</v>
      </c>
      <c r="R44" s="2">
        <v>12503</v>
      </c>
      <c r="T44" s="2"/>
    </row>
    <row r="45" spans="1:20" ht="12.75">
      <c r="A45" t="s">
        <v>274</v>
      </c>
      <c r="B45" s="1">
        <v>323</v>
      </c>
      <c r="C45" s="1">
        <v>133</v>
      </c>
      <c r="D45" s="1">
        <v>317</v>
      </c>
      <c r="E45" s="1">
        <v>226</v>
      </c>
      <c r="F45" s="2">
        <v>260439</v>
      </c>
      <c r="G45" s="90">
        <v>3.419854244632657</v>
      </c>
      <c r="H45" s="2">
        <v>31923</v>
      </c>
      <c r="I45" s="112">
        <v>0.41918455780973013</v>
      </c>
      <c r="J45" s="2">
        <v>15708</v>
      </c>
      <c r="K45" s="1">
        <v>73</v>
      </c>
      <c r="L45" s="1">
        <v>63</v>
      </c>
      <c r="M45" s="1">
        <v>107</v>
      </c>
      <c r="N45" s="1">
        <v>318</v>
      </c>
      <c r="O45" s="2">
        <v>1450</v>
      </c>
      <c r="P45" s="2">
        <v>2352</v>
      </c>
      <c r="Q45" s="1">
        <v>463</v>
      </c>
      <c r="R45" s="2">
        <v>4265</v>
      </c>
      <c r="T45" s="2"/>
    </row>
    <row r="46" spans="1:20" ht="12.75">
      <c r="A46" t="s">
        <v>280</v>
      </c>
      <c r="B46" s="1">
        <v>217</v>
      </c>
      <c r="C46" s="1">
        <v>200</v>
      </c>
      <c r="D46" s="2">
        <v>1601</v>
      </c>
      <c r="E46" s="2">
        <v>1381</v>
      </c>
      <c r="F46" s="2">
        <v>132977</v>
      </c>
      <c r="G46" s="90">
        <v>2.0022435028758996</v>
      </c>
      <c r="H46" s="2">
        <v>51573</v>
      </c>
      <c r="I46" s="112">
        <v>0.7765380793206251</v>
      </c>
      <c r="J46" s="2">
        <v>33925</v>
      </c>
      <c r="K46" s="1">
        <v>251</v>
      </c>
      <c r="L46" s="1">
        <v>39</v>
      </c>
      <c r="M46" s="1">
        <v>5</v>
      </c>
      <c r="N46" s="1">
        <v>344</v>
      </c>
      <c r="O46" s="2">
        <v>5920</v>
      </c>
      <c r="P46" s="1">
        <v>626</v>
      </c>
      <c r="Q46" s="1">
        <v>21</v>
      </c>
      <c r="R46" s="2">
        <v>10970</v>
      </c>
      <c r="T46" s="2"/>
    </row>
    <row r="47" spans="1:20" ht="12.75">
      <c r="A47" t="s">
        <v>287</v>
      </c>
      <c r="B47" s="1">
        <v>692</v>
      </c>
      <c r="C47" s="1">
        <v>160</v>
      </c>
      <c r="D47" s="1">
        <v>60</v>
      </c>
      <c r="E47" s="1">
        <v>30</v>
      </c>
      <c r="F47" s="2">
        <v>237252</v>
      </c>
      <c r="G47" s="90">
        <v>3.1436180784672256</v>
      </c>
      <c r="H47" s="2">
        <v>45886</v>
      </c>
      <c r="I47" s="112">
        <v>0.6079951239548966</v>
      </c>
      <c r="J47" s="2">
        <v>14371</v>
      </c>
      <c r="K47" s="1">
        <v>188</v>
      </c>
      <c r="L47" s="1">
        <v>51</v>
      </c>
      <c r="M47" s="1">
        <v>1</v>
      </c>
      <c r="N47" s="1">
        <v>425</v>
      </c>
      <c r="O47" s="2">
        <v>7743</v>
      </c>
      <c r="P47" s="2">
        <v>1150</v>
      </c>
      <c r="Q47" s="1">
        <v>49</v>
      </c>
      <c r="R47" s="2">
        <v>17386</v>
      </c>
      <c r="T47" s="2"/>
    </row>
    <row r="48" spans="1:20" ht="12.75">
      <c r="A48" t="s">
        <v>668</v>
      </c>
      <c r="B48" s="1">
        <v>484</v>
      </c>
      <c r="C48" s="1">
        <v>84</v>
      </c>
      <c r="D48" s="1">
        <v>67</v>
      </c>
      <c r="E48" s="1">
        <v>44</v>
      </c>
      <c r="F48" s="2">
        <v>69823</v>
      </c>
      <c r="G48" s="90">
        <v>1.0696416808370484</v>
      </c>
      <c r="H48" s="2">
        <v>42260</v>
      </c>
      <c r="I48" s="112">
        <v>0.647394947684483</v>
      </c>
      <c r="J48" s="2">
        <v>22333</v>
      </c>
      <c r="K48" s="1">
        <v>134</v>
      </c>
      <c r="L48" s="1">
        <v>46</v>
      </c>
      <c r="M48" s="1">
        <v>9</v>
      </c>
      <c r="N48" s="1">
        <v>277</v>
      </c>
      <c r="O48" s="2">
        <v>3316</v>
      </c>
      <c r="P48" s="2">
        <v>3392</v>
      </c>
      <c r="Q48" s="1">
        <v>44</v>
      </c>
      <c r="R48" s="2">
        <v>9147</v>
      </c>
      <c r="T48" s="2"/>
    </row>
    <row r="49" spans="2:18" ht="12.75">
      <c r="B49" s="1"/>
      <c r="C49" s="1"/>
      <c r="D49" s="1"/>
      <c r="E49" s="1"/>
      <c r="F49" s="2"/>
      <c r="H49" s="2"/>
      <c r="I49" s="112"/>
      <c r="J49" s="2"/>
      <c r="K49" s="1"/>
      <c r="L49" s="1"/>
      <c r="M49" s="1"/>
      <c r="N49" s="1"/>
      <c r="O49" s="2"/>
      <c r="P49" s="2"/>
      <c r="Q49" s="1"/>
      <c r="R49" s="2"/>
    </row>
    <row r="50" spans="1:18" ht="12.75">
      <c r="A50" t="s">
        <v>533</v>
      </c>
      <c r="B50" s="1"/>
      <c r="C50" s="1"/>
      <c r="D50" s="1"/>
      <c r="E50" s="1"/>
      <c r="F50" s="2"/>
      <c r="H50" s="2"/>
      <c r="I50" s="112"/>
      <c r="J50" s="2"/>
      <c r="K50" s="1"/>
      <c r="L50" s="1"/>
      <c r="M50" s="1"/>
      <c r="N50" s="1"/>
      <c r="O50" s="2"/>
      <c r="P50" s="2"/>
      <c r="Q50" s="1"/>
      <c r="R50" s="2"/>
    </row>
    <row r="51" spans="1:20" ht="12.75">
      <c r="A51" t="s">
        <v>268</v>
      </c>
      <c r="B51" s="2">
        <v>1729</v>
      </c>
      <c r="C51" s="1">
        <v>417</v>
      </c>
      <c r="D51" s="2">
        <v>1105</v>
      </c>
      <c r="E51" s="1">
        <v>882</v>
      </c>
      <c r="F51" s="2">
        <v>216310</v>
      </c>
      <c r="G51" s="90">
        <v>1.994725242297655</v>
      </c>
      <c r="H51" s="2">
        <v>32289</v>
      </c>
      <c r="I51" s="112">
        <v>0.2977563836556284</v>
      </c>
      <c r="J51" s="2">
        <v>26602</v>
      </c>
      <c r="K51" s="1">
        <v>378</v>
      </c>
      <c r="L51" s="1">
        <v>206</v>
      </c>
      <c r="M51" s="1">
        <v>7</v>
      </c>
      <c r="N51" s="1">
        <v>452</v>
      </c>
      <c r="O51" s="2">
        <v>8732</v>
      </c>
      <c r="P51" s="2">
        <v>3790</v>
      </c>
      <c r="Q51" s="1">
        <v>44</v>
      </c>
      <c r="R51" s="2">
        <v>17394</v>
      </c>
      <c r="T51" s="2"/>
    </row>
    <row r="52" spans="1:20" ht="12.75">
      <c r="A52" t="s">
        <v>271</v>
      </c>
      <c r="B52" s="1">
        <v>788</v>
      </c>
      <c r="C52" s="1">
        <v>633</v>
      </c>
      <c r="D52" s="1">
        <v>856</v>
      </c>
      <c r="E52" s="1">
        <v>697</v>
      </c>
      <c r="F52" s="2">
        <v>312986</v>
      </c>
      <c r="G52" s="90">
        <v>2.9917031485977557</v>
      </c>
      <c r="H52" s="2">
        <v>40921</v>
      </c>
      <c r="I52" s="112">
        <v>0.39114683897608443</v>
      </c>
      <c r="J52" s="2">
        <v>55352</v>
      </c>
      <c r="K52" s="1">
        <v>788</v>
      </c>
      <c r="L52" s="1">
        <v>383</v>
      </c>
      <c r="M52" s="1">
        <v>119</v>
      </c>
      <c r="N52" s="2">
        <v>1676</v>
      </c>
      <c r="O52" s="2">
        <v>18122</v>
      </c>
      <c r="P52" s="2">
        <v>6958</v>
      </c>
      <c r="Q52" s="2">
        <v>1391</v>
      </c>
      <c r="R52" s="2">
        <v>36528</v>
      </c>
      <c r="T52" s="2"/>
    </row>
    <row r="53" spans="1:20" ht="12.75">
      <c r="A53" t="s">
        <v>275</v>
      </c>
      <c r="B53" s="2">
        <v>11277</v>
      </c>
      <c r="C53" s="2">
        <v>11170</v>
      </c>
      <c r="D53" s="2">
        <v>2190</v>
      </c>
      <c r="E53" s="2">
        <v>2148</v>
      </c>
      <c r="F53" s="2">
        <v>260737</v>
      </c>
      <c r="G53" s="90">
        <v>2.984900174008609</v>
      </c>
      <c r="H53" s="2">
        <v>49975</v>
      </c>
      <c r="I53" s="112">
        <v>0.572110541258357</v>
      </c>
      <c r="J53" s="2">
        <v>25015</v>
      </c>
      <c r="K53" s="1">
        <v>776</v>
      </c>
      <c r="L53" s="1">
        <v>396</v>
      </c>
      <c r="M53" s="1">
        <v>132</v>
      </c>
      <c r="N53" s="2">
        <v>1238</v>
      </c>
      <c r="O53" s="2">
        <v>28511</v>
      </c>
      <c r="P53" s="2">
        <v>12930</v>
      </c>
      <c r="Q53" s="2">
        <v>2483</v>
      </c>
      <c r="R53" s="2">
        <v>37472</v>
      </c>
      <c r="T53" s="2"/>
    </row>
    <row r="54" spans="1:20" ht="12.75">
      <c r="A54" t="s">
        <v>277</v>
      </c>
      <c r="B54" s="1">
        <v>673</v>
      </c>
      <c r="C54" s="1">
        <v>631</v>
      </c>
      <c r="D54" s="2">
        <v>4695</v>
      </c>
      <c r="E54" s="2">
        <v>3880</v>
      </c>
      <c r="F54" s="2">
        <v>244140</v>
      </c>
      <c r="G54" s="90">
        <v>2.3479063684099173</v>
      </c>
      <c r="H54" s="2">
        <v>38260</v>
      </c>
      <c r="I54" s="112">
        <v>0.3679482987440134</v>
      </c>
      <c r="J54" s="2">
        <v>29924</v>
      </c>
      <c r="K54" s="1">
        <v>164</v>
      </c>
      <c r="L54" s="1">
        <v>96</v>
      </c>
      <c r="M54" s="1">
        <v>7</v>
      </c>
      <c r="N54" s="1">
        <v>989</v>
      </c>
      <c r="O54" s="2">
        <v>5739</v>
      </c>
      <c r="P54" s="2">
        <v>2803</v>
      </c>
      <c r="Q54" s="1">
        <v>94</v>
      </c>
      <c r="R54" s="2">
        <v>12605</v>
      </c>
      <c r="T54" s="2"/>
    </row>
    <row r="55" spans="1:18" ht="12.75">
      <c r="A55" t="s">
        <v>534</v>
      </c>
      <c r="B55" s="1"/>
      <c r="C55" s="1"/>
      <c r="D55" s="2"/>
      <c r="E55" s="2"/>
      <c r="F55" s="2"/>
      <c r="H55" s="2"/>
      <c r="I55" s="112"/>
      <c r="J55" s="2"/>
      <c r="K55" s="1"/>
      <c r="L55" s="1"/>
      <c r="M55" s="1"/>
      <c r="N55" s="1"/>
      <c r="O55" s="2"/>
      <c r="P55" s="2"/>
      <c r="Q55" s="1"/>
      <c r="R55" s="2"/>
    </row>
    <row r="56" spans="1:20" ht="12.75">
      <c r="A56" t="s">
        <v>248</v>
      </c>
      <c r="B56" s="1">
        <v>616</v>
      </c>
      <c r="C56" s="1">
        <v>508</v>
      </c>
      <c r="D56" s="1">
        <v>77</v>
      </c>
      <c r="E56" s="1">
        <v>58</v>
      </c>
      <c r="F56" s="2">
        <v>643688</v>
      </c>
      <c r="G56" s="90">
        <v>2.8797136785594453</v>
      </c>
      <c r="H56" s="2">
        <v>154278</v>
      </c>
      <c r="I56" s="112">
        <v>0.6902046750922716</v>
      </c>
      <c r="J56" s="2">
        <v>102304</v>
      </c>
      <c r="K56" s="2">
        <v>2325</v>
      </c>
      <c r="L56" s="2">
        <v>1645</v>
      </c>
      <c r="M56" s="1">
        <v>468</v>
      </c>
      <c r="N56" s="2">
        <v>5603</v>
      </c>
      <c r="O56" s="2">
        <v>48828</v>
      </c>
      <c r="P56" s="2">
        <v>25627</v>
      </c>
      <c r="Q56" s="2">
        <v>7068</v>
      </c>
      <c r="R56" s="2">
        <v>139185</v>
      </c>
      <c r="T56" s="2"/>
    </row>
    <row r="57" spans="1:20" ht="12.75">
      <c r="A57" t="s">
        <v>256</v>
      </c>
      <c r="B57" s="2">
        <v>20754</v>
      </c>
      <c r="C57" s="2">
        <v>11543</v>
      </c>
      <c r="D57" s="2">
        <v>19792</v>
      </c>
      <c r="E57" s="2">
        <v>13459</v>
      </c>
      <c r="F57" s="2">
        <v>952137</v>
      </c>
      <c r="G57" s="90">
        <v>3.1157946751138805</v>
      </c>
      <c r="H57" s="2">
        <v>165841</v>
      </c>
      <c r="I57" s="112">
        <v>0.5427018430284308</v>
      </c>
      <c r="J57" s="2">
        <v>420081</v>
      </c>
      <c r="K57" s="2">
        <v>2367</v>
      </c>
      <c r="L57" s="2">
        <v>1132</v>
      </c>
      <c r="M57" s="1">
        <v>211</v>
      </c>
      <c r="N57" s="2">
        <v>3111</v>
      </c>
      <c r="O57" s="2">
        <v>120201</v>
      </c>
      <c r="P57" s="2">
        <v>37993</v>
      </c>
      <c r="Q57" s="2">
        <v>3792</v>
      </c>
      <c r="R57" s="2">
        <v>132517</v>
      </c>
      <c r="T57" s="2"/>
    </row>
    <row r="58" spans="1:20" ht="12.75">
      <c r="A58" t="s">
        <v>260</v>
      </c>
      <c r="B58" s="1">
        <v>716</v>
      </c>
      <c r="C58" s="1">
        <v>619</v>
      </c>
      <c r="D58" s="1">
        <v>576</v>
      </c>
      <c r="E58" s="1">
        <v>442</v>
      </c>
      <c r="F58" s="2">
        <v>475979</v>
      </c>
      <c r="G58" s="90">
        <v>2.32154301628566</v>
      </c>
      <c r="H58" s="2">
        <v>82233</v>
      </c>
      <c r="I58" s="112">
        <v>0.401083759699942</v>
      </c>
      <c r="J58" s="2">
        <v>99944</v>
      </c>
      <c r="K58" s="2">
        <v>1556</v>
      </c>
      <c r="L58" s="1">
        <v>399</v>
      </c>
      <c r="M58" s="1">
        <v>455</v>
      </c>
      <c r="N58" s="2">
        <v>3145</v>
      </c>
      <c r="O58" s="2">
        <v>25719</v>
      </c>
      <c r="P58" s="2">
        <v>8912</v>
      </c>
      <c r="Q58" s="2">
        <v>10462</v>
      </c>
      <c r="R58" s="2">
        <v>69596</v>
      </c>
      <c r="T58" s="2"/>
    </row>
    <row r="59" spans="1:20" ht="12.75">
      <c r="A59" t="s">
        <v>262</v>
      </c>
      <c r="B59" s="1">
        <v>396</v>
      </c>
      <c r="C59" s="1">
        <v>261</v>
      </c>
      <c r="D59" s="1">
        <v>193</v>
      </c>
      <c r="E59" s="1">
        <v>147</v>
      </c>
      <c r="F59" s="2">
        <v>546059</v>
      </c>
      <c r="G59" s="90">
        <v>2.2643768245753715</v>
      </c>
      <c r="H59" s="2">
        <v>83144</v>
      </c>
      <c r="I59" s="112">
        <v>0.3447783970276008</v>
      </c>
      <c r="J59" s="2">
        <v>37492</v>
      </c>
      <c r="K59" s="1">
        <v>990</v>
      </c>
      <c r="L59" s="1">
        <v>211</v>
      </c>
      <c r="M59" s="1">
        <v>392</v>
      </c>
      <c r="N59" s="2">
        <v>2449</v>
      </c>
      <c r="O59" s="2">
        <v>22283</v>
      </c>
      <c r="P59" s="2">
        <v>3191</v>
      </c>
      <c r="Q59" s="2">
        <v>4322</v>
      </c>
      <c r="R59" s="2">
        <v>42293</v>
      </c>
      <c r="T59" s="2"/>
    </row>
    <row r="60" spans="1:20" ht="12.75">
      <c r="A60" t="s">
        <v>263</v>
      </c>
      <c r="B60" s="1">
        <v>771</v>
      </c>
      <c r="C60" s="1">
        <v>758</v>
      </c>
      <c r="D60" s="2">
        <v>3199</v>
      </c>
      <c r="E60" s="2">
        <v>2159</v>
      </c>
      <c r="F60" s="2">
        <v>531749</v>
      </c>
      <c r="G60" s="90">
        <v>3.198567183571334</v>
      </c>
      <c r="H60" s="2">
        <v>148212</v>
      </c>
      <c r="I60" s="112">
        <v>0.8915222020379437</v>
      </c>
      <c r="J60" s="2">
        <v>107068</v>
      </c>
      <c r="K60" s="17">
        <v>1068</v>
      </c>
      <c r="L60" s="2">
        <v>365</v>
      </c>
      <c r="M60" s="1">
        <v>208</v>
      </c>
      <c r="N60" s="2">
        <v>3014</v>
      </c>
      <c r="O60" s="2">
        <v>17611</v>
      </c>
      <c r="P60" s="2">
        <v>21711</v>
      </c>
      <c r="Q60" s="2">
        <v>4283</v>
      </c>
      <c r="R60" s="2">
        <v>90138</v>
      </c>
      <c r="T60" s="2"/>
    </row>
    <row r="61" spans="1:9" ht="12.75">
      <c r="A61" t="s">
        <v>244</v>
      </c>
      <c r="I61" s="112"/>
    </row>
    <row r="62" spans="1:20" ht="12.75">
      <c r="A62" t="s">
        <v>243</v>
      </c>
      <c r="B62" s="1">
        <v>0</v>
      </c>
      <c r="C62" s="1">
        <v>0</v>
      </c>
      <c r="D62" s="1">
        <v>0</v>
      </c>
      <c r="E62" s="1">
        <v>0</v>
      </c>
      <c r="F62" s="2">
        <v>8864</v>
      </c>
      <c r="G62" s="90">
        <v>2.6365258774538964</v>
      </c>
      <c r="H62" s="2">
        <v>4842</v>
      </c>
      <c r="I62" s="112">
        <v>1.4402141582391434</v>
      </c>
      <c r="J62" s="2">
        <v>5900</v>
      </c>
      <c r="K62" s="1">
        <v>4</v>
      </c>
      <c r="L62" s="1">
        <v>0</v>
      </c>
      <c r="M62" s="1">
        <v>0</v>
      </c>
      <c r="N62" s="1">
        <v>6</v>
      </c>
      <c r="O62" s="1">
        <v>69</v>
      </c>
      <c r="P62" s="1">
        <v>0</v>
      </c>
      <c r="Q62" s="1">
        <v>0</v>
      </c>
      <c r="R62" s="1">
        <v>97</v>
      </c>
      <c r="T62" s="2"/>
    </row>
    <row r="63" spans="1:20" ht="12.75">
      <c r="A63" t="s">
        <v>270</v>
      </c>
      <c r="B63" s="1">
        <v>0</v>
      </c>
      <c r="C63" s="1">
        <v>0</v>
      </c>
      <c r="D63" s="1">
        <v>53</v>
      </c>
      <c r="E63" s="1">
        <v>42</v>
      </c>
      <c r="F63" s="2">
        <v>57159</v>
      </c>
      <c r="G63" s="90">
        <v>3.654200230149597</v>
      </c>
      <c r="H63" s="2">
        <v>17793</v>
      </c>
      <c r="I63" s="112">
        <v>1.1375143843498274</v>
      </c>
      <c r="J63" s="2">
        <v>2080</v>
      </c>
      <c r="K63" s="1">
        <v>125</v>
      </c>
      <c r="L63" s="1">
        <v>99</v>
      </c>
      <c r="M63" s="1">
        <v>26</v>
      </c>
      <c r="N63" s="1">
        <v>214</v>
      </c>
      <c r="O63" s="2">
        <v>2488</v>
      </c>
      <c r="P63" s="2">
        <v>2389</v>
      </c>
      <c r="Q63" s="1">
        <v>99</v>
      </c>
      <c r="R63" s="2">
        <v>3284</v>
      </c>
      <c r="T63" s="2"/>
    </row>
    <row r="65" spans="1:18" ht="12.75">
      <c r="A65" s="212" t="s">
        <v>659</v>
      </c>
      <c r="B65" s="213">
        <f>SUM(B4:B63)</f>
        <v>52134</v>
      </c>
      <c r="C65" s="213">
        <f aca="true" t="shared" si="0" ref="C65:R65">SUM(C4:C63)</f>
        <v>41740</v>
      </c>
      <c r="D65" s="213">
        <f t="shared" si="0"/>
        <v>48208</v>
      </c>
      <c r="E65" s="213">
        <f t="shared" si="0"/>
        <v>41374</v>
      </c>
      <c r="F65" s="213">
        <f t="shared" si="0"/>
        <v>7508881</v>
      </c>
      <c r="G65" s="213">
        <f t="shared" si="0"/>
        <v>116.99332447336916</v>
      </c>
      <c r="H65" s="213">
        <f t="shared" si="0"/>
        <v>1572983</v>
      </c>
      <c r="I65" s="213">
        <f t="shared" si="0"/>
        <v>28.3516727530525</v>
      </c>
      <c r="J65" s="213">
        <f t="shared" si="0"/>
        <v>1320403</v>
      </c>
      <c r="K65" s="213">
        <f t="shared" si="0"/>
        <v>15817</v>
      </c>
      <c r="L65" s="213">
        <f t="shared" si="0"/>
        <v>6754</v>
      </c>
      <c r="M65" s="213">
        <f t="shared" si="0"/>
        <v>2856</v>
      </c>
      <c r="N65" s="213">
        <f t="shared" si="0"/>
        <v>31579</v>
      </c>
      <c r="O65" s="213">
        <f t="shared" si="0"/>
        <v>425954</v>
      </c>
      <c r="P65" s="213">
        <f t="shared" si="0"/>
        <v>170595</v>
      </c>
      <c r="Q65" s="213">
        <f t="shared" si="0"/>
        <v>41153</v>
      </c>
      <c r="R65" s="213">
        <f t="shared" si="0"/>
        <v>797284</v>
      </c>
    </row>
    <row r="67" ht="38.25">
      <c r="A67" s="211" t="s">
        <v>661</v>
      </c>
    </row>
    <row r="68" ht="12.75">
      <c r="A68" s="9"/>
    </row>
    <row r="69" ht="38.25">
      <c r="A69" s="211" t="s">
        <v>658</v>
      </c>
    </row>
    <row r="70" ht="12.75">
      <c r="A70" s="9"/>
    </row>
    <row r="71" ht="12.75">
      <c r="A71" s="9"/>
    </row>
  </sheetData>
  <sheetProtection/>
  <mergeCells count="4">
    <mergeCell ref="B1:E1"/>
    <mergeCell ref="F1:J1"/>
    <mergeCell ref="K1:N1"/>
    <mergeCell ref="O1:R1"/>
  </mergeCells>
  <printOptions/>
  <pageMargins left="0.7" right="0.7" top="0.75" bottom="0.75" header="0.3" footer="0.3"/>
  <pageSetup horizontalDpi="600" verticalDpi="600" orientation="portrait" r:id="rId1"/>
  <headerFooter>
    <oddHeader>&amp;L2018 Annual Statistical Report&amp;CLibrary Services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70"/>
  <sheetViews>
    <sheetView view="pageLayout" workbookViewId="0" topLeftCell="B48">
      <selection activeCell="N65" sqref="N65"/>
    </sheetView>
  </sheetViews>
  <sheetFormatPr defaultColWidth="9.140625" defaultRowHeight="12.75"/>
  <cols>
    <col min="1" max="1" width="56.8515625" style="0" bestFit="1" customWidth="1"/>
    <col min="2" max="3" width="9.28125" style="0" bestFit="1" customWidth="1"/>
    <col min="4" max="5" width="13.00390625" style="0" bestFit="1" customWidth="1"/>
    <col min="6" max="7" width="9.28125" style="0" bestFit="1" customWidth="1"/>
    <col min="8" max="10" width="10.28125" style="0" bestFit="1" customWidth="1"/>
    <col min="11" max="14" width="11.28125" style="0" bestFit="1" customWidth="1"/>
  </cols>
  <sheetData>
    <row r="1" spans="1:14" ht="15.75" thickBot="1">
      <c r="A1" s="174"/>
      <c r="B1" s="270" t="s">
        <v>625</v>
      </c>
      <c r="C1" s="271"/>
      <c r="D1" s="272"/>
      <c r="E1" s="175" t="s">
        <v>626</v>
      </c>
      <c r="F1" s="268" t="s">
        <v>627</v>
      </c>
      <c r="G1" s="269"/>
      <c r="H1" s="275" t="s">
        <v>628</v>
      </c>
      <c r="I1" s="276"/>
      <c r="J1" s="276"/>
      <c r="K1" s="276" t="s">
        <v>628</v>
      </c>
      <c r="L1" s="277"/>
      <c r="M1" s="273" t="s">
        <v>629</v>
      </c>
      <c r="N1" s="274"/>
    </row>
    <row r="2" spans="1:14" ht="37.5" thickBot="1">
      <c r="A2" s="159" t="s">
        <v>551</v>
      </c>
      <c r="B2" s="184" t="s">
        <v>630</v>
      </c>
      <c r="C2" s="185" t="s">
        <v>631</v>
      </c>
      <c r="D2" s="186" t="s">
        <v>632</v>
      </c>
      <c r="E2" s="186" t="s">
        <v>633</v>
      </c>
      <c r="F2" s="178" t="s">
        <v>634</v>
      </c>
      <c r="G2" s="179" t="s">
        <v>635</v>
      </c>
      <c r="H2" s="180" t="s">
        <v>636</v>
      </c>
      <c r="I2" s="181" t="s">
        <v>637</v>
      </c>
      <c r="J2" s="181" t="s">
        <v>638</v>
      </c>
      <c r="K2" s="181" t="s">
        <v>639</v>
      </c>
      <c r="L2" s="182" t="s">
        <v>640</v>
      </c>
      <c r="M2" s="180" t="s">
        <v>641</v>
      </c>
      <c r="N2" s="183" t="s">
        <v>642</v>
      </c>
    </row>
    <row r="3" spans="1:4" ht="12.75">
      <c r="A3" s="5" t="s">
        <v>528</v>
      </c>
      <c r="B3" s="187"/>
      <c r="C3" s="176"/>
      <c r="D3" s="177"/>
    </row>
    <row r="4" spans="1:14" ht="12.75">
      <c r="A4" s="6" t="s">
        <v>242</v>
      </c>
      <c r="B4" s="1">
        <v>17</v>
      </c>
      <c r="C4" s="1">
        <v>13</v>
      </c>
      <c r="D4" s="2">
        <v>3956</v>
      </c>
      <c r="E4" s="2">
        <v>4200</v>
      </c>
      <c r="F4" s="1">
        <v>1</v>
      </c>
      <c r="G4" s="1">
        <v>1</v>
      </c>
      <c r="H4" s="1">
        <v>0</v>
      </c>
      <c r="I4" s="1">
        <v>12</v>
      </c>
      <c r="J4" s="1">
        <v>317</v>
      </c>
      <c r="K4" s="2">
        <v>1181</v>
      </c>
      <c r="L4" s="1">
        <v>844</v>
      </c>
      <c r="M4" s="1">
        <v>398</v>
      </c>
      <c r="N4" s="1">
        <v>63</v>
      </c>
    </row>
    <row r="5" spans="1:14" ht="12.75">
      <c r="A5" t="s">
        <v>296</v>
      </c>
      <c r="B5" s="1">
        <v>11</v>
      </c>
      <c r="C5" s="1">
        <v>6</v>
      </c>
      <c r="D5" s="2">
        <v>3570</v>
      </c>
      <c r="E5" s="1">
        <v>401</v>
      </c>
      <c r="F5" s="1">
        <v>0</v>
      </c>
      <c r="G5" s="1">
        <v>0</v>
      </c>
      <c r="H5" s="1">
        <v>86</v>
      </c>
      <c r="I5" s="1">
        <v>102</v>
      </c>
      <c r="J5" s="1">
        <v>675</v>
      </c>
      <c r="K5" s="2">
        <v>6004</v>
      </c>
      <c r="L5" s="1">
        <v>300</v>
      </c>
      <c r="M5" s="1">
        <v>601</v>
      </c>
      <c r="N5" s="1">
        <v>76</v>
      </c>
    </row>
    <row r="6" spans="1:14" ht="12.75">
      <c r="A6" t="s">
        <v>249</v>
      </c>
      <c r="B6" s="1">
        <v>9</v>
      </c>
      <c r="C6" s="1">
        <v>6</v>
      </c>
      <c r="D6" s="1">
        <v>810</v>
      </c>
      <c r="E6" s="2">
        <v>1200</v>
      </c>
      <c r="F6" s="1">
        <v>0</v>
      </c>
      <c r="G6" s="1">
        <v>0</v>
      </c>
      <c r="H6" s="1">
        <v>16</v>
      </c>
      <c r="I6" s="1">
        <v>32</v>
      </c>
      <c r="J6" s="1">
        <v>33</v>
      </c>
      <c r="K6" s="1">
        <v>365</v>
      </c>
      <c r="L6" s="1">
        <v>364</v>
      </c>
      <c r="M6" s="1">
        <v>200</v>
      </c>
      <c r="N6" s="1">
        <v>0</v>
      </c>
    </row>
    <row r="7" spans="1:14" ht="12.75">
      <c r="A7" t="s">
        <v>297</v>
      </c>
      <c r="B7" s="1">
        <v>27</v>
      </c>
      <c r="C7" s="1">
        <v>21</v>
      </c>
      <c r="D7" s="2">
        <v>8000</v>
      </c>
      <c r="E7" s="2">
        <v>11936</v>
      </c>
      <c r="F7" s="1">
        <v>0</v>
      </c>
      <c r="G7" s="1">
        <v>0</v>
      </c>
      <c r="H7" s="1">
        <v>0</v>
      </c>
      <c r="I7" s="1">
        <v>52</v>
      </c>
      <c r="J7" s="1">
        <v>156</v>
      </c>
      <c r="K7" s="2">
        <v>2990</v>
      </c>
      <c r="L7" s="2">
        <v>1508</v>
      </c>
      <c r="M7" s="2">
        <v>1508</v>
      </c>
      <c r="N7" s="1">
        <v>806</v>
      </c>
    </row>
    <row r="8" spans="1:14" ht="12.75">
      <c r="A8" t="s">
        <v>259</v>
      </c>
      <c r="B8" s="1">
        <v>13</v>
      </c>
      <c r="C8" s="1">
        <v>9</v>
      </c>
      <c r="D8" s="2">
        <v>6913</v>
      </c>
      <c r="E8" s="2">
        <v>1231</v>
      </c>
      <c r="F8" s="1">
        <v>0</v>
      </c>
      <c r="G8" s="1">
        <v>0</v>
      </c>
      <c r="H8" s="1">
        <v>338</v>
      </c>
      <c r="I8" s="1">
        <v>658</v>
      </c>
      <c r="J8" s="1">
        <v>556</v>
      </c>
      <c r="K8" s="2">
        <v>2037</v>
      </c>
      <c r="L8" s="2">
        <v>1247</v>
      </c>
      <c r="M8" s="1">
        <v>665</v>
      </c>
      <c r="N8" s="1">
        <v>674</v>
      </c>
    </row>
    <row r="9" spans="1:14" ht="12.75">
      <c r="A9" t="s">
        <v>261</v>
      </c>
      <c r="B9" s="1">
        <v>18</v>
      </c>
      <c r="C9" s="1">
        <v>13</v>
      </c>
      <c r="D9" s="2">
        <v>3065</v>
      </c>
      <c r="E9" s="1">
        <v>776</v>
      </c>
      <c r="F9" s="1">
        <v>0</v>
      </c>
      <c r="G9" s="1">
        <v>0</v>
      </c>
      <c r="H9" s="1">
        <v>0</v>
      </c>
      <c r="I9" s="1">
        <v>115</v>
      </c>
      <c r="J9" s="1">
        <v>108</v>
      </c>
      <c r="K9" s="2">
        <v>2800</v>
      </c>
      <c r="L9" s="2">
        <v>1755</v>
      </c>
      <c r="M9" s="2">
        <v>1425</v>
      </c>
      <c r="N9" s="1">
        <v>800</v>
      </c>
    </row>
    <row r="10" spans="1:14" ht="12.75">
      <c r="A10" t="s">
        <v>272</v>
      </c>
      <c r="B10" s="1">
        <v>14</v>
      </c>
      <c r="C10" s="1">
        <v>10</v>
      </c>
      <c r="D10" s="2">
        <v>10126</v>
      </c>
      <c r="E10" s="2">
        <v>3961</v>
      </c>
      <c r="F10" s="1">
        <v>0</v>
      </c>
      <c r="G10" s="1">
        <v>0</v>
      </c>
      <c r="H10" s="1">
        <v>104</v>
      </c>
      <c r="I10" s="1">
        <v>182</v>
      </c>
      <c r="J10" s="2">
        <v>1950</v>
      </c>
      <c r="K10" s="2">
        <v>3978</v>
      </c>
      <c r="L10" s="2">
        <v>5408</v>
      </c>
      <c r="M10" s="1">
        <v>624</v>
      </c>
      <c r="N10" s="1">
        <v>390</v>
      </c>
    </row>
    <row r="11" spans="1:14" ht="12.75">
      <c r="A11" t="s">
        <v>278</v>
      </c>
      <c r="B11" s="1">
        <v>28</v>
      </c>
      <c r="C11" s="1">
        <v>22</v>
      </c>
      <c r="D11" s="2">
        <v>8500</v>
      </c>
      <c r="E11" s="2">
        <v>2500</v>
      </c>
      <c r="F11" s="1">
        <v>1</v>
      </c>
      <c r="G11" s="1">
        <v>1</v>
      </c>
      <c r="H11" s="1">
        <v>0</v>
      </c>
      <c r="I11" s="2">
        <v>1600</v>
      </c>
      <c r="J11" s="2">
        <v>2300</v>
      </c>
      <c r="K11" s="2">
        <v>4510</v>
      </c>
      <c r="L11" s="2">
        <v>1600</v>
      </c>
      <c r="M11" s="2">
        <v>5600</v>
      </c>
      <c r="N11" s="1">
        <v>400</v>
      </c>
    </row>
    <row r="12" spans="1:14" ht="12.75">
      <c r="A12" t="s">
        <v>298</v>
      </c>
      <c r="B12" s="1">
        <v>12</v>
      </c>
      <c r="C12" s="1">
        <v>7</v>
      </c>
      <c r="D12" s="2">
        <v>5751</v>
      </c>
      <c r="E12" s="2">
        <v>1051</v>
      </c>
      <c r="F12" s="1">
        <v>1</v>
      </c>
      <c r="G12" s="1">
        <v>8</v>
      </c>
      <c r="H12" s="1">
        <v>115</v>
      </c>
      <c r="I12" s="1">
        <v>533</v>
      </c>
      <c r="J12" s="1">
        <v>985</v>
      </c>
      <c r="K12" s="1">
        <v>822</v>
      </c>
      <c r="L12" s="1">
        <v>645</v>
      </c>
      <c r="M12" s="1">
        <v>301</v>
      </c>
      <c r="N12" s="1">
        <v>25</v>
      </c>
    </row>
    <row r="13" spans="1:14" ht="12.75">
      <c r="A13" t="s">
        <v>300</v>
      </c>
      <c r="B13" s="1">
        <v>25</v>
      </c>
      <c r="C13" s="1">
        <v>20</v>
      </c>
      <c r="D13" s="2">
        <v>3587</v>
      </c>
      <c r="E13" s="1">
        <v>325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</row>
    <row r="14" spans="1:14" ht="12.75">
      <c r="A14" t="s">
        <v>301</v>
      </c>
      <c r="B14" s="1">
        <v>14</v>
      </c>
      <c r="C14" s="1">
        <v>14</v>
      </c>
      <c r="D14" s="2">
        <v>4923</v>
      </c>
      <c r="E14" s="2">
        <v>4256</v>
      </c>
      <c r="F14" s="1">
        <v>5</v>
      </c>
      <c r="G14" s="1">
        <v>50</v>
      </c>
      <c r="H14" s="1">
        <v>325</v>
      </c>
      <c r="I14" s="1">
        <v>815</v>
      </c>
      <c r="J14" s="1">
        <v>561</v>
      </c>
      <c r="K14" s="2">
        <v>3165</v>
      </c>
      <c r="L14" s="1">
        <v>584</v>
      </c>
      <c r="M14" s="2">
        <v>1700</v>
      </c>
      <c r="N14" s="2">
        <v>3000</v>
      </c>
    </row>
    <row r="15" spans="1:14" ht="12.75">
      <c r="A15" t="s">
        <v>294</v>
      </c>
      <c r="B15" s="1">
        <v>13</v>
      </c>
      <c r="C15" s="1">
        <v>9</v>
      </c>
      <c r="D15" s="2">
        <v>2531</v>
      </c>
      <c r="E15" s="2">
        <v>1370</v>
      </c>
      <c r="F15" s="1">
        <v>0</v>
      </c>
      <c r="G15" s="1">
        <v>0</v>
      </c>
      <c r="H15" s="1">
        <v>156</v>
      </c>
      <c r="I15" s="1">
        <v>208</v>
      </c>
      <c r="J15" s="1">
        <v>572</v>
      </c>
      <c r="K15" s="2">
        <v>1716</v>
      </c>
      <c r="L15" s="2">
        <v>1144</v>
      </c>
      <c r="M15" s="1">
        <v>728</v>
      </c>
      <c r="N15" s="1">
        <v>200</v>
      </c>
    </row>
    <row r="16" spans="1:14" ht="12.75">
      <c r="A16" t="s">
        <v>529</v>
      </c>
      <c r="B16" s="1"/>
      <c r="C16" s="1"/>
      <c r="D16" s="2"/>
      <c r="E16" s="2"/>
      <c r="F16" s="1"/>
      <c r="G16" s="1"/>
      <c r="H16" s="1"/>
      <c r="I16" s="1"/>
      <c r="J16" s="1"/>
      <c r="K16" s="2"/>
      <c r="L16" s="2"/>
      <c r="M16" s="1"/>
      <c r="N16" s="1"/>
    </row>
    <row r="17" spans="1:14" ht="12.75">
      <c r="A17" t="s">
        <v>245</v>
      </c>
      <c r="B17" s="1">
        <v>76</v>
      </c>
      <c r="C17" s="1">
        <v>58</v>
      </c>
      <c r="D17" s="2">
        <v>22317</v>
      </c>
      <c r="E17" s="2">
        <v>15230</v>
      </c>
      <c r="F17" s="1">
        <v>0</v>
      </c>
      <c r="G17" s="1">
        <v>0</v>
      </c>
      <c r="H17">
        <v>0</v>
      </c>
      <c r="I17" s="1">
        <v>468</v>
      </c>
      <c r="J17" s="2">
        <v>2600</v>
      </c>
      <c r="K17" s="2">
        <v>11544</v>
      </c>
      <c r="L17" s="2">
        <v>3536</v>
      </c>
      <c r="M17" s="2">
        <v>4160</v>
      </c>
      <c r="N17" s="2">
        <v>1976</v>
      </c>
    </row>
    <row r="18" spans="1:14" ht="12.75">
      <c r="A18" t="s">
        <v>246</v>
      </c>
      <c r="B18" s="1">
        <v>57</v>
      </c>
      <c r="C18" s="1">
        <v>46</v>
      </c>
      <c r="D18" s="2">
        <v>24943</v>
      </c>
      <c r="E18" s="2">
        <v>40734</v>
      </c>
      <c r="F18" s="1">
        <v>0</v>
      </c>
      <c r="G18" s="1">
        <v>0</v>
      </c>
      <c r="H18" s="1">
        <v>240</v>
      </c>
      <c r="I18" s="1">
        <v>805</v>
      </c>
      <c r="J18" s="1">
        <v>616</v>
      </c>
      <c r="K18" s="2">
        <v>2860</v>
      </c>
      <c r="L18" s="2">
        <v>2024</v>
      </c>
      <c r="M18" s="2">
        <v>2552</v>
      </c>
      <c r="N18" s="1">
        <v>576</v>
      </c>
    </row>
    <row r="19" spans="1:14" ht="12.75">
      <c r="A19" t="s">
        <v>251</v>
      </c>
      <c r="B19" s="1">
        <v>51</v>
      </c>
      <c r="C19" s="1">
        <v>46</v>
      </c>
      <c r="D19" s="2">
        <v>42280</v>
      </c>
      <c r="E19" s="2">
        <v>1515</v>
      </c>
      <c r="F19" s="1">
        <v>0</v>
      </c>
      <c r="G19" s="1">
        <v>0</v>
      </c>
      <c r="H19" s="1">
        <v>41</v>
      </c>
      <c r="I19" s="1">
        <v>166</v>
      </c>
      <c r="J19" s="2">
        <v>1101</v>
      </c>
      <c r="K19" s="2">
        <v>3322</v>
      </c>
      <c r="L19" s="2">
        <v>1202</v>
      </c>
      <c r="M19" s="2">
        <v>1322</v>
      </c>
      <c r="N19" s="2">
        <v>3423</v>
      </c>
    </row>
    <row r="20" spans="1:14" ht="12.75">
      <c r="A20" t="s">
        <v>254</v>
      </c>
      <c r="B20" s="1">
        <v>70</v>
      </c>
      <c r="C20" s="1">
        <v>52</v>
      </c>
      <c r="D20" s="2">
        <v>12952</v>
      </c>
      <c r="E20" s="2">
        <v>1621</v>
      </c>
      <c r="F20" s="1">
        <v>0</v>
      </c>
      <c r="G20" s="1">
        <v>0</v>
      </c>
      <c r="H20" s="1">
        <v>70</v>
      </c>
      <c r="I20" s="1">
        <v>503</v>
      </c>
      <c r="J20" s="2">
        <v>1236</v>
      </c>
      <c r="K20" s="2">
        <v>5034</v>
      </c>
      <c r="L20" s="2">
        <v>4791</v>
      </c>
      <c r="M20" s="2">
        <v>4000</v>
      </c>
      <c r="N20" s="2">
        <v>2612</v>
      </c>
    </row>
    <row r="21" spans="1:14" ht="12.75">
      <c r="A21" t="s">
        <v>255</v>
      </c>
      <c r="B21" s="1">
        <v>26</v>
      </c>
      <c r="C21" s="1">
        <v>16</v>
      </c>
      <c r="D21" s="2">
        <v>13247</v>
      </c>
      <c r="E21" s="2">
        <v>17450</v>
      </c>
      <c r="F21" s="1">
        <v>0</v>
      </c>
      <c r="G21" s="1">
        <v>0</v>
      </c>
      <c r="H21" s="1">
        <v>112</v>
      </c>
      <c r="I21" s="1">
        <v>32</v>
      </c>
      <c r="J21" s="1">
        <v>248</v>
      </c>
      <c r="K21" s="2">
        <v>2685</v>
      </c>
      <c r="L21" s="2">
        <v>1268</v>
      </c>
      <c r="M21" s="1">
        <v>903</v>
      </c>
      <c r="N21" s="1">
        <v>151</v>
      </c>
    </row>
    <row r="22" spans="1:14" ht="12.75">
      <c r="A22" t="s">
        <v>257</v>
      </c>
      <c r="B22" s="1">
        <v>43</v>
      </c>
      <c r="C22" s="1">
        <v>28</v>
      </c>
      <c r="D22" s="2">
        <v>17392</v>
      </c>
      <c r="E22" s="2">
        <v>14660</v>
      </c>
      <c r="F22" s="1">
        <v>0</v>
      </c>
      <c r="G22" s="1">
        <v>0</v>
      </c>
      <c r="H22" s="1">
        <v>0</v>
      </c>
      <c r="I22" s="1">
        <v>710</v>
      </c>
      <c r="J22" s="2">
        <v>1420</v>
      </c>
      <c r="K22" s="2">
        <v>10648</v>
      </c>
      <c r="L22" s="2">
        <v>4614</v>
      </c>
      <c r="M22" s="2">
        <v>7099</v>
      </c>
      <c r="N22" s="2">
        <v>3549</v>
      </c>
    </row>
    <row r="23" spans="1:14" ht="12.75">
      <c r="A23" t="s">
        <v>264</v>
      </c>
      <c r="B23" s="1">
        <v>39</v>
      </c>
      <c r="C23" s="1">
        <v>31</v>
      </c>
      <c r="D23" s="2">
        <v>21970</v>
      </c>
      <c r="E23" s="2">
        <v>11388</v>
      </c>
      <c r="F23" s="1">
        <v>38</v>
      </c>
      <c r="G23" s="1">
        <v>246</v>
      </c>
      <c r="H23" s="1">
        <v>301</v>
      </c>
      <c r="I23" s="1">
        <v>452</v>
      </c>
      <c r="J23" s="1">
        <v>564</v>
      </c>
      <c r="K23" s="2">
        <v>2880</v>
      </c>
      <c r="L23" s="2">
        <v>2400</v>
      </c>
      <c r="M23" s="2">
        <v>1440</v>
      </c>
      <c r="N23" s="2">
        <v>1728</v>
      </c>
    </row>
    <row r="24" spans="1:14" ht="12.75">
      <c r="A24" t="s">
        <v>265</v>
      </c>
      <c r="B24" s="1">
        <v>34</v>
      </c>
      <c r="C24" s="1">
        <v>20</v>
      </c>
      <c r="D24" s="2">
        <v>7108</v>
      </c>
      <c r="E24" s="2">
        <v>14216</v>
      </c>
      <c r="F24" s="1">
        <v>0</v>
      </c>
      <c r="G24" s="1">
        <v>0</v>
      </c>
      <c r="H24" s="1">
        <v>4</v>
      </c>
      <c r="I24" s="1">
        <v>60</v>
      </c>
      <c r="J24" s="1">
        <v>132</v>
      </c>
      <c r="K24" s="1">
        <v>676</v>
      </c>
      <c r="L24" s="1">
        <v>392</v>
      </c>
      <c r="M24" s="1">
        <v>716</v>
      </c>
      <c r="N24" s="1">
        <v>252</v>
      </c>
    </row>
    <row r="25" spans="1:14" ht="12.75">
      <c r="A25" t="s">
        <v>273</v>
      </c>
      <c r="B25" s="1">
        <v>22</v>
      </c>
      <c r="C25" s="1">
        <v>16</v>
      </c>
      <c r="D25" s="2">
        <v>28432</v>
      </c>
      <c r="E25" s="2">
        <v>9123</v>
      </c>
      <c r="F25" s="1">
        <v>0</v>
      </c>
      <c r="G25" s="1">
        <v>0</v>
      </c>
      <c r="H25" s="1">
        <v>362</v>
      </c>
      <c r="I25" s="2">
        <v>1018</v>
      </c>
      <c r="J25" s="2">
        <v>1745</v>
      </c>
      <c r="K25" s="2">
        <v>1711</v>
      </c>
      <c r="L25" s="2">
        <v>1302</v>
      </c>
      <c r="M25" s="1">
        <v>332</v>
      </c>
      <c r="N25" s="1">
        <v>168</v>
      </c>
    </row>
    <row r="26" spans="1:14" ht="12.75">
      <c r="A26" t="s">
        <v>276</v>
      </c>
      <c r="B26" s="1">
        <v>44</v>
      </c>
      <c r="C26" s="1">
        <v>36</v>
      </c>
      <c r="D26" s="2">
        <v>26713</v>
      </c>
      <c r="E26" s="2">
        <v>82395</v>
      </c>
      <c r="F26" s="1">
        <v>44</v>
      </c>
      <c r="G26" s="1">
        <v>88</v>
      </c>
      <c r="H26" s="2">
        <v>1600</v>
      </c>
      <c r="I26" s="2">
        <v>2600</v>
      </c>
      <c r="J26" s="2">
        <v>6500</v>
      </c>
      <c r="K26" s="2">
        <v>12000</v>
      </c>
      <c r="L26" s="2">
        <v>2000</v>
      </c>
      <c r="M26" s="2">
        <v>2997</v>
      </c>
      <c r="N26" s="1">
        <v>416</v>
      </c>
    </row>
    <row r="27" spans="1:14" ht="12.75">
      <c r="A27" t="s">
        <v>283</v>
      </c>
      <c r="B27" s="1">
        <v>55</v>
      </c>
      <c r="C27" s="1">
        <v>33</v>
      </c>
      <c r="D27" s="2">
        <v>25424</v>
      </c>
      <c r="E27" s="2">
        <v>21900</v>
      </c>
      <c r="F27" s="1">
        <v>0</v>
      </c>
      <c r="G27" s="1">
        <v>0</v>
      </c>
      <c r="H27" s="1">
        <v>52</v>
      </c>
      <c r="I27" s="1">
        <v>260</v>
      </c>
      <c r="J27" s="1">
        <v>676</v>
      </c>
      <c r="K27" s="2">
        <v>4420</v>
      </c>
      <c r="L27" s="2">
        <v>3120</v>
      </c>
      <c r="M27" s="2">
        <v>3120</v>
      </c>
      <c r="N27" s="2">
        <v>1404</v>
      </c>
    </row>
    <row r="28" spans="1:14" ht="12.75">
      <c r="A28" t="s">
        <v>285</v>
      </c>
      <c r="B28" s="1">
        <v>55</v>
      </c>
      <c r="C28" s="1">
        <v>41</v>
      </c>
      <c r="D28" s="2">
        <v>20045</v>
      </c>
      <c r="E28" s="2">
        <v>51162</v>
      </c>
      <c r="F28" s="1">
        <v>74</v>
      </c>
      <c r="G28" s="1">
        <v>438</v>
      </c>
      <c r="H28" s="1">
        <v>156</v>
      </c>
      <c r="I28" s="1">
        <v>884</v>
      </c>
      <c r="J28" s="2">
        <v>1300</v>
      </c>
      <c r="K28" s="2">
        <v>5460</v>
      </c>
      <c r="L28" s="2">
        <v>2946</v>
      </c>
      <c r="M28" s="2">
        <v>3432</v>
      </c>
      <c r="N28" s="2">
        <v>1456</v>
      </c>
    </row>
    <row r="29" spans="1:14" ht="12.75">
      <c r="A29" t="s">
        <v>289</v>
      </c>
      <c r="B29" s="1">
        <v>26</v>
      </c>
      <c r="C29" s="1">
        <v>20</v>
      </c>
      <c r="D29" s="2">
        <v>12000</v>
      </c>
      <c r="E29" s="2">
        <v>3500</v>
      </c>
      <c r="F29" s="1">
        <v>1</v>
      </c>
      <c r="G29" s="1">
        <v>5</v>
      </c>
      <c r="H29" s="1">
        <v>400</v>
      </c>
      <c r="I29" s="1">
        <v>600</v>
      </c>
      <c r="J29" s="2">
        <v>1300</v>
      </c>
      <c r="K29" s="2">
        <v>25000</v>
      </c>
      <c r="L29" s="2">
        <v>5000</v>
      </c>
      <c r="M29" s="1">
        <v>300</v>
      </c>
      <c r="N29" s="1">
        <v>50</v>
      </c>
    </row>
    <row r="30" spans="1:14" ht="12.75">
      <c r="A30" t="s">
        <v>292</v>
      </c>
      <c r="B30" s="1">
        <v>40</v>
      </c>
      <c r="C30" s="1">
        <v>16</v>
      </c>
      <c r="D30" s="2">
        <v>9427</v>
      </c>
      <c r="E30" s="2">
        <v>10057</v>
      </c>
      <c r="F30" s="1">
        <v>44</v>
      </c>
      <c r="G30" s="1">
        <v>352</v>
      </c>
      <c r="H30" s="1">
        <v>28</v>
      </c>
      <c r="I30" s="1">
        <v>42</v>
      </c>
      <c r="J30" s="1">
        <v>998</v>
      </c>
      <c r="K30" s="2">
        <v>4318</v>
      </c>
      <c r="L30" s="2">
        <v>3160</v>
      </c>
      <c r="M30" s="2">
        <v>3500</v>
      </c>
      <c r="N30" s="1">
        <v>556</v>
      </c>
    </row>
    <row r="31" spans="1:14" ht="12.75">
      <c r="A31" t="s">
        <v>295</v>
      </c>
      <c r="B31" s="1">
        <v>20</v>
      </c>
      <c r="C31" s="1">
        <v>11</v>
      </c>
      <c r="D31" s="2">
        <v>17113</v>
      </c>
      <c r="E31" s="1">
        <v>855</v>
      </c>
      <c r="F31" s="1">
        <v>0</v>
      </c>
      <c r="G31" s="1">
        <v>0</v>
      </c>
      <c r="H31" s="1">
        <v>16</v>
      </c>
      <c r="I31" s="1">
        <v>28</v>
      </c>
      <c r="J31" s="1">
        <v>44</v>
      </c>
      <c r="K31" s="1">
        <v>85</v>
      </c>
      <c r="L31" s="1">
        <v>101</v>
      </c>
      <c r="M31" s="1">
        <v>151</v>
      </c>
      <c r="N31" s="1">
        <v>29</v>
      </c>
    </row>
    <row r="32" spans="1:14" ht="12.75">
      <c r="A32" t="s">
        <v>530</v>
      </c>
      <c r="B32" s="1"/>
      <c r="C32" s="1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t="s">
        <v>250</v>
      </c>
      <c r="B33" s="1">
        <v>73</v>
      </c>
      <c r="C33" s="1">
        <v>35</v>
      </c>
      <c r="D33" s="2">
        <v>59176</v>
      </c>
      <c r="E33" s="2">
        <v>16440</v>
      </c>
      <c r="F33" s="1">
        <v>42</v>
      </c>
      <c r="G33" s="1">
        <v>88</v>
      </c>
      <c r="H33" s="1">
        <v>9</v>
      </c>
      <c r="I33" s="1">
        <v>43</v>
      </c>
      <c r="J33" s="1">
        <v>412</v>
      </c>
      <c r="K33" s="2">
        <v>8762</v>
      </c>
      <c r="L33" s="2">
        <v>4267</v>
      </c>
      <c r="M33" s="1">
        <v>428</v>
      </c>
      <c r="N33" s="1">
        <v>537</v>
      </c>
    </row>
    <row r="34" spans="1:14" ht="12.75">
      <c r="A34" t="s">
        <v>258</v>
      </c>
      <c r="B34" s="1">
        <v>160</v>
      </c>
      <c r="C34" s="1">
        <v>97</v>
      </c>
      <c r="D34" s="2">
        <v>34047</v>
      </c>
      <c r="E34" s="2">
        <v>36900</v>
      </c>
      <c r="F34" s="1">
        <v>48</v>
      </c>
      <c r="G34" s="1">
        <v>267</v>
      </c>
      <c r="H34" s="1">
        <v>0</v>
      </c>
      <c r="I34" s="1">
        <v>0</v>
      </c>
      <c r="J34" s="1">
        <v>120</v>
      </c>
      <c r="K34" s="1">
        <v>315</v>
      </c>
      <c r="L34" s="1">
        <v>722</v>
      </c>
      <c r="M34" s="1">
        <v>983</v>
      </c>
      <c r="N34" s="1">
        <v>330</v>
      </c>
    </row>
    <row r="35" spans="1:14" ht="12.75">
      <c r="A35" t="s">
        <v>269</v>
      </c>
      <c r="B35" s="1">
        <v>71</v>
      </c>
      <c r="C35" s="1">
        <v>55</v>
      </c>
      <c r="D35" s="2">
        <v>20828</v>
      </c>
      <c r="E35" s="2">
        <v>22771</v>
      </c>
      <c r="F35" s="1">
        <v>0</v>
      </c>
      <c r="G35" s="1">
        <v>0</v>
      </c>
      <c r="H35" s="1">
        <v>130</v>
      </c>
      <c r="I35" s="1">
        <v>650</v>
      </c>
      <c r="J35" s="1">
        <v>494</v>
      </c>
      <c r="K35" s="2">
        <v>3562</v>
      </c>
      <c r="L35" s="2">
        <v>2756</v>
      </c>
      <c r="M35" s="2">
        <v>2678</v>
      </c>
      <c r="N35" s="1">
        <v>884</v>
      </c>
    </row>
    <row r="36" spans="1:14" ht="12.75">
      <c r="A36" t="s">
        <v>279</v>
      </c>
      <c r="B36" s="1">
        <v>25</v>
      </c>
      <c r="C36" s="1">
        <v>12</v>
      </c>
      <c r="D36" s="2">
        <v>8418</v>
      </c>
      <c r="E36" s="2">
        <v>2649</v>
      </c>
      <c r="F36" s="1">
        <v>0</v>
      </c>
      <c r="G36" s="1">
        <v>0</v>
      </c>
      <c r="H36" s="1">
        <v>19</v>
      </c>
      <c r="I36" s="1">
        <v>191</v>
      </c>
      <c r="J36" s="2">
        <v>1367</v>
      </c>
      <c r="K36" s="2">
        <v>6356</v>
      </c>
      <c r="L36" s="2">
        <v>1733</v>
      </c>
      <c r="M36" s="2">
        <v>3181</v>
      </c>
      <c r="N36" s="2">
        <v>3838</v>
      </c>
    </row>
    <row r="37" spans="1:14" ht="12.75">
      <c r="A37" t="s">
        <v>281</v>
      </c>
      <c r="B37" s="1">
        <v>55</v>
      </c>
      <c r="C37" s="1">
        <v>30</v>
      </c>
      <c r="D37" s="2">
        <v>9651</v>
      </c>
      <c r="E37" s="1">
        <v>6</v>
      </c>
      <c r="F37" s="1">
        <v>8</v>
      </c>
      <c r="G37" s="1">
        <v>5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</row>
    <row r="38" spans="1:14" ht="12.75">
      <c r="A38" t="s">
        <v>299</v>
      </c>
      <c r="B38" s="1">
        <v>37</v>
      </c>
      <c r="C38" s="1">
        <v>27</v>
      </c>
      <c r="D38" s="2">
        <v>11161</v>
      </c>
      <c r="E38" s="2">
        <v>328000</v>
      </c>
      <c r="F38" s="1">
        <v>0</v>
      </c>
      <c r="G38" s="1">
        <v>0</v>
      </c>
      <c r="H38" s="2">
        <v>1500</v>
      </c>
      <c r="I38" s="2">
        <v>6500</v>
      </c>
      <c r="J38" s="1">
        <v>125</v>
      </c>
      <c r="K38" s="2">
        <v>22000</v>
      </c>
      <c r="L38" s="2">
        <v>1280</v>
      </c>
      <c r="M38" s="1">
        <v>945</v>
      </c>
      <c r="N38" s="1">
        <v>45</v>
      </c>
    </row>
    <row r="39" spans="1:14" ht="12.75">
      <c r="A39" t="s">
        <v>290</v>
      </c>
      <c r="B39" s="1">
        <v>29</v>
      </c>
      <c r="C39" s="1">
        <v>10</v>
      </c>
      <c r="D39" s="2">
        <v>13824</v>
      </c>
      <c r="E39" s="2">
        <v>1550</v>
      </c>
      <c r="F39" s="1">
        <v>0</v>
      </c>
      <c r="G39" s="1">
        <v>0</v>
      </c>
      <c r="H39" s="1">
        <v>53</v>
      </c>
      <c r="I39" s="1">
        <v>140</v>
      </c>
      <c r="J39" s="1">
        <v>497</v>
      </c>
      <c r="K39" s="2">
        <v>1823</v>
      </c>
      <c r="L39" s="1">
        <v>690</v>
      </c>
      <c r="M39" s="1">
        <v>700</v>
      </c>
      <c r="N39" s="1">
        <v>804</v>
      </c>
    </row>
    <row r="40" spans="1:14" ht="12.75">
      <c r="A40" t="s">
        <v>291</v>
      </c>
      <c r="B40" s="1">
        <v>60</v>
      </c>
      <c r="C40" s="1">
        <v>37</v>
      </c>
      <c r="D40" s="2">
        <v>25538</v>
      </c>
      <c r="E40" s="2">
        <v>2290</v>
      </c>
      <c r="F40">
        <v>0</v>
      </c>
      <c r="G40">
        <v>0</v>
      </c>
      <c r="H40" s="1">
        <v>95</v>
      </c>
      <c r="I40" s="1">
        <v>139</v>
      </c>
      <c r="J40" s="1">
        <v>590</v>
      </c>
      <c r="K40" s="2">
        <v>2235</v>
      </c>
      <c r="L40" s="1">
        <v>908</v>
      </c>
      <c r="M40" s="1">
        <v>798</v>
      </c>
      <c r="N40" s="1">
        <v>731</v>
      </c>
    </row>
    <row r="41" spans="1:14" ht="12.75">
      <c r="A41" t="s">
        <v>531</v>
      </c>
      <c r="B41" s="1"/>
      <c r="C41" s="1"/>
      <c r="D41" s="2"/>
      <c r="E41" s="2"/>
      <c r="H41" s="1"/>
      <c r="I41" s="1"/>
      <c r="J41" s="1"/>
      <c r="K41" s="2"/>
      <c r="L41" s="1"/>
      <c r="M41" s="1"/>
      <c r="N41" s="1"/>
    </row>
    <row r="42" spans="1:14" ht="12.75">
      <c r="A42" t="s">
        <v>253</v>
      </c>
      <c r="B42" s="1">
        <v>117</v>
      </c>
      <c r="C42" s="1">
        <v>80</v>
      </c>
      <c r="D42" s="2">
        <v>61112</v>
      </c>
      <c r="E42" s="2">
        <v>24751</v>
      </c>
      <c r="F42" s="1">
        <v>0</v>
      </c>
      <c r="G42" s="1">
        <v>0</v>
      </c>
      <c r="H42" s="1">
        <v>0</v>
      </c>
      <c r="I42" s="1">
        <v>0</v>
      </c>
      <c r="J42" s="1">
        <v>26</v>
      </c>
      <c r="K42" s="1">
        <v>416</v>
      </c>
      <c r="L42" s="1">
        <v>338</v>
      </c>
      <c r="M42" s="1">
        <v>338</v>
      </c>
      <c r="N42" s="1">
        <v>52</v>
      </c>
    </row>
    <row r="43" spans="1:14" ht="12.75">
      <c r="A43" t="s">
        <v>266</v>
      </c>
      <c r="B43" s="1">
        <v>68</v>
      </c>
      <c r="C43" s="1">
        <v>36</v>
      </c>
      <c r="D43" s="2">
        <v>28039</v>
      </c>
      <c r="E43" s="2">
        <v>30956</v>
      </c>
      <c r="F43" s="1">
        <v>5</v>
      </c>
      <c r="G43" s="1">
        <v>81</v>
      </c>
      <c r="H43" s="1">
        <v>0</v>
      </c>
      <c r="I43" s="1">
        <v>472</v>
      </c>
      <c r="J43" s="1">
        <v>236</v>
      </c>
      <c r="K43" s="2">
        <v>10131</v>
      </c>
      <c r="L43" s="2">
        <v>17200</v>
      </c>
      <c r="M43" s="2">
        <v>7843</v>
      </c>
      <c r="N43" s="2">
        <v>2103</v>
      </c>
    </row>
    <row r="44" spans="1:14" ht="12.75">
      <c r="A44" t="s">
        <v>532</v>
      </c>
      <c r="B44" s="1">
        <v>59</v>
      </c>
      <c r="C44" s="1">
        <v>28</v>
      </c>
      <c r="D44" s="2">
        <v>11830</v>
      </c>
      <c r="E44" s="2">
        <v>9443</v>
      </c>
      <c r="F44" s="1">
        <v>0</v>
      </c>
      <c r="G44" s="1">
        <v>0</v>
      </c>
      <c r="H44" s="1">
        <v>0</v>
      </c>
      <c r="I44" s="1">
        <v>0</v>
      </c>
      <c r="J44" s="1">
        <v>4</v>
      </c>
      <c r="K44" s="1">
        <v>92</v>
      </c>
      <c r="L44" s="1">
        <v>62</v>
      </c>
      <c r="M44" s="1">
        <v>45</v>
      </c>
      <c r="N44" s="1">
        <v>12</v>
      </c>
    </row>
    <row r="45" spans="1:14" ht="12.75">
      <c r="A45" t="s">
        <v>274</v>
      </c>
      <c r="B45" s="1">
        <v>28</v>
      </c>
      <c r="C45" s="1">
        <v>17</v>
      </c>
      <c r="D45" s="2">
        <v>17016</v>
      </c>
      <c r="E45" s="2">
        <v>2315</v>
      </c>
      <c r="F45" s="1">
        <v>1</v>
      </c>
      <c r="G45" s="1">
        <v>8</v>
      </c>
      <c r="H45" s="1">
        <v>3</v>
      </c>
      <c r="I45" s="1">
        <v>3</v>
      </c>
      <c r="J45" s="1">
        <v>12</v>
      </c>
      <c r="K45" s="1">
        <v>76</v>
      </c>
      <c r="L45" s="1">
        <v>102</v>
      </c>
      <c r="M45" s="1">
        <v>47</v>
      </c>
      <c r="N45" s="1">
        <v>22</v>
      </c>
    </row>
    <row r="46" spans="1:14" ht="12.75">
      <c r="A46" t="s">
        <v>280</v>
      </c>
      <c r="B46" s="1">
        <v>91</v>
      </c>
      <c r="C46" s="1">
        <v>75</v>
      </c>
      <c r="D46" s="2">
        <v>43835</v>
      </c>
      <c r="E46" s="2">
        <v>71051</v>
      </c>
      <c r="F46" s="1">
        <v>0</v>
      </c>
      <c r="G46" s="1">
        <v>0</v>
      </c>
      <c r="H46" s="2">
        <v>1066</v>
      </c>
      <c r="I46" s="2">
        <v>2525</v>
      </c>
      <c r="J46" s="2">
        <v>8658</v>
      </c>
      <c r="K46" s="2">
        <v>35984</v>
      </c>
      <c r="L46" s="2">
        <v>17966</v>
      </c>
      <c r="M46" s="2">
        <v>17108</v>
      </c>
      <c r="N46" s="2">
        <v>8582</v>
      </c>
    </row>
    <row r="47" spans="1:14" ht="12.75">
      <c r="A47" t="s">
        <v>287</v>
      </c>
      <c r="B47" s="1">
        <v>100</v>
      </c>
      <c r="C47" s="1">
        <v>67</v>
      </c>
      <c r="D47" s="2">
        <v>163232</v>
      </c>
      <c r="E47" s="2">
        <v>51313</v>
      </c>
      <c r="F47" s="1">
        <v>1</v>
      </c>
      <c r="G47" s="1">
        <v>3</v>
      </c>
      <c r="H47" s="2">
        <v>3331</v>
      </c>
      <c r="I47" s="2">
        <v>5062</v>
      </c>
      <c r="J47" s="2">
        <v>15800</v>
      </c>
      <c r="K47" s="2">
        <v>81100</v>
      </c>
      <c r="L47" s="2">
        <v>61270</v>
      </c>
      <c r="M47" s="2">
        <v>73262</v>
      </c>
      <c r="N47" s="2">
        <v>128000</v>
      </c>
    </row>
    <row r="48" spans="1:14" ht="12.75">
      <c r="A48" t="s">
        <v>288</v>
      </c>
      <c r="B48" s="1">
        <v>100</v>
      </c>
      <c r="C48" s="1">
        <v>70</v>
      </c>
      <c r="D48" s="2">
        <v>50673</v>
      </c>
      <c r="E48" s="2">
        <v>116346</v>
      </c>
      <c r="F48" s="1">
        <v>20</v>
      </c>
      <c r="G48" s="1">
        <v>225</v>
      </c>
      <c r="H48" s="1">
        <v>563</v>
      </c>
      <c r="I48" s="2">
        <v>3378</v>
      </c>
      <c r="J48" s="2">
        <v>7319</v>
      </c>
      <c r="K48" s="2">
        <v>23084</v>
      </c>
      <c r="L48" s="2">
        <v>15765</v>
      </c>
      <c r="M48" s="2">
        <v>2815</v>
      </c>
      <c r="N48" s="2">
        <v>1525</v>
      </c>
    </row>
    <row r="49" spans="2:14" ht="12.75">
      <c r="B49" s="1"/>
      <c r="C49" s="1"/>
      <c r="D49" s="2"/>
      <c r="E49" s="2"/>
      <c r="F49" s="1"/>
      <c r="G49" s="1"/>
      <c r="H49" s="1"/>
      <c r="I49" s="2"/>
      <c r="J49" s="2"/>
      <c r="K49" s="2"/>
      <c r="L49" s="2"/>
      <c r="M49" s="2"/>
      <c r="N49" s="2"/>
    </row>
    <row r="50" spans="1:14" ht="12.75">
      <c r="A50" t="s">
        <v>533</v>
      </c>
      <c r="B50" s="1"/>
      <c r="C50" s="1"/>
      <c r="D50" s="2"/>
      <c r="E50" s="2"/>
      <c r="F50" s="1"/>
      <c r="G50" s="1"/>
      <c r="H50" s="1"/>
      <c r="I50" s="2"/>
      <c r="J50" s="2"/>
      <c r="K50" s="2"/>
      <c r="L50" s="2"/>
      <c r="M50" s="2"/>
      <c r="N50" s="2"/>
    </row>
    <row r="51" spans="1:14" ht="12.75">
      <c r="A51" t="s">
        <v>268</v>
      </c>
      <c r="B51" s="1">
        <v>81</v>
      </c>
      <c r="C51" s="1">
        <v>55</v>
      </c>
      <c r="D51" s="2">
        <v>37111</v>
      </c>
      <c r="E51" s="2">
        <v>57486</v>
      </c>
      <c r="F51" s="1">
        <v>0</v>
      </c>
      <c r="G51" s="1">
        <v>0</v>
      </c>
      <c r="H51" s="1">
        <v>52</v>
      </c>
      <c r="I51" s="1">
        <v>260</v>
      </c>
      <c r="J51" s="1">
        <v>260</v>
      </c>
      <c r="K51" s="2">
        <v>2002</v>
      </c>
      <c r="L51" s="2">
        <v>1040</v>
      </c>
      <c r="M51" s="2">
        <v>1898</v>
      </c>
      <c r="N51" s="1">
        <v>572</v>
      </c>
    </row>
    <row r="52" spans="1:14" ht="12.75">
      <c r="A52" t="s">
        <v>271</v>
      </c>
      <c r="B52" s="1">
        <v>138</v>
      </c>
      <c r="C52" s="1">
        <v>58</v>
      </c>
      <c r="D52" s="2">
        <v>56349</v>
      </c>
      <c r="E52" s="2">
        <v>23120</v>
      </c>
      <c r="F52" s="1">
        <v>260</v>
      </c>
      <c r="G52" s="2">
        <v>1165</v>
      </c>
      <c r="H52" s="1">
        <v>260</v>
      </c>
      <c r="I52" s="1">
        <v>676</v>
      </c>
      <c r="J52" s="1">
        <v>884</v>
      </c>
      <c r="K52" s="2">
        <v>15340</v>
      </c>
      <c r="L52" s="2">
        <v>10920</v>
      </c>
      <c r="M52" s="2">
        <v>12948</v>
      </c>
      <c r="N52" s="2">
        <v>3120</v>
      </c>
    </row>
    <row r="53" spans="1:14" ht="12.75">
      <c r="A53" t="s">
        <v>275</v>
      </c>
      <c r="B53" s="1">
        <v>180</v>
      </c>
      <c r="C53" s="1">
        <v>120</v>
      </c>
      <c r="D53" s="2">
        <v>52329</v>
      </c>
      <c r="E53" s="2">
        <v>46671</v>
      </c>
      <c r="F53" s="1">
        <v>3</v>
      </c>
      <c r="G53" s="1">
        <v>4</v>
      </c>
      <c r="H53" s="1">
        <v>52</v>
      </c>
      <c r="I53" s="1">
        <v>78</v>
      </c>
      <c r="J53" s="1">
        <v>728</v>
      </c>
      <c r="K53" s="2">
        <v>6266</v>
      </c>
      <c r="L53" s="2">
        <v>4836</v>
      </c>
      <c r="M53" s="2">
        <v>4368</v>
      </c>
      <c r="N53" s="2">
        <v>1326</v>
      </c>
    </row>
    <row r="54" spans="1:14" ht="12.75">
      <c r="A54" t="s">
        <v>277</v>
      </c>
      <c r="B54" s="1">
        <v>113</v>
      </c>
      <c r="C54" s="1">
        <v>61</v>
      </c>
      <c r="D54" s="2">
        <v>57289</v>
      </c>
      <c r="E54" s="2">
        <v>22647</v>
      </c>
      <c r="F54" s="1">
        <v>13</v>
      </c>
      <c r="G54" s="1">
        <v>52</v>
      </c>
      <c r="H54" s="1">
        <v>676</v>
      </c>
      <c r="I54" s="2">
        <v>1508</v>
      </c>
      <c r="J54" s="2">
        <v>3692</v>
      </c>
      <c r="K54" s="2">
        <v>16796</v>
      </c>
      <c r="L54" s="2">
        <v>9880</v>
      </c>
      <c r="M54" s="2">
        <v>10582</v>
      </c>
      <c r="N54" s="2">
        <v>3276</v>
      </c>
    </row>
    <row r="55" spans="1:14" ht="12.75">
      <c r="A55" t="s">
        <v>534</v>
      </c>
      <c r="B55" s="1"/>
      <c r="C55" s="1"/>
      <c r="D55" s="2"/>
      <c r="E55" s="2"/>
      <c r="F55" s="1"/>
      <c r="G55" s="1"/>
      <c r="H55" s="1"/>
      <c r="I55" s="2"/>
      <c r="J55" s="2"/>
      <c r="K55" s="2"/>
      <c r="L55" s="2"/>
      <c r="M55" s="2"/>
      <c r="N55" s="2"/>
    </row>
    <row r="56" spans="1:14" ht="12.75">
      <c r="A56" t="s">
        <v>248</v>
      </c>
      <c r="B56" s="1">
        <v>355</v>
      </c>
      <c r="C56" s="1">
        <v>176</v>
      </c>
      <c r="D56" s="2">
        <v>166658</v>
      </c>
      <c r="E56" s="2">
        <v>74219</v>
      </c>
      <c r="F56" s="1">
        <v>82</v>
      </c>
      <c r="G56" s="1">
        <v>519</v>
      </c>
      <c r="H56" s="1">
        <v>0</v>
      </c>
      <c r="I56" s="1">
        <v>124</v>
      </c>
      <c r="J56" s="1">
        <v>172</v>
      </c>
      <c r="K56" s="2">
        <v>4157</v>
      </c>
      <c r="L56" s="2">
        <v>7569</v>
      </c>
      <c r="M56" s="2">
        <v>5423</v>
      </c>
      <c r="N56" s="2">
        <v>2570</v>
      </c>
    </row>
    <row r="57" spans="1:14" ht="12.75">
      <c r="A57" t="s">
        <v>256</v>
      </c>
      <c r="B57" s="1">
        <v>455</v>
      </c>
      <c r="C57" s="1">
        <v>326</v>
      </c>
      <c r="D57" s="2">
        <v>255184</v>
      </c>
      <c r="E57">
        <v>0</v>
      </c>
      <c r="F57">
        <v>0</v>
      </c>
      <c r="G57">
        <v>0</v>
      </c>
      <c r="H57" s="2">
        <v>3322</v>
      </c>
      <c r="I57" s="2">
        <v>5632</v>
      </c>
      <c r="J57" s="2">
        <v>7590</v>
      </c>
      <c r="K57" s="2">
        <v>16214</v>
      </c>
      <c r="L57" s="2">
        <v>11154</v>
      </c>
      <c r="M57" s="2">
        <v>16632</v>
      </c>
      <c r="N57" s="2">
        <v>6776</v>
      </c>
    </row>
    <row r="58" spans="1:14" ht="12.75">
      <c r="A58" t="s">
        <v>260</v>
      </c>
      <c r="B58" s="1">
        <v>389</v>
      </c>
      <c r="C58" s="1">
        <v>242</v>
      </c>
      <c r="D58" s="2">
        <v>119448</v>
      </c>
      <c r="E58" s="2">
        <v>62684</v>
      </c>
      <c r="F58" s="1">
        <v>92</v>
      </c>
      <c r="G58" s="1">
        <v>427</v>
      </c>
      <c r="H58" s="2">
        <v>1250</v>
      </c>
      <c r="I58" s="2">
        <v>4160</v>
      </c>
      <c r="J58" s="2">
        <v>4680</v>
      </c>
      <c r="K58" s="2">
        <v>8632</v>
      </c>
      <c r="L58" s="2">
        <v>12168</v>
      </c>
      <c r="M58" s="2">
        <v>10452</v>
      </c>
      <c r="N58" s="2">
        <v>6968</v>
      </c>
    </row>
    <row r="59" spans="1:14" ht="12.75">
      <c r="A59" t="s">
        <v>262</v>
      </c>
      <c r="B59" s="1">
        <v>377</v>
      </c>
      <c r="C59" s="1">
        <v>248</v>
      </c>
      <c r="D59" s="2">
        <v>174382</v>
      </c>
      <c r="E59" s="2">
        <v>172910</v>
      </c>
      <c r="F59" s="1">
        <v>266</v>
      </c>
      <c r="G59" s="2">
        <v>1046</v>
      </c>
      <c r="H59" s="2">
        <v>4004</v>
      </c>
      <c r="I59" s="2">
        <v>6084</v>
      </c>
      <c r="J59" s="2">
        <v>9308</v>
      </c>
      <c r="K59" s="2">
        <v>24596</v>
      </c>
      <c r="L59" s="2">
        <v>16016</v>
      </c>
      <c r="M59" s="2">
        <v>34580</v>
      </c>
      <c r="N59" s="2">
        <v>11804</v>
      </c>
    </row>
    <row r="60" spans="1:14" ht="12.75">
      <c r="A60" t="s">
        <v>263</v>
      </c>
      <c r="B60" s="1">
        <v>269</v>
      </c>
      <c r="C60" s="1">
        <v>160</v>
      </c>
      <c r="D60" s="2">
        <v>93462</v>
      </c>
      <c r="E60" s="2">
        <v>43380</v>
      </c>
      <c r="F60" s="1">
        <v>80</v>
      </c>
      <c r="G60" s="1">
        <v>450</v>
      </c>
      <c r="H60" s="2">
        <v>3708</v>
      </c>
      <c r="I60" s="2">
        <v>2906</v>
      </c>
      <c r="J60" s="1">
        <v>780</v>
      </c>
      <c r="K60" s="2">
        <v>1820</v>
      </c>
      <c r="L60" s="2">
        <v>2184</v>
      </c>
      <c r="M60" s="2">
        <v>2184</v>
      </c>
      <c r="N60" s="2">
        <v>2808</v>
      </c>
    </row>
    <row r="61" ht="12.75">
      <c r="A61" t="s">
        <v>244</v>
      </c>
    </row>
    <row r="62" spans="1:14" ht="12.75">
      <c r="A62" t="s">
        <v>243</v>
      </c>
      <c r="B62" s="1">
        <v>7</v>
      </c>
      <c r="C62" s="1">
        <v>5</v>
      </c>
      <c r="D62" s="2">
        <v>1900</v>
      </c>
      <c r="E62">
        <v>0</v>
      </c>
      <c r="F62" s="1">
        <v>0</v>
      </c>
      <c r="G62" s="1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</row>
    <row r="63" spans="1:14" ht="12.75">
      <c r="A63" t="s">
        <v>270</v>
      </c>
      <c r="B63" s="1">
        <v>36</v>
      </c>
      <c r="C63" s="1">
        <v>28</v>
      </c>
      <c r="D63" s="2">
        <v>7391</v>
      </c>
      <c r="E63" s="1">
        <v>312</v>
      </c>
      <c r="F63" s="1">
        <v>0</v>
      </c>
      <c r="G63" s="1">
        <v>0</v>
      </c>
      <c r="H63" s="1">
        <v>208</v>
      </c>
      <c r="I63" s="1">
        <v>156</v>
      </c>
      <c r="J63" s="1">
        <v>104</v>
      </c>
      <c r="K63" s="1">
        <v>416</v>
      </c>
      <c r="L63" s="2">
        <v>1352</v>
      </c>
      <c r="M63" s="1">
        <v>780</v>
      </c>
      <c r="N63" s="1">
        <v>156</v>
      </c>
    </row>
    <row r="65" spans="1:14" ht="12.75">
      <c r="A65" s="205" t="s">
        <v>659</v>
      </c>
      <c r="B65" s="222">
        <f>SUM(B4:B63)</f>
        <v>4332</v>
      </c>
      <c r="C65" s="222">
        <f aca="true" t="shared" si="0" ref="C65:N65">SUM(C4:C63)</f>
        <v>2775</v>
      </c>
      <c r="D65" s="222">
        <f t="shared" si="0"/>
        <v>1942978</v>
      </c>
      <c r="E65" s="222">
        <f t="shared" si="0"/>
        <v>1549223</v>
      </c>
      <c r="F65" s="222">
        <f t="shared" si="0"/>
        <v>1130</v>
      </c>
      <c r="G65" s="222">
        <f t="shared" si="0"/>
        <v>5529</v>
      </c>
      <c r="H65" s="222">
        <f t="shared" si="0"/>
        <v>24823</v>
      </c>
      <c r="I65" s="222">
        <f t="shared" si="0"/>
        <v>53624</v>
      </c>
      <c r="J65" s="222">
        <f t="shared" si="0"/>
        <v>92551</v>
      </c>
      <c r="K65" s="222">
        <f t="shared" si="0"/>
        <v>414386</v>
      </c>
      <c r="L65" s="222">
        <f t="shared" si="0"/>
        <v>255433</v>
      </c>
      <c r="M65" s="222">
        <f t="shared" si="0"/>
        <v>260792</v>
      </c>
      <c r="N65" s="222">
        <f t="shared" si="0"/>
        <v>211621</v>
      </c>
    </row>
    <row r="70" ht="38.25">
      <c r="A70" s="204" t="s">
        <v>662</v>
      </c>
    </row>
  </sheetData>
  <sheetProtection/>
  <mergeCells count="5">
    <mergeCell ref="F1:G1"/>
    <mergeCell ref="B1:D1"/>
    <mergeCell ref="M1:N1"/>
    <mergeCell ref="H1:J1"/>
    <mergeCell ref="K1:L1"/>
  </mergeCells>
  <printOptions/>
  <pageMargins left="0.7" right="0.7" top="0.75" bottom="0.75" header="0.3" footer="0.3"/>
  <pageSetup horizontalDpi="600" verticalDpi="600" orientation="portrait" r:id="rId1"/>
  <headerFooter>
    <oddHeader>&amp;L2018 Annual Statistical Report&amp;CTechnology Services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65"/>
  <sheetViews>
    <sheetView view="pageLayout" workbookViewId="0" topLeftCell="A46">
      <selection activeCell="C71" sqref="C71"/>
    </sheetView>
  </sheetViews>
  <sheetFormatPr defaultColWidth="9.140625" defaultRowHeight="12.75"/>
  <cols>
    <col min="1" max="1" width="56.8515625" style="0" bestFit="1" customWidth="1"/>
    <col min="2" max="2" width="11.28125" style="0" bestFit="1" customWidth="1"/>
    <col min="3" max="3" width="11.8515625" style="0" customWidth="1"/>
    <col min="4" max="8" width="11.28125" style="0" bestFit="1" customWidth="1"/>
    <col min="9" max="9" width="10.28125" style="0" bestFit="1" customWidth="1"/>
    <col min="10" max="10" width="11.28125" style="0" bestFit="1" customWidth="1"/>
  </cols>
  <sheetData>
    <row r="1" spans="1:10" ht="13.5" thickBot="1">
      <c r="A1" s="188"/>
      <c r="B1" s="278" t="s">
        <v>643</v>
      </c>
      <c r="C1" s="279"/>
      <c r="D1" s="279"/>
      <c r="E1" s="279"/>
      <c r="F1" s="279"/>
      <c r="G1" s="279"/>
      <c r="H1" s="279"/>
      <c r="I1" s="279"/>
      <c r="J1" s="280"/>
    </row>
    <row r="2" spans="1:10" ht="23.25" thickBot="1">
      <c r="A2" s="189" t="s">
        <v>551</v>
      </c>
      <c r="B2" s="190" t="s">
        <v>644</v>
      </c>
      <c r="C2" s="191" t="s">
        <v>645</v>
      </c>
      <c r="D2" s="191" t="s">
        <v>646</v>
      </c>
      <c r="E2" s="191" t="s">
        <v>647</v>
      </c>
      <c r="F2" s="191" t="s">
        <v>648</v>
      </c>
      <c r="G2" s="191" t="s">
        <v>649</v>
      </c>
      <c r="H2" s="191" t="s">
        <v>650</v>
      </c>
      <c r="I2" s="191" t="s">
        <v>651</v>
      </c>
      <c r="J2" s="192" t="s">
        <v>652</v>
      </c>
    </row>
    <row r="3" ht="12.75">
      <c r="A3" s="5" t="s">
        <v>528</v>
      </c>
    </row>
    <row r="4" spans="1:10" ht="12.75">
      <c r="A4" s="6" t="s">
        <v>242</v>
      </c>
      <c r="B4">
        <v>3498</v>
      </c>
      <c r="C4">
        <v>1899</v>
      </c>
      <c r="D4">
        <v>2063</v>
      </c>
      <c r="E4">
        <v>2437</v>
      </c>
      <c r="F4">
        <v>561</v>
      </c>
      <c r="G4">
        <v>3218</v>
      </c>
      <c r="H4">
        <v>936</v>
      </c>
      <c r="I4">
        <v>1846</v>
      </c>
      <c r="J4">
        <v>1467</v>
      </c>
    </row>
    <row r="5" spans="1:10" ht="12.75">
      <c r="A5" t="s">
        <v>296</v>
      </c>
      <c r="B5">
        <v>2104</v>
      </c>
      <c r="C5">
        <v>2080</v>
      </c>
      <c r="D5">
        <v>3054</v>
      </c>
      <c r="E5">
        <v>4050</v>
      </c>
      <c r="F5">
        <v>560</v>
      </c>
      <c r="G5">
        <v>604</v>
      </c>
      <c r="H5">
        <v>39</v>
      </c>
      <c r="I5">
        <v>12</v>
      </c>
      <c r="J5">
        <v>704</v>
      </c>
    </row>
    <row r="6" spans="1:10" ht="12.75">
      <c r="A6" t="s">
        <v>249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</row>
    <row r="7" spans="1:10" ht="12.75">
      <c r="A7" t="s">
        <v>297</v>
      </c>
      <c r="B7">
        <v>1846</v>
      </c>
      <c r="C7">
        <v>910</v>
      </c>
      <c r="D7">
        <v>576</v>
      </c>
      <c r="E7">
        <v>2288</v>
      </c>
      <c r="F7">
        <v>1794</v>
      </c>
      <c r="G7">
        <v>2002</v>
      </c>
      <c r="H7">
        <v>1066</v>
      </c>
      <c r="I7">
        <v>728</v>
      </c>
      <c r="J7">
        <v>1118</v>
      </c>
    </row>
    <row r="8" spans="1:10" ht="12.75">
      <c r="A8" t="s">
        <v>259</v>
      </c>
      <c r="B8">
        <v>2290</v>
      </c>
      <c r="C8">
        <v>1470</v>
      </c>
      <c r="D8">
        <v>1769</v>
      </c>
      <c r="E8">
        <v>2234</v>
      </c>
      <c r="F8">
        <v>1996</v>
      </c>
      <c r="G8">
        <v>1562</v>
      </c>
      <c r="H8">
        <v>1734</v>
      </c>
      <c r="I8">
        <v>387</v>
      </c>
      <c r="J8">
        <v>688</v>
      </c>
    </row>
    <row r="9" spans="1:10" ht="12.75">
      <c r="A9" t="s">
        <v>261</v>
      </c>
      <c r="B9">
        <v>2823</v>
      </c>
      <c r="C9">
        <v>725</v>
      </c>
      <c r="D9">
        <v>845</v>
      </c>
      <c r="E9">
        <v>3065</v>
      </c>
      <c r="F9">
        <v>2895</v>
      </c>
      <c r="G9">
        <v>1922</v>
      </c>
      <c r="H9">
        <v>1820</v>
      </c>
      <c r="I9">
        <v>1235</v>
      </c>
      <c r="J9">
        <v>1622</v>
      </c>
    </row>
    <row r="10" spans="1:10" ht="12.75">
      <c r="A10" t="s">
        <v>272</v>
      </c>
      <c r="B10">
        <v>2444</v>
      </c>
      <c r="C10">
        <v>494</v>
      </c>
      <c r="D10">
        <v>2600</v>
      </c>
      <c r="E10">
        <v>2210</v>
      </c>
      <c r="F10">
        <v>2314</v>
      </c>
      <c r="G10">
        <v>3224</v>
      </c>
      <c r="H10">
        <v>1040</v>
      </c>
      <c r="I10">
        <v>546</v>
      </c>
      <c r="J10">
        <v>2626</v>
      </c>
    </row>
    <row r="11" spans="1:10" ht="12.75">
      <c r="A11" t="s">
        <v>278</v>
      </c>
      <c r="B11">
        <v>1600</v>
      </c>
      <c r="C11">
        <v>2000</v>
      </c>
      <c r="D11">
        <v>2000</v>
      </c>
      <c r="E11">
        <v>2010</v>
      </c>
      <c r="F11">
        <v>300</v>
      </c>
      <c r="G11">
        <v>300</v>
      </c>
      <c r="H11">
        <v>300</v>
      </c>
      <c r="I11">
        <v>100</v>
      </c>
      <c r="J11">
        <v>30</v>
      </c>
    </row>
    <row r="12" spans="1:10" ht="12.75">
      <c r="A12" t="s">
        <v>298</v>
      </c>
      <c r="B12">
        <v>1658</v>
      </c>
      <c r="C12">
        <v>667</v>
      </c>
      <c r="D12">
        <v>18</v>
      </c>
      <c r="E12">
        <v>6258</v>
      </c>
      <c r="F12">
        <v>6325</v>
      </c>
      <c r="G12">
        <v>6458</v>
      </c>
      <c r="H12">
        <v>4336</v>
      </c>
      <c r="I12">
        <v>236</v>
      </c>
      <c r="J12">
        <v>721</v>
      </c>
    </row>
    <row r="13" spans="1:10" ht="12.75">
      <c r="A13" t="s">
        <v>300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</row>
    <row r="14" spans="1:10" ht="12.75">
      <c r="A14" t="s">
        <v>301</v>
      </c>
      <c r="B14">
        <v>412</v>
      </c>
      <c r="C14">
        <v>1326</v>
      </c>
      <c r="D14">
        <v>564</v>
      </c>
      <c r="E14">
        <v>250</v>
      </c>
      <c r="F14">
        <v>520</v>
      </c>
      <c r="G14">
        <v>496</v>
      </c>
      <c r="H14">
        <v>514</v>
      </c>
      <c r="I14">
        <v>517</v>
      </c>
      <c r="J14">
        <v>725</v>
      </c>
    </row>
    <row r="15" spans="1:10" ht="12.75">
      <c r="A15" t="s">
        <v>294</v>
      </c>
      <c r="B15">
        <v>1092</v>
      </c>
      <c r="C15">
        <v>780</v>
      </c>
      <c r="D15">
        <v>780</v>
      </c>
      <c r="E15">
        <v>1716</v>
      </c>
      <c r="F15">
        <v>1456</v>
      </c>
      <c r="G15">
        <v>936</v>
      </c>
      <c r="H15">
        <v>676</v>
      </c>
      <c r="I15">
        <v>416</v>
      </c>
      <c r="J15">
        <v>988</v>
      </c>
    </row>
    <row r="16" ht="12.75">
      <c r="A16" t="s">
        <v>529</v>
      </c>
    </row>
    <row r="17" spans="1:10" ht="12.75">
      <c r="A17" t="s">
        <v>245</v>
      </c>
      <c r="B17">
        <v>10036</v>
      </c>
      <c r="C17">
        <v>6812</v>
      </c>
      <c r="D17">
        <v>2652</v>
      </c>
      <c r="E17">
        <v>7176</v>
      </c>
      <c r="F17">
        <v>8320</v>
      </c>
      <c r="G17">
        <v>7228</v>
      </c>
      <c r="H17">
        <v>5252</v>
      </c>
      <c r="I17">
        <v>1612</v>
      </c>
      <c r="J17">
        <v>3068</v>
      </c>
    </row>
    <row r="18" spans="1:10" ht="12.75">
      <c r="A18" t="s">
        <v>246</v>
      </c>
      <c r="B18">
        <v>1628</v>
      </c>
      <c r="C18">
        <v>1100</v>
      </c>
      <c r="D18">
        <v>880</v>
      </c>
      <c r="E18">
        <v>2816</v>
      </c>
      <c r="F18">
        <v>2156</v>
      </c>
      <c r="G18">
        <v>1320</v>
      </c>
      <c r="H18">
        <v>1012</v>
      </c>
      <c r="I18">
        <v>660</v>
      </c>
      <c r="J18">
        <v>836</v>
      </c>
    </row>
    <row r="19" spans="1:10" ht="12.75">
      <c r="A19" t="s">
        <v>251</v>
      </c>
      <c r="B19">
        <v>2988</v>
      </c>
      <c r="C19">
        <v>2610</v>
      </c>
      <c r="D19">
        <v>2398</v>
      </c>
      <c r="E19">
        <v>4210</v>
      </c>
      <c r="F19">
        <v>2536</v>
      </c>
      <c r="G19">
        <v>1822</v>
      </c>
      <c r="H19">
        <v>1420</v>
      </c>
      <c r="I19">
        <v>612</v>
      </c>
      <c r="J19">
        <v>933</v>
      </c>
    </row>
    <row r="20" spans="1:10" ht="12.75">
      <c r="A20" t="s">
        <v>254</v>
      </c>
      <c r="B20">
        <v>5211</v>
      </c>
      <c r="C20">
        <v>1743</v>
      </c>
      <c r="D20">
        <v>3250</v>
      </c>
      <c r="E20">
        <v>4546</v>
      </c>
      <c r="F20">
        <v>993</v>
      </c>
      <c r="G20">
        <v>2937</v>
      </c>
      <c r="H20">
        <v>2436</v>
      </c>
      <c r="I20">
        <v>1385</v>
      </c>
      <c r="J20">
        <v>1263</v>
      </c>
    </row>
    <row r="21" spans="1:10" ht="12.75">
      <c r="A21" t="s">
        <v>255</v>
      </c>
      <c r="B21">
        <v>2853</v>
      </c>
      <c r="C21">
        <v>866</v>
      </c>
      <c r="D21">
        <v>1872</v>
      </c>
      <c r="E21">
        <v>2802</v>
      </c>
      <c r="F21">
        <v>3203</v>
      </c>
      <c r="G21">
        <v>2901</v>
      </c>
      <c r="H21">
        <v>2689</v>
      </c>
      <c r="I21">
        <v>565</v>
      </c>
      <c r="J21">
        <v>1441</v>
      </c>
    </row>
    <row r="22" spans="1:10" ht="12.75">
      <c r="A22" t="s">
        <v>257</v>
      </c>
      <c r="B22">
        <v>8873</v>
      </c>
      <c r="C22">
        <v>3549</v>
      </c>
      <c r="D22">
        <v>2130</v>
      </c>
      <c r="E22">
        <v>9938</v>
      </c>
      <c r="F22">
        <v>7454</v>
      </c>
      <c r="G22">
        <v>7099</v>
      </c>
      <c r="H22">
        <v>4259</v>
      </c>
      <c r="I22">
        <v>2130</v>
      </c>
      <c r="J22">
        <v>2840</v>
      </c>
    </row>
    <row r="23" spans="1:10" ht="12.75">
      <c r="A23" t="s">
        <v>264</v>
      </c>
      <c r="B23">
        <v>1704</v>
      </c>
      <c r="C23">
        <v>1488</v>
      </c>
      <c r="D23">
        <v>1536</v>
      </c>
      <c r="E23">
        <v>1632</v>
      </c>
      <c r="F23">
        <v>1584</v>
      </c>
      <c r="G23">
        <v>1909</v>
      </c>
      <c r="H23">
        <v>1440</v>
      </c>
      <c r="I23">
        <v>1442</v>
      </c>
      <c r="J23">
        <v>1416</v>
      </c>
    </row>
    <row r="24" spans="1:10" ht="12.75">
      <c r="A24" t="s">
        <v>265</v>
      </c>
      <c r="B24">
        <v>376</v>
      </c>
      <c r="C24">
        <v>160</v>
      </c>
      <c r="D24">
        <v>164</v>
      </c>
      <c r="E24">
        <v>508</v>
      </c>
      <c r="F24">
        <v>324</v>
      </c>
      <c r="G24">
        <v>152</v>
      </c>
      <c r="H24">
        <v>116</v>
      </c>
      <c r="I24">
        <v>88</v>
      </c>
      <c r="J24">
        <v>144</v>
      </c>
    </row>
    <row r="25" spans="1:10" ht="12.75">
      <c r="A25" t="s">
        <v>273</v>
      </c>
      <c r="B25">
        <v>1817</v>
      </c>
      <c r="C25">
        <v>1762</v>
      </c>
      <c r="D25">
        <v>2358</v>
      </c>
      <c r="E25">
        <v>1749</v>
      </c>
      <c r="F25">
        <v>898</v>
      </c>
      <c r="G25">
        <v>1547</v>
      </c>
      <c r="H25">
        <v>623</v>
      </c>
      <c r="I25">
        <v>365</v>
      </c>
      <c r="J25">
        <v>828</v>
      </c>
    </row>
    <row r="26" spans="1:10" ht="12.75">
      <c r="A26" t="s">
        <v>276</v>
      </c>
      <c r="B26">
        <v>8500</v>
      </c>
      <c r="C26">
        <v>10000</v>
      </c>
      <c r="D26">
        <v>15000</v>
      </c>
      <c r="E26">
        <v>12000</v>
      </c>
      <c r="F26">
        <v>4500</v>
      </c>
      <c r="G26">
        <v>6800</v>
      </c>
      <c r="H26">
        <v>2000</v>
      </c>
      <c r="I26">
        <v>1000</v>
      </c>
      <c r="J26">
        <v>1000</v>
      </c>
    </row>
    <row r="27" spans="1:10" ht="12.75">
      <c r="A27" t="s">
        <v>283</v>
      </c>
      <c r="B27">
        <v>3952</v>
      </c>
      <c r="C27">
        <v>1612</v>
      </c>
      <c r="D27">
        <v>1404</v>
      </c>
      <c r="E27">
        <v>3952</v>
      </c>
      <c r="F27">
        <v>3328</v>
      </c>
      <c r="G27">
        <v>2860</v>
      </c>
      <c r="H27">
        <v>1560</v>
      </c>
      <c r="I27">
        <v>988</v>
      </c>
      <c r="J27">
        <v>1248</v>
      </c>
    </row>
    <row r="28" spans="1:10" ht="12.75">
      <c r="A28" t="s">
        <v>285</v>
      </c>
      <c r="B28">
        <v>4576</v>
      </c>
      <c r="C28">
        <v>4004</v>
      </c>
      <c r="D28">
        <v>3224</v>
      </c>
      <c r="E28">
        <v>5200</v>
      </c>
      <c r="F28">
        <v>5044</v>
      </c>
      <c r="G28">
        <v>3380</v>
      </c>
      <c r="H28">
        <v>2444</v>
      </c>
      <c r="I28">
        <v>1352</v>
      </c>
      <c r="J28">
        <v>1456</v>
      </c>
    </row>
    <row r="29" spans="1:10" ht="12.75">
      <c r="A29" t="s">
        <v>289</v>
      </c>
      <c r="B29">
        <v>12100</v>
      </c>
      <c r="C29">
        <v>27001</v>
      </c>
      <c r="D29">
        <v>34002</v>
      </c>
      <c r="E29">
        <v>8300</v>
      </c>
      <c r="F29">
        <v>10006</v>
      </c>
      <c r="G29">
        <v>25000</v>
      </c>
      <c r="H29">
        <v>14678</v>
      </c>
      <c r="I29">
        <v>1200</v>
      </c>
      <c r="J29">
        <v>10550</v>
      </c>
    </row>
    <row r="30" spans="1:10" ht="12.75">
      <c r="A30" t="s">
        <v>292</v>
      </c>
      <c r="B30">
        <v>1506</v>
      </c>
      <c r="C30">
        <v>550</v>
      </c>
      <c r="D30">
        <v>1864</v>
      </c>
      <c r="E30">
        <v>1366</v>
      </c>
      <c r="F30">
        <v>2197</v>
      </c>
      <c r="G30">
        <v>2104</v>
      </c>
      <c r="H30">
        <v>412</v>
      </c>
      <c r="I30">
        <v>257</v>
      </c>
      <c r="J30">
        <v>482</v>
      </c>
    </row>
    <row r="31" spans="1:10" ht="12.75">
      <c r="A31" t="s">
        <v>295</v>
      </c>
      <c r="B31">
        <v>198</v>
      </c>
      <c r="C31">
        <v>229</v>
      </c>
      <c r="D31">
        <v>207</v>
      </c>
      <c r="E31">
        <v>242</v>
      </c>
      <c r="F31">
        <v>154</v>
      </c>
      <c r="G31">
        <v>174</v>
      </c>
      <c r="H31">
        <v>48</v>
      </c>
      <c r="I31">
        <v>26</v>
      </c>
      <c r="J31">
        <v>101</v>
      </c>
    </row>
    <row r="32" ht="12.75">
      <c r="A32" t="s">
        <v>530</v>
      </c>
    </row>
    <row r="33" spans="1:10" ht="12.75">
      <c r="A33" t="s">
        <v>250</v>
      </c>
      <c r="B33">
        <v>3120</v>
      </c>
      <c r="C33">
        <v>4876</v>
      </c>
      <c r="D33">
        <v>5194</v>
      </c>
      <c r="E33">
        <v>4965</v>
      </c>
      <c r="F33">
        <v>3724</v>
      </c>
      <c r="G33">
        <v>4279</v>
      </c>
      <c r="H33">
        <v>5216</v>
      </c>
      <c r="I33">
        <v>1435</v>
      </c>
      <c r="J33">
        <v>2011</v>
      </c>
    </row>
    <row r="34" spans="1:10" ht="12.75">
      <c r="A34" t="s">
        <v>258</v>
      </c>
      <c r="B34">
        <v>215</v>
      </c>
      <c r="C34">
        <v>320</v>
      </c>
      <c r="D34">
        <v>215</v>
      </c>
      <c r="E34">
        <v>320</v>
      </c>
      <c r="F34">
        <v>520</v>
      </c>
      <c r="G34">
        <v>153</v>
      </c>
      <c r="H34">
        <v>202</v>
      </c>
      <c r="I34">
        <v>45</v>
      </c>
      <c r="J34">
        <v>125</v>
      </c>
    </row>
    <row r="35" spans="1:10" ht="12.75">
      <c r="A35" t="s">
        <v>269</v>
      </c>
      <c r="B35">
        <v>2288</v>
      </c>
      <c r="C35">
        <v>1976</v>
      </c>
      <c r="D35">
        <v>1404</v>
      </c>
      <c r="E35">
        <v>3068</v>
      </c>
      <c r="F35">
        <v>2782</v>
      </c>
      <c r="G35">
        <v>1560</v>
      </c>
      <c r="H35">
        <v>1170</v>
      </c>
      <c r="I35">
        <v>806</v>
      </c>
      <c r="J35">
        <v>1014</v>
      </c>
    </row>
    <row r="36" spans="1:10" ht="12.75">
      <c r="A36" t="s">
        <v>279</v>
      </c>
      <c r="B36">
        <v>4975</v>
      </c>
      <c r="C36">
        <v>164</v>
      </c>
      <c r="D36">
        <v>2627</v>
      </c>
      <c r="E36">
        <v>4046</v>
      </c>
      <c r="F36">
        <v>4237</v>
      </c>
      <c r="G36">
        <v>5395</v>
      </c>
      <c r="H36">
        <v>1344</v>
      </c>
      <c r="I36">
        <v>578</v>
      </c>
      <c r="J36">
        <v>2312</v>
      </c>
    </row>
    <row r="37" spans="1:10" ht="12.75">
      <c r="A37" t="s">
        <v>281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</row>
    <row r="38" spans="1:10" ht="12.75">
      <c r="A38" t="s">
        <v>299</v>
      </c>
      <c r="B38">
        <v>5245</v>
      </c>
      <c r="C38">
        <v>22565</v>
      </c>
      <c r="D38">
        <v>4225</v>
      </c>
      <c r="E38">
        <v>32700</v>
      </c>
      <c r="F38">
        <v>23856</v>
      </c>
      <c r="G38">
        <v>26988</v>
      </c>
      <c r="H38">
        <v>245</v>
      </c>
      <c r="I38">
        <v>0</v>
      </c>
      <c r="J38">
        <v>12743</v>
      </c>
    </row>
    <row r="39" spans="1:10" ht="12.75">
      <c r="A39" t="s">
        <v>290</v>
      </c>
      <c r="B39">
        <v>1690</v>
      </c>
      <c r="C39">
        <v>1050</v>
      </c>
      <c r="D39">
        <v>1784</v>
      </c>
      <c r="E39">
        <v>1584</v>
      </c>
      <c r="F39">
        <v>1330</v>
      </c>
      <c r="G39">
        <v>1601</v>
      </c>
      <c r="H39">
        <v>535</v>
      </c>
      <c r="I39">
        <v>580</v>
      </c>
      <c r="J39">
        <v>767</v>
      </c>
    </row>
    <row r="40" spans="1:10" ht="12.75">
      <c r="A40" t="s">
        <v>291</v>
      </c>
      <c r="B40">
        <v>1907</v>
      </c>
      <c r="C40">
        <v>203</v>
      </c>
      <c r="D40">
        <v>69</v>
      </c>
      <c r="E40">
        <v>759</v>
      </c>
      <c r="F40">
        <v>1643</v>
      </c>
      <c r="G40">
        <v>1340</v>
      </c>
      <c r="H40">
        <v>1008</v>
      </c>
      <c r="I40">
        <v>488</v>
      </c>
      <c r="J40">
        <v>1038</v>
      </c>
    </row>
    <row r="41" ht="12.75">
      <c r="A41" t="s">
        <v>531</v>
      </c>
    </row>
    <row r="42" spans="1:10" ht="12.75">
      <c r="A42" t="s">
        <v>253</v>
      </c>
      <c r="B42">
        <v>208</v>
      </c>
      <c r="C42">
        <v>156</v>
      </c>
      <c r="D42">
        <v>260</v>
      </c>
      <c r="E42">
        <v>338</v>
      </c>
      <c r="F42">
        <v>442</v>
      </c>
      <c r="G42">
        <v>156</v>
      </c>
      <c r="H42">
        <v>156</v>
      </c>
      <c r="I42">
        <v>182</v>
      </c>
      <c r="J42">
        <v>208</v>
      </c>
    </row>
    <row r="43" spans="1:10" ht="12.75">
      <c r="A43" t="s">
        <v>266</v>
      </c>
      <c r="B43">
        <v>8179</v>
      </c>
      <c r="C43">
        <v>6076</v>
      </c>
      <c r="D43">
        <v>2336</v>
      </c>
      <c r="E43">
        <v>9814</v>
      </c>
      <c r="F43">
        <v>7478</v>
      </c>
      <c r="G43">
        <v>4907</v>
      </c>
      <c r="H43">
        <v>2103</v>
      </c>
      <c r="I43">
        <v>3973</v>
      </c>
      <c r="J43">
        <v>6076</v>
      </c>
    </row>
    <row r="44" spans="1:10" ht="12.75">
      <c r="A44" t="s">
        <v>532</v>
      </c>
      <c r="B44">
        <v>74</v>
      </c>
      <c r="C44">
        <v>25</v>
      </c>
      <c r="D44">
        <v>34</v>
      </c>
      <c r="E44">
        <v>87</v>
      </c>
      <c r="F44">
        <v>76</v>
      </c>
      <c r="G44">
        <v>65</v>
      </c>
      <c r="H44">
        <v>20</v>
      </c>
      <c r="I44">
        <v>24</v>
      </c>
      <c r="J44">
        <v>33</v>
      </c>
    </row>
    <row r="45" spans="1:10" ht="12.75">
      <c r="A45" t="s">
        <v>274</v>
      </c>
      <c r="B45">
        <v>69</v>
      </c>
      <c r="C45">
        <v>24</v>
      </c>
      <c r="D45">
        <v>22</v>
      </c>
      <c r="E45">
        <v>101</v>
      </c>
      <c r="F45">
        <v>62</v>
      </c>
      <c r="G45">
        <v>51</v>
      </c>
      <c r="H45">
        <v>6</v>
      </c>
      <c r="I45">
        <v>18</v>
      </c>
      <c r="J45">
        <v>19</v>
      </c>
    </row>
    <row r="46" spans="1:10" ht="12.75">
      <c r="A46" t="s">
        <v>280</v>
      </c>
      <c r="B46">
        <v>26260</v>
      </c>
      <c r="C46">
        <v>12220</v>
      </c>
      <c r="D46">
        <v>8996</v>
      </c>
      <c r="E46">
        <v>21098</v>
      </c>
      <c r="F46">
        <v>23842</v>
      </c>
      <c r="G46">
        <v>14638</v>
      </c>
      <c r="H46">
        <v>9204</v>
      </c>
      <c r="I46">
        <v>5330</v>
      </c>
      <c r="J46">
        <v>8060</v>
      </c>
    </row>
    <row r="47" spans="1:10" ht="12.75">
      <c r="A47" t="s">
        <v>287</v>
      </c>
      <c r="B47">
        <v>83234</v>
      </c>
      <c r="C47">
        <v>74594</v>
      </c>
      <c r="D47">
        <v>52321</v>
      </c>
      <c r="E47">
        <v>63987</v>
      </c>
      <c r="F47">
        <v>96632</v>
      </c>
      <c r="G47">
        <v>81666</v>
      </c>
      <c r="H47">
        <v>32154</v>
      </c>
      <c r="I47">
        <v>42054</v>
      </c>
      <c r="J47">
        <v>39654</v>
      </c>
    </row>
    <row r="48" spans="1:10" ht="12.75">
      <c r="A48" t="s">
        <v>288</v>
      </c>
      <c r="B48">
        <v>38286</v>
      </c>
      <c r="C48">
        <v>10269</v>
      </c>
      <c r="D48">
        <v>8849</v>
      </c>
      <c r="E48">
        <v>42790</v>
      </c>
      <c r="F48">
        <v>8917</v>
      </c>
      <c r="G48">
        <v>18017</v>
      </c>
      <c r="H48">
        <v>21414</v>
      </c>
      <c r="I48">
        <v>2949</v>
      </c>
      <c r="J48">
        <v>8134</v>
      </c>
    </row>
    <row r="50" ht="12.75">
      <c r="A50" t="s">
        <v>533</v>
      </c>
    </row>
    <row r="51" spans="1:10" ht="12.75">
      <c r="A51" t="s">
        <v>268</v>
      </c>
      <c r="B51">
        <v>1352</v>
      </c>
      <c r="C51">
        <v>910</v>
      </c>
      <c r="D51">
        <v>806</v>
      </c>
      <c r="E51">
        <v>1638</v>
      </c>
      <c r="F51">
        <v>858</v>
      </c>
      <c r="G51">
        <v>1014</v>
      </c>
      <c r="H51">
        <v>546</v>
      </c>
      <c r="I51">
        <v>468</v>
      </c>
      <c r="J51">
        <v>520</v>
      </c>
    </row>
    <row r="52" spans="1:10" ht="12.75">
      <c r="A52" t="s">
        <v>271</v>
      </c>
      <c r="B52">
        <v>8268</v>
      </c>
      <c r="C52">
        <v>3692</v>
      </c>
      <c r="D52">
        <v>2756</v>
      </c>
      <c r="E52">
        <v>11700</v>
      </c>
      <c r="F52">
        <v>9464</v>
      </c>
      <c r="G52">
        <v>6136</v>
      </c>
      <c r="H52">
        <v>3224</v>
      </c>
      <c r="I52">
        <v>1820</v>
      </c>
      <c r="J52">
        <v>2860</v>
      </c>
    </row>
    <row r="53" spans="1:10" ht="12.75">
      <c r="A53" t="s">
        <v>275</v>
      </c>
      <c r="B53">
        <v>4628</v>
      </c>
      <c r="C53">
        <v>5512</v>
      </c>
      <c r="D53">
        <v>3380</v>
      </c>
      <c r="E53">
        <v>5772</v>
      </c>
      <c r="F53">
        <v>4836</v>
      </c>
      <c r="G53">
        <v>3198</v>
      </c>
      <c r="H53">
        <v>1690</v>
      </c>
      <c r="I53">
        <v>1898</v>
      </c>
      <c r="J53">
        <v>2392</v>
      </c>
    </row>
    <row r="54" spans="1:10" ht="12.75">
      <c r="A54" t="s">
        <v>277</v>
      </c>
      <c r="B54">
        <v>11076</v>
      </c>
      <c r="C54">
        <v>13520</v>
      </c>
      <c r="D54">
        <v>8450</v>
      </c>
      <c r="E54">
        <v>14638</v>
      </c>
      <c r="F54">
        <v>9802</v>
      </c>
      <c r="G54">
        <v>9386</v>
      </c>
      <c r="H54">
        <v>3666</v>
      </c>
      <c r="I54">
        <v>4498</v>
      </c>
      <c r="J54">
        <v>4914</v>
      </c>
    </row>
    <row r="55" ht="12.75">
      <c r="A55" t="s">
        <v>534</v>
      </c>
    </row>
    <row r="56" spans="1:10" ht="12.75">
      <c r="A56" t="s">
        <v>248</v>
      </c>
      <c r="B56">
        <v>1644</v>
      </c>
      <c r="C56">
        <v>2203</v>
      </c>
      <c r="D56">
        <v>2309</v>
      </c>
      <c r="E56">
        <v>2535</v>
      </c>
      <c r="F56">
        <v>1657</v>
      </c>
      <c r="G56">
        <v>1205</v>
      </c>
      <c r="H56">
        <v>603</v>
      </c>
      <c r="I56">
        <v>1089</v>
      </c>
      <c r="J56">
        <v>1023</v>
      </c>
    </row>
    <row r="57" spans="1:10" ht="12.75">
      <c r="A57" t="s">
        <v>256</v>
      </c>
      <c r="B57">
        <v>13794</v>
      </c>
      <c r="C57">
        <v>11902</v>
      </c>
      <c r="D57">
        <v>10384</v>
      </c>
      <c r="E57">
        <v>18568</v>
      </c>
      <c r="F57">
        <v>12056</v>
      </c>
      <c r="G57">
        <v>9614</v>
      </c>
      <c r="H57">
        <v>4796</v>
      </c>
      <c r="I57">
        <v>3740</v>
      </c>
      <c r="J57">
        <v>5060</v>
      </c>
    </row>
    <row r="58" spans="1:10" ht="12.75">
      <c r="A58" t="s">
        <v>260</v>
      </c>
      <c r="B58">
        <v>6812</v>
      </c>
      <c r="C58">
        <v>16484</v>
      </c>
      <c r="D58">
        <v>10816</v>
      </c>
      <c r="E58">
        <v>14092</v>
      </c>
      <c r="F58">
        <v>11752</v>
      </c>
      <c r="G58">
        <v>5928</v>
      </c>
      <c r="H58">
        <v>0</v>
      </c>
      <c r="I58">
        <v>4212</v>
      </c>
      <c r="J58">
        <v>9360</v>
      </c>
    </row>
    <row r="59" spans="1:10" ht="12.75">
      <c r="A59" t="s">
        <v>262</v>
      </c>
      <c r="B59">
        <v>13728</v>
      </c>
      <c r="C59">
        <v>10140</v>
      </c>
      <c r="D59">
        <v>14508</v>
      </c>
      <c r="E59">
        <v>16068</v>
      </c>
      <c r="F59">
        <v>8112</v>
      </c>
      <c r="G59">
        <v>9256</v>
      </c>
      <c r="H59">
        <v>5980</v>
      </c>
      <c r="I59">
        <v>2184</v>
      </c>
      <c r="J59">
        <v>2548</v>
      </c>
    </row>
    <row r="60" spans="1:10" ht="12.75">
      <c r="A60" t="s">
        <v>263</v>
      </c>
      <c r="B60">
        <v>1716</v>
      </c>
      <c r="C60">
        <v>1872</v>
      </c>
      <c r="D60">
        <v>1456</v>
      </c>
      <c r="E60">
        <v>1924</v>
      </c>
      <c r="F60">
        <v>2912</v>
      </c>
      <c r="G60">
        <v>2444</v>
      </c>
      <c r="H60">
        <v>1456</v>
      </c>
      <c r="I60">
        <v>728</v>
      </c>
      <c r="J60">
        <v>1456</v>
      </c>
    </row>
    <row r="61" ht="12.75">
      <c r="A61" t="s">
        <v>244</v>
      </c>
    </row>
    <row r="62" spans="1:10" ht="12.75">
      <c r="A62" t="s">
        <v>243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</row>
    <row r="63" spans="1:10" ht="12.75">
      <c r="A63" t="s">
        <v>270</v>
      </c>
      <c r="B63">
        <v>624</v>
      </c>
      <c r="C63">
        <v>676</v>
      </c>
      <c r="D63">
        <v>364</v>
      </c>
      <c r="E63">
        <v>1092</v>
      </c>
      <c r="F63">
        <v>1196</v>
      </c>
      <c r="G63">
        <v>364</v>
      </c>
      <c r="H63">
        <v>260</v>
      </c>
      <c r="I63">
        <v>572</v>
      </c>
      <c r="J63">
        <v>364</v>
      </c>
    </row>
    <row r="65" spans="1:10" ht="12.75">
      <c r="A65" s="205" t="s">
        <v>659</v>
      </c>
      <c r="B65" s="222">
        <f>SUM(B4:B63)</f>
        <v>325477</v>
      </c>
      <c r="C65" s="222">
        <f aca="true" t="shared" si="0" ref="C65:J65">SUM(C4:C63)</f>
        <v>277266</v>
      </c>
      <c r="D65" s="222">
        <f t="shared" si="0"/>
        <v>230775</v>
      </c>
      <c r="E65" s="222">
        <f t="shared" si="0"/>
        <v>366639</v>
      </c>
      <c r="F65" s="222">
        <f t="shared" si="0"/>
        <v>309604</v>
      </c>
      <c r="G65" s="222">
        <f t="shared" si="0"/>
        <v>297316</v>
      </c>
      <c r="H65" s="222">
        <f t="shared" si="0"/>
        <v>149848</v>
      </c>
      <c r="I65" s="222">
        <f t="shared" si="0"/>
        <v>99376</v>
      </c>
      <c r="J65" s="222">
        <f t="shared" si="0"/>
        <v>150986</v>
      </c>
    </row>
  </sheetData>
  <sheetProtection/>
  <mergeCells count="1">
    <mergeCell ref="B1:J1"/>
  </mergeCells>
  <printOptions/>
  <pageMargins left="0.7" right="0.7" top="0.75" bottom="0.75" header="0.3" footer="0.3"/>
  <pageSetup horizontalDpi="600" verticalDpi="600" orientation="portrait" r:id="rId1"/>
  <headerFooter>
    <oddHeader>&amp;L2018 Annual Statistical Report&amp;CInternet Use Statistics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67"/>
  <sheetViews>
    <sheetView view="pageLayout" workbookViewId="0" topLeftCell="A142">
      <selection activeCell="D262" sqref="D262"/>
    </sheetView>
  </sheetViews>
  <sheetFormatPr defaultColWidth="9.140625" defaultRowHeight="12.75"/>
  <cols>
    <col min="1" max="1" width="56.8515625" style="0" bestFit="1" customWidth="1"/>
    <col min="2" max="2" width="17.57421875" style="0" bestFit="1" customWidth="1"/>
    <col min="4" max="4" width="14.00390625" style="0" bestFit="1" customWidth="1"/>
    <col min="5" max="5" width="16.8515625" style="0" bestFit="1" customWidth="1"/>
    <col min="7" max="7" width="14.00390625" style="13" bestFit="1" customWidth="1"/>
    <col min="8" max="8" width="18.7109375" style="13" bestFit="1" customWidth="1"/>
    <col min="9" max="9" width="14.00390625" style="13" bestFit="1" customWidth="1"/>
  </cols>
  <sheetData>
    <row r="1" spans="1:9" ht="12.75">
      <c r="A1" s="5" t="s">
        <v>540</v>
      </c>
      <c r="B1" s="5" t="s">
        <v>537</v>
      </c>
      <c r="C1" s="5" t="s">
        <v>538</v>
      </c>
      <c r="D1" s="5" t="s">
        <v>539</v>
      </c>
      <c r="E1" s="5" t="s">
        <v>386</v>
      </c>
      <c r="F1" s="5" t="s">
        <v>538</v>
      </c>
      <c r="G1" s="15" t="s">
        <v>539</v>
      </c>
      <c r="H1" s="15" t="s">
        <v>543</v>
      </c>
      <c r="I1" s="15" t="s">
        <v>544</v>
      </c>
    </row>
    <row r="2" ht="13.5" thickBot="1">
      <c r="A2" s="5" t="s">
        <v>528</v>
      </c>
    </row>
    <row r="3" spans="1:9" ht="12.75">
      <c r="A3" s="82" t="s">
        <v>242</v>
      </c>
      <c r="B3" s="44" t="s">
        <v>304</v>
      </c>
      <c r="C3" s="45">
        <v>0</v>
      </c>
      <c r="D3" s="73">
        <v>0</v>
      </c>
      <c r="E3" s="44" t="s">
        <v>342</v>
      </c>
      <c r="F3" s="45">
        <v>0</v>
      </c>
      <c r="G3" s="47">
        <v>91000</v>
      </c>
      <c r="H3" s="48"/>
      <c r="I3" s="49"/>
    </row>
    <row r="4" spans="1:9" ht="12.75">
      <c r="A4" s="83"/>
      <c r="B4" s="25" t="s">
        <v>397</v>
      </c>
      <c r="C4" s="26">
        <v>0</v>
      </c>
      <c r="D4" s="84">
        <v>0</v>
      </c>
      <c r="E4" s="25"/>
      <c r="F4" s="26"/>
      <c r="G4" s="28"/>
      <c r="H4" s="29"/>
      <c r="I4" s="67"/>
    </row>
    <row r="5" spans="1:9" ht="13.5" thickBot="1">
      <c r="A5" s="85"/>
      <c r="B5" s="51" t="s">
        <v>542</v>
      </c>
      <c r="C5" s="68"/>
      <c r="D5" s="74">
        <f>SUM(D3:D4)</f>
        <v>0</v>
      </c>
      <c r="E5" s="51" t="s">
        <v>541</v>
      </c>
      <c r="F5" s="68"/>
      <c r="G5" s="52">
        <f>SUM(G3:G4)</f>
        <v>91000</v>
      </c>
      <c r="H5" s="70">
        <f>SUM(D5+G5)</f>
        <v>91000</v>
      </c>
      <c r="I5" s="53">
        <f>SUM(H3:H5)</f>
        <v>91000</v>
      </c>
    </row>
    <row r="6" spans="1:9" ht="12.75">
      <c r="A6" s="54" t="s">
        <v>296</v>
      </c>
      <c r="B6" s="55" t="s">
        <v>308</v>
      </c>
      <c r="C6" s="56">
        <v>0</v>
      </c>
      <c r="D6" s="57">
        <v>1800</v>
      </c>
      <c r="E6" s="55" t="s">
        <v>346</v>
      </c>
      <c r="F6" s="56">
        <v>0</v>
      </c>
      <c r="G6" s="58">
        <v>98000</v>
      </c>
      <c r="H6" s="58"/>
      <c r="I6" s="59"/>
    </row>
    <row r="7" spans="1:9" ht="12.75">
      <c r="A7" s="71"/>
      <c r="B7" s="34" t="s">
        <v>401</v>
      </c>
      <c r="C7" s="35">
        <v>0</v>
      </c>
      <c r="D7" s="36">
        <v>1800</v>
      </c>
      <c r="E7" s="34"/>
      <c r="F7" s="35"/>
      <c r="G7" s="37"/>
      <c r="H7" s="37"/>
      <c r="I7" s="72"/>
    </row>
    <row r="8" spans="1:9" ht="12.75">
      <c r="A8" s="71"/>
      <c r="B8" s="34" t="s">
        <v>402</v>
      </c>
      <c r="C8" s="35">
        <v>0</v>
      </c>
      <c r="D8" s="36">
        <v>3600</v>
      </c>
      <c r="E8" s="34"/>
      <c r="F8" s="35"/>
      <c r="G8" s="37"/>
      <c r="H8" s="37"/>
      <c r="I8" s="72"/>
    </row>
    <row r="9" spans="1:9" ht="13.5" thickBot="1">
      <c r="A9" s="60"/>
      <c r="B9" s="61" t="s">
        <v>542</v>
      </c>
      <c r="C9" s="62"/>
      <c r="D9" s="63">
        <f>SUM(D6:D8)</f>
        <v>7200</v>
      </c>
      <c r="E9" s="61" t="s">
        <v>541</v>
      </c>
      <c r="F9" s="62"/>
      <c r="G9" s="64">
        <f>SUM(G6:G8)</f>
        <v>98000</v>
      </c>
      <c r="H9" s="64">
        <f>SUM(D9+G9)</f>
        <v>105200</v>
      </c>
      <c r="I9" s="65">
        <f>SUM(H6:H9)</f>
        <v>105200</v>
      </c>
    </row>
    <row r="10" spans="1:9" ht="12.75">
      <c r="A10" s="43" t="s">
        <v>249</v>
      </c>
      <c r="B10" s="44" t="s">
        <v>302</v>
      </c>
      <c r="C10" s="45">
        <v>0</v>
      </c>
      <c r="D10" s="73">
        <v>0</v>
      </c>
      <c r="E10" s="44" t="s">
        <v>348</v>
      </c>
      <c r="F10" s="45">
        <v>0</v>
      </c>
      <c r="G10" s="47">
        <v>60000</v>
      </c>
      <c r="H10" s="48"/>
      <c r="I10" s="49"/>
    </row>
    <row r="11" spans="1:9" ht="13.5" thickBot="1">
      <c r="A11" s="50"/>
      <c r="B11" s="51" t="s">
        <v>542</v>
      </c>
      <c r="C11" s="68"/>
      <c r="D11" s="74">
        <f>D10</f>
        <v>0</v>
      </c>
      <c r="E11" s="51" t="s">
        <v>541</v>
      </c>
      <c r="F11" s="68"/>
      <c r="G11" s="52">
        <f>G10</f>
        <v>60000</v>
      </c>
      <c r="H11" s="70">
        <f>SUM(D11+G11)</f>
        <v>60000</v>
      </c>
      <c r="I11" s="53">
        <f>SUM(H10:H11)</f>
        <v>60000</v>
      </c>
    </row>
    <row r="12" spans="1:9" ht="12.75">
      <c r="A12" s="54" t="s">
        <v>297</v>
      </c>
      <c r="B12" s="55" t="s">
        <v>312</v>
      </c>
      <c r="C12" s="56">
        <v>0</v>
      </c>
      <c r="D12" s="57">
        <v>3700</v>
      </c>
      <c r="E12" s="55" t="s">
        <v>351</v>
      </c>
      <c r="F12" s="56">
        <v>0.69</v>
      </c>
      <c r="G12" s="58">
        <v>144800</v>
      </c>
      <c r="H12" s="58"/>
      <c r="I12" s="59"/>
    </row>
    <row r="13" spans="1:9" ht="12.75">
      <c r="A13" s="71"/>
      <c r="B13" s="34" t="s">
        <v>422</v>
      </c>
      <c r="C13" s="35">
        <v>0</v>
      </c>
      <c r="D13" s="36">
        <v>9900</v>
      </c>
      <c r="E13" s="34"/>
      <c r="F13" s="35"/>
      <c r="G13" s="37"/>
      <c r="H13" s="37"/>
      <c r="I13" s="72"/>
    </row>
    <row r="14" spans="1:9" ht="12.75">
      <c r="A14" s="71"/>
      <c r="B14" s="34" t="s">
        <v>423</v>
      </c>
      <c r="C14" s="35">
        <v>0</v>
      </c>
      <c r="D14" s="80">
        <v>0</v>
      </c>
      <c r="E14" s="34"/>
      <c r="F14" s="35"/>
      <c r="G14" s="37"/>
      <c r="H14" s="37"/>
      <c r="I14" s="72"/>
    </row>
    <row r="15" spans="1:9" ht="13.5" thickBot="1">
      <c r="A15" s="60"/>
      <c r="B15" s="61" t="s">
        <v>542</v>
      </c>
      <c r="C15" s="62"/>
      <c r="D15" s="76">
        <f>SUM(D12:D14)</f>
        <v>13600</v>
      </c>
      <c r="E15" s="61" t="s">
        <v>541</v>
      </c>
      <c r="F15" s="62"/>
      <c r="G15" s="64">
        <f>SUM(G12:G14)</f>
        <v>144800</v>
      </c>
      <c r="H15" s="64">
        <f>SUM(D15+G15)</f>
        <v>158400</v>
      </c>
      <c r="I15" s="65">
        <f>SUM(H12:H15)</f>
        <v>158400</v>
      </c>
    </row>
    <row r="16" spans="1:9" ht="12.75">
      <c r="A16" s="43" t="s">
        <v>259</v>
      </c>
      <c r="B16" s="44" t="s">
        <v>317</v>
      </c>
      <c r="C16" s="45">
        <v>0</v>
      </c>
      <c r="D16" s="46">
        <v>28000</v>
      </c>
      <c r="E16" s="44" t="s">
        <v>356</v>
      </c>
      <c r="F16" s="45">
        <v>0</v>
      </c>
      <c r="G16" s="47">
        <v>50000</v>
      </c>
      <c r="H16" s="48"/>
      <c r="I16" s="49"/>
    </row>
    <row r="17" spans="1:9" ht="13.5" thickBot="1">
      <c r="A17" s="50"/>
      <c r="B17" s="51" t="s">
        <v>542</v>
      </c>
      <c r="C17" s="68"/>
      <c r="D17" s="69">
        <f>D16</f>
        <v>28000</v>
      </c>
      <c r="E17" s="51" t="s">
        <v>541</v>
      </c>
      <c r="F17" s="68"/>
      <c r="G17" s="52">
        <f>G16</f>
        <v>50000</v>
      </c>
      <c r="H17" s="70">
        <f>SUM(D17+G17)</f>
        <v>78000</v>
      </c>
      <c r="I17" s="53">
        <f>SUM(H16:H17)</f>
        <v>78000</v>
      </c>
    </row>
    <row r="18" spans="1:9" ht="12.75">
      <c r="A18" s="54" t="s">
        <v>261</v>
      </c>
      <c r="B18" s="55" t="s">
        <v>319</v>
      </c>
      <c r="C18" s="56">
        <v>0</v>
      </c>
      <c r="D18" s="57">
        <v>15500</v>
      </c>
      <c r="E18" s="55" t="s">
        <v>358</v>
      </c>
      <c r="F18" s="56">
        <v>0</v>
      </c>
      <c r="G18" s="58">
        <v>42500</v>
      </c>
      <c r="H18" s="58"/>
      <c r="I18" s="59"/>
    </row>
    <row r="19" spans="1:9" ht="13.5" thickBot="1">
      <c r="A19" s="60"/>
      <c r="B19" s="61" t="s">
        <v>542</v>
      </c>
      <c r="C19" s="62"/>
      <c r="D19" s="63">
        <f>D18</f>
        <v>15500</v>
      </c>
      <c r="E19" s="61" t="s">
        <v>541</v>
      </c>
      <c r="F19" s="62"/>
      <c r="G19" s="64">
        <f>G18</f>
        <v>42500</v>
      </c>
      <c r="H19" s="64">
        <f>SUM(D19+G19)</f>
        <v>58000</v>
      </c>
      <c r="I19" s="65">
        <f>SUM(H18:H19)</f>
        <v>58000</v>
      </c>
    </row>
    <row r="20" spans="1:9" ht="12.75">
      <c r="A20" s="43" t="s">
        <v>272</v>
      </c>
      <c r="B20" s="44" t="s">
        <v>324</v>
      </c>
      <c r="C20" s="45">
        <v>0</v>
      </c>
      <c r="D20" s="46">
        <v>6000</v>
      </c>
      <c r="E20" s="44" t="s">
        <v>314</v>
      </c>
      <c r="F20" s="45">
        <v>0</v>
      </c>
      <c r="G20" s="47">
        <v>76500</v>
      </c>
      <c r="H20" s="48"/>
      <c r="I20" s="49"/>
    </row>
    <row r="21" spans="1:9" ht="13.5" thickBot="1">
      <c r="A21" s="50"/>
      <c r="B21" s="51" t="s">
        <v>542</v>
      </c>
      <c r="C21" s="68"/>
      <c r="D21" s="69">
        <f>D20</f>
        <v>6000</v>
      </c>
      <c r="E21" s="51" t="s">
        <v>541</v>
      </c>
      <c r="F21" s="68"/>
      <c r="G21" s="52">
        <f>G20</f>
        <v>76500</v>
      </c>
      <c r="H21" s="70">
        <f>SUM(D21+G21)</f>
        <v>82500</v>
      </c>
      <c r="I21" s="53">
        <f>SUM(H20:H21)</f>
        <v>82500</v>
      </c>
    </row>
    <row r="22" spans="1:9" ht="12.75">
      <c r="A22" s="54" t="s">
        <v>278</v>
      </c>
      <c r="B22" s="55" t="s">
        <v>327</v>
      </c>
      <c r="C22" s="56">
        <v>1</v>
      </c>
      <c r="D22" s="57">
        <v>11467</v>
      </c>
      <c r="E22" s="55" t="s">
        <v>517</v>
      </c>
      <c r="F22" s="56">
        <v>1</v>
      </c>
      <c r="G22" s="58">
        <v>67000</v>
      </c>
      <c r="H22" s="58"/>
      <c r="I22" s="59"/>
    </row>
    <row r="23" spans="1:9" ht="13.5" thickBot="1">
      <c r="A23" s="60"/>
      <c r="B23" s="61" t="s">
        <v>542</v>
      </c>
      <c r="C23" s="62"/>
      <c r="D23" s="63">
        <f>D22</f>
        <v>11467</v>
      </c>
      <c r="E23" s="61" t="s">
        <v>541</v>
      </c>
      <c r="F23" s="62"/>
      <c r="G23" s="64">
        <f>G22</f>
        <v>67000</v>
      </c>
      <c r="H23" s="64">
        <f>SUM(D23+G23)</f>
        <v>78467</v>
      </c>
      <c r="I23" s="65">
        <f>SUM(H22:H23)</f>
        <v>78467</v>
      </c>
    </row>
    <row r="24" spans="1:9" ht="12.75">
      <c r="A24" s="43" t="s">
        <v>298</v>
      </c>
      <c r="B24" s="44" t="s">
        <v>331</v>
      </c>
      <c r="C24" s="44">
        <v>0</v>
      </c>
      <c r="D24" s="46">
        <v>27250</v>
      </c>
      <c r="E24" s="44" t="s">
        <v>374</v>
      </c>
      <c r="F24" s="44">
        <v>0</v>
      </c>
      <c r="G24" s="47">
        <v>54917</v>
      </c>
      <c r="H24" s="48"/>
      <c r="I24" s="49"/>
    </row>
    <row r="25" spans="1:9" ht="12.75">
      <c r="A25" s="66"/>
      <c r="B25" s="25" t="s">
        <v>542</v>
      </c>
      <c r="C25" s="25"/>
      <c r="D25" s="27">
        <f>D24</f>
        <v>27250</v>
      </c>
      <c r="E25" s="25" t="s">
        <v>541</v>
      </c>
      <c r="F25" s="25"/>
      <c r="G25" s="28">
        <f>G24</f>
        <v>54917</v>
      </c>
      <c r="H25" s="29">
        <f>SUM(D25+G25)</f>
        <v>82167</v>
      </c>
      <c r="I25" s="67"/>
    </row>
    <row r="26" spans="1:9" ht="12.75">
      <c r="A26" s="66"/>
      <c r="B26" s="25"/>
      <c r="C26" s="26"/>
      <c r="D26" s="27"/>
      <c r="E26" s="25" t="s">
        <v>522</v>
      </c>
      <c r="F26" s="25">
        <v>0</v>
      </c>
      <c r="G26" s="28">
        <v>34000</v>
      </c>
      <c r="H26" s="29"/>
      <c r="I26" s="67"/>
    </row>
    <row r="27" spans="1:9" ht="13.5" thickBot="1">
      <c r="A27" s="50"/>
      <c r="B27" s="51" t="s">
        <v>542</v>
      </c>
      <c r="C27" s="68"/>
      <c r="D27" s="69">
        <f>D26</f>
        <v>0</v>
      </c>
      <c r="E27" s="51" t="s">
        <v>541</v>
      </c>
      <c r="F27" s="51"/>
      <c r="G27" s="52">
        <f>G26</f>
        <v>34000</v>
      </c>
      <c r="H27" s="70">
        <f>SUM(D27+G27)</f>
        <v>34000</v>
      </c>
      <c r="I27" s="53">
        <f>SUM(H24:H27)</f>
        <v>116167</v>
      </c>
    </row>
    <row r="28" spans="1:9" ht="12.75">
      <c r="A28" s="54" t="s">
        <v>300</v>
      </c>
      <c r="B28" s="55" t="s">
        <v>486</v>
      </c>
      <c r="C28" s="56">
        <v>0</v>
      </c>
      <c r="D28" s="57">
        <v>12000</v>
      </c>
      <c r="E28" s="55" t="s">
        <v>378</v>
      </c>
      <c r="F28" s="56">
        <v>0</v>
      </c>
      <c r="G28" s="58">
        <v>87100</v>
      </c>
      <c r="H28" s="81"/>
      <c r="I28" s="59"/>
    </row>
    <row r="29" spans="1:9" ht="12.75">
      <c r="A29" s="71"/>
      <c r="B29" s="34" t="s">
        <v>487</v>
      </c>
      <c r="C29" s="35">
        <v>0</v>
      </c>
      <c r="D29" s="36">
        <v>480</v>
      </c>
      <c r="E29" s="34"/>
      <c r="F29" s="35"/>
      <c r="G29" s="37"/>
      <c r="H29" s="37"/>
      <c r="I29" s="72"/>
    </row>
    <row r="30" spans="1:9" ht="13.5" thickBot="1">
      <c r="A30" s="60"/>
      <c r="B30" s="61" t="s">
        <v>542</v>
      </c>
      <c r="C30" s="62"/>
      <c r="D30" s="63">
        <f>SUM(D28:D29)</f>
        <v>12480</v>
      </c>
      <c r="E30" s="61" t="s">
        <v>541</v>
      </c>
      <c r="F30" s="62"/>
      <c r="G30" s="64">
        <f>SUM(G28:G29)</f>
        <v>87100</v>
      </c>
      <c r="H30" s="64">
        <f>SUM(D30+G30)</f>
        <v>99580</v>
      </c>
      <c r="I30" s="65">
        <f>SUM(H28:H30)</f>
        <v>99580</v>
      </c>
    </row>
    <row r="31" spans="1:9" ht="12.75">
      <c r="A31" s="43" t="s">
        <v>301</v>
      </c>
      <c r="B31" s="44" t="s">
        <v>339</v>
      </c>
      <c r="C31" s="45">
        <v>0</v>
      </c>
      <c r="D31" s="46">
        <v>1200</v>
      </c>
      <c r="E31" s="44" t="s">
        <v>385</v>
      </c>
      <c r="F31" s="45">
        <v>0</v>
      </c>
      <c r="G31" s="47">
        <v>92282</v>
      </c>
      <c r="H31" s="48"/>
      <c r="I31" s="49"/>
    </row>
    <row r="32" spans="1:9" ht="13.5" thickBot="1">
      <c r="A32" s="50"/>
      <c r="B32" s="51" t="s">
        <v>542</v>
      </c>
      <c r="C32" s="68"/>
      <c r="D32" s="69">
        <f>D31</f>
        <v>1200</v>
      </c>
      <c r="E32" s="51" t="s">
        <v>541</v>
      </c>
      <c r="F32" s="68"/>
      <c r="G32" s="52">
        <f>G31</f>
        <v>92282</v>
      </c>
      <c r="H32" s="70">
        <f>SUM(D32+G32)</f>
        <v>93482</v>
      </c>
      <c r="I32" s="53">
        <f>SUM(H31:H32)</f>
        <v>93482</v>
      </c>
    </row>
    <row r="33" spans="1:9" ht="12.75">
      <c r="A33" s="54" t="s">
        <v>294</v>
      </c>
      <c r="B33" s="55" t="s">
        <v>493</v>
      </c>
      <c r="C33" s="56">
        <v>0</v>
      </c>
      <c r="D33" s="57">
        <v>7100</v>
      </c>
      <c r="E33" s="55" t="s">
        <v>343</v>
      </c>
      <c r="F33" s="56">
        <v>0</v>
      </c>
      <c r="G33" s="58">
        <v>77427</v>
      </c>
      <c r="H33" s="58"/>
      <c r="I33" s="59"/>
    </row>
    <row r="34" spans="1:9" ht="12.75">
      <c r="A34" s="71"/>
      <c r="B34" s="34" t="s">
        <v>494</v>
      </c>
      <c r="C34" s="35">
        <v>0</v>
      </c>
      <c r="D34" s="36">
        <v>3000</v>
      </c>
      <c r="E34" s="34"/>
      <c r="F34" s="35"/>
      <c r="G34" s="37"/>
      <c r="H34" s="37"/>
      <c r="I34" s="72"/>
    </row>
    <row r="35" spans="1:9" ht="13.5" thickBot="1">
      <c r="A35" s="60"/>
      <c r="B35" s="61" t="s">
        <v>542</v>
      </c>
      <c r="C35" s="62"/>
      <c r="D35" s="63">
        <f>SUM(D33:D34)</f>
        <v>10100</v>
      </c>
      <c r="E35" s="61" t="s">
        <v>541</v>
      </c>
      <c r="F35" s="62"/>
      <c r="G35" s="64">
        <f>SUM(G33:G34)</f>
        <v>77427</v>
      </c>
      <c r="H35" s="64">
        <f>SUM(D35+G35)</f>
        <v>87527</v>
      </c>
      <c r="I35" s="65">
        <f>SUM(H33:H35)</f>
        <v>87527</v>
      </c>
    </row>
    <row r="36" spans="1:6" ht="13.5" thickBot="1">
      <c r="A36" t="s">
        <v>529</v>
      </c>
      <c r="C36" s="1"/>
      <c r="D36" s="3"/>
      <c r="F36" s="1"/>
    </row>
    <row r="37" spans="1:9" ht="12.75">
      <c r="A37" s="43" t="s">
        <v>245</v>
      </c>
      <c r="B37" s="44" t="s">
        <v>306</v>
      </c>
      <c r="C37" s="45">
        <v>2</v>
      </c>
      <c r="D37" s="46">
        <v>192212</v>
      </c>
      <c r="E37" s="44" t="s">
        <v>344</v>
      </c>
      <c r="F37" s="45">
        <v>0</v>
      </c>
      <c r="G37" s="47">
        <v>301001</v>
      </c>
      <c r="H37" s="48"/>
      <c r="I37" s="49"/>
    </row>
    <row r="38" spans="1:9" ht="12.75">
      <c r="A38" s="66"/>
      <c r="B38" s="25" t="s">
        <v>398</v>
      </c>
      <c r="C38" s="26">
        <v>0</v>
      </c>
      <c r="D38" s="27">
        <v>2500</v>
      </c>
      <c r="E38" s="25"/>
      <c r="F38" s="26"/>
      <c r="G38" s="28"/>
      <c r="H38" s="29"/>
      <c r="I38" s="67"/>
    </row>
    <row r="39" spans="1:9" ht="12.75">
      <c r="A39" s="66"/>
      <c r="B39" s="25" t="s">
        <v>399</v>
      </c>
      <c r="C39" s="26">
        <v>0</v>
      </c>
      <c r="D39" s="27">
        <v>12200</v>
      </c>
      <c r="E39" s="25"/>
      <c r="F39" s="26"/>
      <c r="G39" s="28"/>
      <c r="H39" s="29"/>
      <c r="I39" s="67"/>
    </row>
    <row r="40" spans="1:9" ht="12.75">
      <c r="A40" s="66"/>
      <c r="B40" s="25" t="s">
        <v>400</v>
      </c>
      <c r="C40" s="26">
        <v>0</v>
      </c>
      <c r="D40" s="27">
        <v>18728</v>
      </c>
      <c r="E40" s="25"/>
      <c r="F40" s="26"/>
      <c r="G40" s="28"/>
      <c r="H40" s="29"/>
      <c r="I40" s="67"/>
    </row>
    <row r="41" spans="1:9" ht="13.5" thickBot="1">
      <c r="A41" s="50"/>
      <c r="B41" s="51" t="s">
        <v>542</v>
      </c>
      <c r="C41" s="68"/>
      <c r="D41" s="69">
        <f>SUM(D37:D40)</f>
        <v>225640</v>
      </c>
      <c r="E41" s="51" t="s">
        <v>541</v>
      </c>
      <c r="F41" s="68"/>
      <c r="G41" s="52">
        <f>SUM(G37:G40)</f>
        <v>301001</v>
      </c>
      <c r="H41" s="70">
        <f>SUM(D41+G41)</f>
        <v>526641</v>
      </c>
      <c r="I41" s="53">
        <f>SUM(H37:H41)</f>
        <v>526641</v>
      </c>
    </row>
    <row r="42" spans="1:9" ht="12.75">
      <c r="A42" s="54" t="s">
        <v>246</v>
      </c>
      <c r="B42" s="55" t="s">
        <v>307</v>
      </c>
      <c r="C42" s="56">
        <v>3</v>
      </c>
      <c r="D42" s="57">
        <v>233056</v>
      </c>
      <c r="E42" s="55" t="s">
        <v>345</v>
      </c>
      <c r="F42" s="56">
        <v>1.1</v>
      </c>
      <c r="G42" s="58">
        <v>222578</v>
      </c>
      <c r="H42" s="58"/>
      <c r="I42" s="59"/>
    </row>
    <row r="43" spans="1:9" ht="13.5" thickBot="1">
      <c r="A43" s="60"/>
      <c r="B43" s="61" t="s">
        <v>542</v>
      </c>
      <c r="C43" s="62"/>
      <c r="D43" s="63">
        <f>D42</f>
        <v>233056</v>
      </c>
      <c r="E43" s="61" t="s">
        <v>541</v>
      </c>
      <c r="F43" s="62"/>
      <c r="G43" s="64">
        <f>G42</f>
        <v>222578</v>
      </c>
      <c r="H43" s="64">
        <f>SUM(D43+G43)</f>
        <v>455634</v>
      </c>
      <c r="I43" s="65">
        <f>SUM(H42:H43)</f>
        <v>455634</v>
      </c>
    </row>
    <row r="44" spans="1:9" ht="12.75">
      <c r="A44" s="43" t="s">
        <v>251</v>
      </c>
      <c r="B44" s="44" t="s">
        <v>418</v>
      </c>
      <c r="C44" s="45">
        <v>0</v>
      </c>
      <c r="D44" s="46">
        <v>36000</v>
      </c>
      <c r="E44" s="44" t="s">
        <v>350</v>
      </c>
      <c r="F44" s="45">
        <v>2.5</v>
      </c>
      <c r="G44" s="47">
        <v>115000</v>
      </c>
      <c r="H44" s="48"/>
      <c r="I44" s="49"/>
    </row>
    <row r="45" spans="1:9" ht="12.75">
      <c r="A45" s="66"/>
      <c r="B45" s="25" t="s">
        <v>419</v>
      </c>
      <c r="C45" s="26">
        <v>0</v>
      </c>
      <c r="D45" s="27">
        <v>4700</v>
      </c>
      <c r="E45" s="25"/>
      <c r="F45" s="26"/>
      <c r="G45" s="28"/>
      <c r="H45" s="29"/>
      <c r="I45" s="67"/>
    </row>
    <row r="46" spans="1:9" ht="12.75">
      <c r="A46" s="66"/>
      <c r="B46" s="25" t="s">
        <v>311</v>
      </c>
      <c r="C46" s="26">
        <v>2.5</v>
      </c>
      <c r="D46" s="27">
        <v>51492</v>
      </c>
      <c r="E46" s="25"/>
      <c r="F46" s="26"/>
      <c r="G46" s="28"/>
      <c r="H46" s="29"/>
      <c r="I46" s="67"/>
    </row>
    <row r="47" spans="1:9" ht="12.75">
      <c r="A47" s="66"/>
      <c r="B47" s="25" t="s">
        <v>420</v>
      </c>
      <c r="C47" s="26">
        <v>0</v>
      </c>
      <c r="D47" s="27">
        <v>8200</v>
      </c>
      <c r="E47" s="25"/>
      <c r="F47" s="26"/>
      <c r="G47" s="28"/>
      <c r="H47" s="29"/>
      <c r="I47" s="67"/>
    </row>
    <row r="48" spans="1:9" ht="12.75">
      <c r="A48" s="66"/>
      <c r="B48" s="25" t="s">
        <v>542</v>
      </c>
      <c r="C48" s="26"/>
      <c r="D48" s="27">
        <f>SUM(D44:D47)</f>
        <v>100392</v>
      </c>
      <c r="E48" s="25" t="s">
        <v>541</v>
      </c>
      <c r="F48" s="26"/>
      <c r="G48" s="28">
        <f>SUM(G44:G47)</f>
        <v>115000</v>
      </c>
      <c r="H48" s="29">
        <f>SUM(D48+G48)</f>
        <v>215392</v>
      </c>
      <c r="I48" s="67"/>
    </row>
    <row r="49" spans="1:9" ht="12.75">
      <c r="A49" s="66"/>
      <c r="B49" s="21" t="s">
        <v>421</v>
      </c>
      <c r="C49" s="22">
        <v>0</v>
      </c>
      <c r="D49" s="23">
        <v>3000</v>
      </c>
      <c r="E49" s="21" t="s">
        <v>498</v>
      </c>
      <c r="F49" s="22">
        <v>0</v>
      </c>
      <c r="G49" s="24">
        <v>51775</v>
      </c>
      <c r="H49" s="29"/>
      <c r="I49" s="67"/>
    </row>
    <row r="50" spans="1:9" ht="13.5" thickBot="1">
      <c r="A50" s="50"/>
      <c r="B50" s="51" t="s">
        <v>542</v>
      </c>
      <c r="C50" s="68"/>
      <c r="D50" s="69">
        <f>D49</f>
        <v>3000</v>
      </c>
      <c r="E50" s="51" t="s">
        <v>541</v>
      </c>
      <c r="F50" s="68"/>
      <c r="G50" s="52">
        <f>G49</f>
        <v>51775</v>
      </c>
      <c r="H50" s="70">
        <f>SUM(D50+G50)</f>
        <v>54775</v>
      </c>
      <c r="I50" s="53">
        <f>SUM(H44:H50)</f>
        <v>270167</v>
      </c>
    </row>
    <row r="51" spans="1:9" ht="12.75">
      <c r="A51" s="54" t="s">
        <v>254</v>
      </c>
      <c r="B51" s="55" t="s">
        <v>429</v>
      </c>
      <c r="C51" s="56">
        <v>0</v>
      </c>
      <c r="D51" s="57">
        <v>11200</v>
      </c>
      <c r="E51" s="55" t="s">
        <v>352</v>
      </c>
      <c r="F51" s="56">
        <v>0</v>
      </c>
      <c r="G51" s="58">
        <v>104500</v>
      </c>
      <c r="H51" s="58"/>
      <c r="I51" s="59"/>
    </row>
    <row r="52" spans="1:9" ht="12.75">
      <c r="A52" s="71"/>
      <c r="B52" s="34" t="s">
        <v>431</v>
      </c>
      <c r="C52" s="35">
        <v>0</v>
      </c>
      <c r="D52" s="36">
        <v>4672</v>
      </c>
      <c r="E52" s="34"/>
      <c r="F52" s="34"/>
      <c r="G52" s="37"/>
      <c r="H52" s="37"/>
      <c r="I52" s="72"/>
    </row>
    <row r="53" spans="1:9" ht="12.75">
      <c r="A53" s="71"/>
      <c r="B53" s="34" t="s">
        <v>314</v>
      </c>
      <c r="C53" s="35">
        <v>0</v>
      </c>
      <c r="D53" s="36">
        <v>44523</v>
      </c>
      <c r="E53" s="34"/>
      <c r="F53" s="35"/>
      <c r="G53" s="37"/>
      <c r="H53" s="37"/>
      <c r="I53" s="72"/>
    </row>
    <row r="54" spans="1:9" ht="12.75">
      <c r="A54" s="71"/>
      <c r="B54" s="34" t="s">
        <v>432</v>
      </c>
      <c r="C54" s="35">
        <v>0</v>
      </c>
      <c r="D54" s="36">
        <v>9000</v>
      </c>
      <c r="E54" s="34"/>
      <c r="F54" s="35"/>
      <c r="G54" s="37"/>
      <c r="H54" s="37"/>
      <c r="I54" s="72"/>
    </row>
    <row r="55" spans="1:9" ht="12.75">
      <c r="A55" s="71"/>
      <c r="B55" s="34" t="s">
        <v>542</v>
      </c>
      <c r="C55" s="35"/>
      <c r="D55" s="36">
        <f>SUM(D51:D54)</f>
        <v>69395</v>
      </c>
      <c r="E55" s="34" t="s">
        <v>541</v>
      </c>
      <c r="F55" s="35"/>
      <c r="G55" s="37">
        <f>SUM(G51:G54)</f>
        <v>104500</v>
      </c>
      <c r="H55" s="37">
        <f>SUM(D55+G55)</f>
        <v>173895</v>
      </c>
      <c r="I55" s="72"/>
    </row>
    <row r="56" spans="1:9" ht="12.75">
      <c r="A56" s="71"/>
      <c r="B56" s="30" t="s">
        <v>428</v>
      </c>
      <c r="C56" s="31">
        <v>0</v>
      </c>
      <c r="D56" s="32">
        <v>32990</v>
      </c>
      <c r="E56" s="30" t="s">
        <v>501</v>
      </c>
      <c r="F56" s="31">
        <v>0</v>
      </c>
      <c r="G56" s="33">
        <v>130000</v>
      </c>
      <c r="H56" s="37"/>
      <c r="I56" s="72"/>
    </row>
    <row r="57" spans="1:9" ht="12.75">
      <c r="A57" s="71"/>
      <c r="B57" s="34" t="s">
        <v>430</v>
      </c>
      <c r="C57" s="35">
        <v>0</v>
      </c>
      <c r="D57" s="36">
        <v>5000</v>
      </c>
      <c r="E57" s="34"/>
      <c r="F57" s="35"/>
      <c r="G57" s="37"/>
      <c r="H57" s="37"/>
      <c r="I57" s="72"/>
    </row>
    <row r="58" spans="1:9" ht="13.5" thickBot="1">
      <c r="A58" s="60"/>
      <c r="B58" s="61" t="s">
        <v>542</v>
      </c>
      <c r="C58" s="62"/>
      <c r="D58" s="63">
        <f>SUM(D56:D57)</f>
        <v>37990</v>
      </c>
      <c r="E58" s="61" t="s">
        <v>541</v>
      </c>
      <c r="F58" s="62"/>
      <c r="G58" s="64">
        <f>SUM(G56:G57)</f>
        <v>130000</v>
      </c>
      <c r="H58" s="64">
        <f>SUM(D58+G58)</f>
        <v>167990</v>
      </c>
      <c r="I58" s="65">
        <f>SUM(H51:H58)</f>
        <v>341885</v>
      </c>
    </row>
    <row r="59" spans="1:9" ht="12.75">
      <c r="A59" s="43" t="s">
        <v>255</v>
      </c>
      <c r="B59" s="44" t="s">
        <v>315</v>
      </c>
      <c r="C59" s="45">
        <v>1.425</v>
      </c>
      <c r="D59" s="46">
        <v>135975</v>
      </c>
      <c r="E59" s="44" t="s">
        <v>315</v>
      </c>
      <c r="F59" s="45">
        <v>1.425</v>
      </c>
      <c r="G59" s="47">
        <v>100000</v>
      </c>
      <c r="H59" s="48"/>
      <c r="I59" s="49"/>
    </row>
    <row r="60" spans="1:9" ht="13.5" thickBot="1">
      <c r="A60" s="50"/>
      <c r="B60" s="51" t="s">
        <v>542</v>
      </c>
      <c r="C60" s="68"/>
      <c r="D60" s="69">
        <f>D59</f>
        <v>135975</v>
      </c>
      <c r="E60" s="51" t="s">
        <v>541</v>
      </c>
      <c r="F60" s="68"/>
      <c r="G60" s="52">
        <f>G59</f>
        <v>100000</v>
      </c>
      <c r="H60" s="70">
        <f>SUM(D60+G60)</f>
        <v>235975</v>
      </c>
      <c r="I60" s="53">
        <f>SUM(H59:H60)</f>
        <v>235975</v>
      </c>
    </row>
    <row r="61" spans="1:9" ht="12.75">
      <c r="A61" s="54" t="s">
        <v>257</v>
      </c>
      <c r="B61" s="55" t="s">
        <v>303</v>
      </c>
      <c r="C61" s="56">
        <v>0</v>
      </c>
      <c r="D61" s="57">
        <v>192737</v>
      </c>
      <c r="E61" s="55" t="s">
        <v>354</v>
      </c>
      <c r="F61" s="56">
        <v>0</v>
      </c>
      <c r="G61" s="58">
        <v>171935</v>
      </c>
      <c r="H61" s="58"/>
      <c r="I61" s="59"/>
    </row>
    <row r="62" spans="1:9" ht="13.5" thickBot="1">
      <c r="A62" s="60"/>
      <c r="B62" s="61" t="s">
        <v>542</v>
      </c>
      <c r="C62" s="62"/>
      <c r="D62" s="63">
        <f>D61</f>
        <v>192737</v>
      </c>
      <c r="E62" s="61" t="s">
        <v>541</v>
      </c>
      <c r="F62" s="62"/>
      <c r="G62" s="64">
        <f>G61</f>
        <v>171935</v>
      </c>
      <c r="H62" s="64">
        <f>SUM(D62+G62)</f>
        <v>364672</v>
      </c>
      <c r="I62" s="65">
        <f>SUM(H61:H62)</f>
        <v>364672</v>
      </c>
    </row>
    <row r="63" spans="1:9" ht="12.75">
      <c r="A63" s="43" t="s">
        <v>264</v>
      </c>
      <c r="B63" s="44" t="s">
        <v>320</v>
      </c>
      <c r="C63" s="45">
        <v>2.575</v>
      </c>
      <c r="D63" s="46">
        <v>317000</v>
      </c>
      <c r="E63" s="44" t="s">
        <v>360</v>
      </c>
      <c r="F63" s="45">
        <v>0</v>
      </c>
      <c r="G63" s="47">
        <v>0</v>
      </c>
      <c r="H63" s="48"/>
      <c r="I63" s="49"/>
    </row>
    <row r="64" spans="1:9" ht="13.5" thickBot="1">
      <c r="A64" s="50"/>
      <c r="B64" s="51" t="s">
        <v>542</v>
      </c>
      <c r="C64" s="68"/>
      <c r="D64" s="69">
        <f>D63</f>
        <v>317000</v>
      </c>
      <c r="E64" s="51" t="s">
        <v>541</v>
      </c>
      <c r="F64" s="68"/>
      <c r="G64" s="52">
        <f>G63</f>
        <v>0</v>
      </c>
      <c r="H64" s="70">
        <f>SUM(D64+G64)</f>
        <v>317000</v>
      </c>
      <c r="I64" s="53">
        <f>SUM(H63:H64)</f>
        <v>317000</v>
      </c>
    </row>
    <row r="65" spans="1:9" ht="12.75">
      <c r="A65" s="54" t="s">
        <v>265</v>
      </c>
      <c r="B65" s="55" t="s">
        <v>454</v>
      </c>
      <c r="C65" s="56">
        <v>0</v>
      </c>
      <c r="D65" s="57">
        <v>7200</v>
      </c>
      <c r="E65" s="55" t="s">
        <v>508</v>
      </c>
      <c r="F65" s="56">
        <v>0</v>
      </c>
      <c r="G65" s="58">
        <v>65000</v>
      </c>
      <c r="H65" s="58"/>
      <c r="I65" s="59"/>
    </row>
    <row r="66" spans="1:9" ht="12.75">
      <c r="A66" s="71"/>
      <c r="B66" s="34" t="s">
        <v>456</v>
      </c>
      <c r="C66" s="35">
        <v>0</v>
      </c>
      <c r="D66" s="80">
        <v>0</v>
      </c>
      <c r="E66" s="34"/>
      <c r="F66" s="35"/>
      <c r="G66" s="37"/>
      <c r="H66" s="37"/>
      <c r="I66" s="72"/>
    </row>
    <row r="67" spans="1:9" ht="12.75">
      <c r="A67" s="71"/>
      <c r="B67" s="34" t="s">
        <v>542</v>
      </c>
      <c r="C67" s="34"/>
      <c r="D67" s="34">
        <f>SUM(D65:D66)</f>
        <v>7200</v>
      </c>
      <c r="E67" s="34" t="s">
        <v>541</v>
      </c>
      <c r="F67" s="35"/>
      <c r="G67" s="37">
        <f>SUM(G65:G66)</f>
        <v>65000</v>
      </c>
      <c r="H67" s="37">
        <f>SUM(D67+G67)</f>
        <v>72200</v>
      </c>
      <c r="I67" s="72"/>
    </row>
    <row r="68" spans="1:9" ht="12.75">
      <c r="A68" s="71"/>
      <c r="B68" s="30" t="s">
        <v>453</v>
      </c>
      <c r="C68" s="31">
        <v>0</v>
      </c>
      <c r="D68" s="32">
        <v>3050</v>
      </c>
      <c r="E68" s="30" t="s">
        <v>455</v>
      </c>
      <c r="F68" s="31">
        <v>0</v>
      </c>
      <c r="G68" s="33">
        <v>90000</v>
      </c>
      <c r="H68" s="37"/>
      <c r="I68" s="72"/>
    </row>
    <row r="69" spans="1:9" ht="12.75">
      <c r="A69" s="71"/>
      <c r="B69" s="34" t="s">
        <v>455</v>
      </c>
      <c r="C69" s="35">
        <v>0</v>
      </c>
      <c r="D69" s="36">
        <v>17650</v>
      </c>
      <c r="E69" s="34"/>
      <c r="F69" s="34"/>
      <c r="G69" s="37"/>
      <c r="H69" s="37"/>
      <c r="I69" s="72"/>
    </row>
    <row r="70" spans="1:9" ht="12.75">
      <c r="A70" s="71"/>
      <c r="B70" s="34" t="s">
        <v>542</v>
      </c>
      <c r="C70" s="35"/>
      <c r="D70" s="36">
        <v>10000</v>
      </c>
      <c r="E70" s="34"/>
      <c r="F70" s="34"/>
      <c r="G70" s="37"/>
      <c r="H70" s="37"/>
      <c r="I70" s="72"/>
    </row>
    <row r="71" spans="1:9" ht="13.5" thickBot="1">
      <c r="A71" s="60"/>
      <c r="B71" s="61"/>
      <c r="C71" s="62"/>
      <c r="D71" s="63">
        <f>SUM(D68:D70)</f>
        <v>30700</v>
      </c>
      <c r="E71" s="61" t="s">
        <v>541</v>
      </c>
      <c r="F71" s="61"/>
      <c r="G71" s="64">
        <f>SUM(G68:G70)</f>
        <v>90000</v>
      </c>
      <c r="H71" s="64">
        <f>SUM(D71+G71)</f>
        <v>120700</v>
      </c>
      <c r="I71" s="65">
        <f>SUM(H65:H71)</f>
        <v>192900</v>
      </c>
    </row>
    <row r="72" spans="1:9" ht="12.75">
      <c r="A72" s="43" t="s">
        <v>273</v>
      </c>
      <c r="B72" s="44" t="s">
        <v>325</v>
      </c>
      <c r="C72" s="45">
        <v>0</v>
      </c>
      <c r="D72" s="46">
        <v>17000</v>
      </c>
      <c r="E72" s="44" t="s">
        <v>366</v>
      </c>
      <c r="F72" s="45">
        <v>0</v>
      </c>
      <c r="G72" s="47">
        <v>153000</v>
      </c>
      <c r="H72" s="48"/>
      <c r="I72" s="49"/>
    </row>
    <row r="73" spans="1:9" ht="13.5" thickBot="1">
      <c r="A73" s="50"/>
      <c r="B73" s="51" t="s">
        <v>542</v>
      </c>
      <c r="C73" s="68"/>
      <c r="D73" s="69">
        <f>D72</f>
        <v>17000</v>
      </c>
      <c r="E73" s="51" t="s">
        <v>541</v>
      </c>
      <c r="F73" s="68"/>
      <c r="G73" s="52">
        <f>G72</f>
        <v>153000</v>
      </c>
      <c r="H73" s="70">
        <f>SUM(D73+G73)</f>
        <v>170000</v>
      </c>
      <c r="I73" s="53">
        <f>SUM(H72:H73)</f>
        <v>170000</v>
      </c>
    </row>
    <row r="74" spans="1:9" ht="12.75">
      <c r="A74" s="54" t="s">
        <v>276</v>
      </c>
      <c r="B74" s="55" t="s">
        <v>475</v>
      </c>
      <c r="C74" s="56">
        <v>0</v>
      </c>
      <c r="D74" s="57">
        <v>51000</v>
      </c>
      <c r="E74" s="55" t="s">
        <v>369</v>
      </c>
      <c r="F74" s="56">
        <v>0</v>
      </c>
      <c r="G74" s="58">
        <v>240000</v>
      </c>
      <c r="H74" s="58"/>
      <c r="I74" s="59"/>
    </row>
    <row r="75" spans="1:9" ht="13.5" thickBot="1">
      <c r="A75" s="60"/>
      <c r="B75" s="61" t="s">
        <v>542</v>
      </c>
      <c r="C75" s="62"/>
      <c r="D75" s="63">
        <f>D74</f>
        <v>51000</v>
      </c>
      <c r="E75" s="61" t="s">
        <v>541</v>
      </c>
      <c r="F75" s="62"/>
      <c r="G75" s="64">
        <f>G74</f>
        <v>240000</v>
      </c>
      <c r="H75" s="64">
        <f>SUM(D75+G75)</f>
        <v>291000</v>
      </c>
      <c r="I75" s="65">
        <f>SUM(H74:H75)</f>
        <v>291000</v>
      </c>
    </row>
    <row r="76" spans="1:9" ht="12.75">
      <c r="A76" s="43" t="s">
        <v>283</v>
      </c>
      <c r="B76" s="44" t="s">
        <v>332</v>
      </c>
      <c r="C76" s="45">
        <v>0</v>
      </c>
      <c r="D76" s="46">
        <v>43500</v>
      </c>
      <c r="E76" s="44" t="s">
        <v>375</v>
      </c>
      <c r="F76" s="45">
        <v>0</v>
      </c>
      <c r="G76" s="47">
        <v>181500</v>
      </c>
      <c r="H76" s="48"/>
      <c r="I76" s="49"/>
    </row>
    <row r="77" spans="1:9" ht="12.75">
      <c r="A77" s="66"/>
      <c r="B77" s="25" t="s">
        <v>542</v>
      </c>
      <c r="C77" s="26"/>
      <c r="D77" s="27">
        <f>D76</f>
        <v>43500</v>
      </c>
      <c r="E77" s="25" t="s">
        <v>541</v>
      </c>
      <c r="F77" s="26"/>
      <c r="G77" s="28">
        <f>G76</f>
        <v>181500</v>
      </c>
      <c r="H77" s="29">
        <f>SUM(D77+G77)</f>
        <v>225000</v>
      </c>
      <c r="I77" s="67"/>
    </row>
    <row r="78" spans="1:9" ht="12.75">
      <c r="A78" s="66"/>
      <c r="B78" s="21" t="s">
        <v>482</v>
      </c>
      <c r="C78" s="22">
        <v>0</v>
      </c>
      <c r="D78" s="23">
        <v>14800</v>
      </c>
      <c r="E78" s="21" t="s">
        <v>523</v>
      </c>
      <c r="F78" s="22">
        <v>0</v>
      </c>
      <c r="G78" s="24">
        <v>98500</v>
      </c>
      <c r="H78" s="29"/>
      <c r="I78" s="67"/>
    </row>
    <row r="79" spans="1:9" ht="12.75">
      <c r="A79" s="66"/>
      <c r="B79" s="25" t="s">
        <v>483</v>
      </c>
      <c r="C79" s="26">
        <v>0</v>
      </c>
      <c r="D79" s="27">
        <v>10000</v>
      </c>
      <c r="E79" s="25"/>
      <c r="F79" s="25"/>
      <c r="G79" s="28"/>
      <c r="H79" s="29"/>
      <c r="I79" s="67"/>
    </row>
    <row r="80" spans="1:9" ht="13.5" thickBot="1">
      <c r="A80" s="50"/>
      <c r="B80" s="51" t="s">
        <v>542</v>
      </c>
      <c r="C80" s="68"/>
      <c r="D80" s="69">
        <f>SUM(D78:D79)</f>
        <v>24800</v>
      </c>
      <c r="E80" s="51" t="s">
        <v>541</v>
      </c>
      <c r="F80" s="51"/>
      <c r="G80" s="52">
        <f>SUM(G78:G79)</f>
        <v>98500</v>
      </c>
      <c r="H80" s="70">
        <f>SUM(D80+G80)</f>
        <v>123300</v>
      </c>
      <c r="I80" s="53">
        <f>SUM(H76:H80)</f>
        <v>348300</v>
      </c>
    </row>
    <row r="81" spans="1:9" ht="12.75">
      <c r="A81" s="54" t="s">
        <v>285</v>
      </c>
      <c r="B81" s="55" t="s">
        <v>227</v>
      </c>
      <c r="C81" s="56">
        <v>0</v>
      </c>
      <c r="D81" s="57">
        <v>14046</v>
      </c>
      <c r="E81" s="55" t="s">
        <v>377</v>
      </c>
      <c r="F81" s="56">
        <v>0</v>
      </c>
      <c r="G81" s="58">
        <v>366000</v>
      </c>
      <c r="H81" s="58"/>
      <c r="I81" s="59"/>
    </row>
    <row r="82" spans="1:9" ht="12.75">
      <c r="A82" s="71"/>
      <c r="B82" s="34" t="s">
        <v>334</v>
      </c>
      <c r="C82" s="35">
        <v>0</v>
      </c>
      <c r="D82" s="36">
        <v>137910</v>
      </c>
      <c r="E82" s="34"/>
      <c r="F82" s="35"/>
      <c r="G82" s="37"/>
      <c r="H82" s="37"/>
      <c r="I82" s="72"/>
    </row>
    <row r="83" spans="1:9" ht="12.75">
      <c r="A83" s="71"/>
      <c r="B83" s="34" t="s">
        <v>229</v>
      </c>
      <c r="C83" s="35">
        <v>0</v>
      </c>
      <c r="D83" s="36">
        <v>9608</v>
      </c>
      <c r="E83" s="34"/>
      <c r="F83" s="35"/>
      <c r="G83" s="37"/>
      <c r="H83" s="37"/>
      <c r="I83" s="72"/>
    </row>
    <row r="84" spans="1:9" ht="12.75">
      <c r="A84" s="71"/>
      <c r="B84" s="34" t="s">
        <v>230</v>
      </c>
      <c r="C84" s="35">
        <v>0</v>
      </c>
      <c r="D84" s="36">
        <v>9723</v>
      </c>
      <c r="E84" s="34"/>
      <c r="F84" s="35"/>
      <c r="G84" s="37"/>
      <c r="H84" s="37"/>
      <c r="I84" s="72"/>
    </row>
    <row r="85" spans="1:9" ht="12.75">
      <c r="A85" s="71"/>
      <c r="B85" s="34" t="s">
        <v>228</v>
      </c>
      <c r="C85" s="35">
        <v>0</v>
      </c>
      <c r="D85" s="36">
        <v>5746</v>
      </c>
      <c r="E85" s="34"/>
      <c r="F85" s="35"/>
      <c r="G85" s="37"/>
      <c r="H85" s="37"/>
      <c r="I85" s="72"/>
    </row>
    <row r="86" spans="1:9" ht="13.5" thickBot="1">
      <c r="A86" s="60"/>
      <c r="B86" s="61" t="s">
        <v>542</v>
      </c>
      <c r="C86" s="62"/>
      <c r="D86" s="63">
        <f>SUM(D81:D85)</f>
        <v>177033</v>
      </c>
      <c r="E86" s="61" t="s">
        <v>541</v>
      </c>
      <c r="F86" s="62"/>
      <c r="G86" s="64">
        <f>SUM(G81:G85)</f>
        <v>366000</v>
      </c>
      <c r="H86" s="64">
        <f>SUM(D86+G86)</f>
        <v>543033</v>
      </c>
      <c r="I86" s="65">
        <f>SUM(H81:H86)</f>
        <v>543033</v>
      </c>
    </row>
    <row r="87" spans="1:9" ht="12.75">
      <c r="A87" s="43" t="s">
        <v>289</v>
      </c>
      <c r="B87" s="44" t="s">
        <v>336</v>
      </c>
      <c r="C87" s="45">
        <v>0</v>
      </c>
      <c r="D87" s="46">
        <v>23250</v>
      </c>
      <c r="E87" s="44" t="s">
        <v>381</v>
      </c>
      <c r="F87" s="45">
        <v>1</v>
      </c>
      <c r="G87" s="47">
        <v>160586</v>
      </c>
      <c r="H87" s="48"/>
      <c r="I87" s="49"/>
    </row>
    <row r="88" spans="1:9" ht="13.5" thickBot="1">
      <c r="A88" s="50"/>
      <c r="B88" s="51" t="s">
        <v>542</v>
      </c>
      <c r="C88" s="68"/>
      <c r="D88" s="69">
        <f>D87</f>
        <v>23250</v>
      </c>
      <c r="E88" s="51" t="s">
        <v>541</v>
      </c>
      <c r="F88" s="68"/>
      <c r="G88" s="52">
        <f>G87</f>
        <v>160586</v>
      </c>
      <c r="H88" s="70">
        <f>SUM(D88+G88)</f>
        <v>183836</v>
      </c>
      <c r="I88" s="53">
        <f>SUM(H87:H88)</f>
        <v>183836</v>
      </c>
    </row>
    <row r="89" spans="1:9" ht="12.75">
      <c r="A89" s="54" t="s">
        <v>292</v>
      </c>
      <c r="B89" s="55" t="s">
        <v>492</v>
      </c>
      <c r="C89" s="56">
        <v>0</v>
      </c>
      <c r="D89" s="57">
        <v>109614</v>
      </c>
      <c r="E89" s="55" t="s">
        <v>384</v>
      </c>
      <c r="F89" s="56">
        <v>1</v>
      </c>
      <c r="G89" s="58">
        <v>139451</v>
      </c>
      <c r="H89" s="58"/>
      <c r="I89" s="59"/>
    </row>
    <row r="90" spans="1:9" ht="13.5" thickBot="1">
      <c r="A90" s="60"/>
      <c r="B90" s="61"/>
      <c r="C90" s="62"/>
      <c r="D90" s="63">
        <f>D89</f>
        <v>109614</v>
      </c>
      <c r="E90" s="61" t="s">
        <v>541</v>
      </c>
      <c r="F90" s="62"/>
      <c r="G90" s="64">
        <f>G89</f>
        <v>139451</v>
      </c>
      <c r="H90" s="64">
        <f>SUM(D90+G90)</f>
        <v>249065</v>
      </c>
      <c r="I90" s="65">
        <f>SUM(H89:H90)</f>
        <v>249065</v>
      </c>
    </row>
    <row r="91" spans="1:9" ht="12.75">
      <c r="A91" s="43" t="s">
        <v>295</v>
      </c>
      <c r="B91" s="44" t="s">
        <v>340</v>
      </c>
      <c r="C91" s="45">
        <v>0</v>
      </c>
      <c r="D91" s="46">
        <v>55176</v>
      </c>
      <c r="E91" s="44" t="s">
        <v>388</v>
      </c>
      <c r="F91" s="45">
        <v>0</v>
      </c>
      <c r="G91" s="47">
        <v>165000</v>
      </c>
      <c r="H91" s="48"/>
      <c r="I91" s="49"/>
    </row>
    <row r="92" spans="1:9" ht="13.5" thickBot="1">
      <c r="A92" s="50"/>
      <c r="B92" s="51" t="s">
        <v>542</v>
      </c>
      <c r="C92" s="68"/>
      <c r="D92" s="69">
        <f>D91</f>
        <v>55176</v>
      </c>
      <c r="E92" s="51" t="s">
        <v>541</v>
      </c>
      <c r="F92" s="68"/>
      <c r="G92" s="52">
        <f>G91</f>
        <v>165000</v>
      </c>
      <c r="H92" s="70">
        <f>SUM(D92+G92)</f>
        <v>220176</v>
      </c>
      <c r="I92" s="53">
        <f>SUM(H91:H92)</f>
        <v>220176</v>
      </c>
    </row>
    <row r="93" spans="1:6" ht="13.5" thickBot="1">
      <c r="A93" t="s">
        <v>530</v>
      </c>
      <c r="C93" s="1"/>
      <c r="D93" s="3"/>
      <c r="F93" s="1"/>
    </row>
    <row r="94" spans="1:9" ht="12.75">
      <c r="A94" s="54" t="s">
        <v>250</v>
      </c>
      <c r="B94" s="55" t="s">
        <v>310</v>
      </c>
      <c r="C94" s="56">
        <v>0</v>
      </c>
      <c r="D94" s="57">
        <v>273920</v>
      </c>
      <c r="E94" s="55" t="s">
        <v>349</v>
      </c>
      <c r="F94" s="56">
        <v>0</v>
      </c>
      <c r="G94" s="58">
        <v>366900</v>
      </c>
      <c r="H94" s="58"/>
      <c r="I94" s="59"/>
    </row>
    <row r="95" spans="1:9" ht="13.5" thickBot="1">
      <c r="A95" s="60"/>
      <c r="B95" s="61" t="s">
        <v>542</v>
      </c>
      <c r="C95" s="62"/>
      <c r="D95" s="63">
        <f>D94</f>
        <v>273920</v>
      </c>
      <c r="E95" s="61" t="s">
        <v>541</v>
      </c>
      <c r="F95" s="62"/>
      <c r="G95" s="64">
        <f>G94</f>
        <v>366900</v>
      </c>
      <c r="H95" s="64">
        <f>SUM(D95+G95)</f>
        <v>640820</v>
      </c>
      <c r="I95" s="65">
        <f>SUM(H94:H95)</f>
        <v>640820</v>
      </c>
    </row>
    <row r="96" spans="1:9" ht="12.75">
      <c r="A96" s="43" t="s">
        <v>258</v>
      </c>
      <c r="B96" s="44" t="s">
        <v>0</v>
      </c>
      <c r="C96" s="44">
        <v>0</v>
      </c>
      <c r="D96" s="46">
        <v>262880</v>
      </c>
      <c r="E96" s="44" t="s">
        <v>355</v>
      </c>
      <c r="F96" s="44">
        <v>0</v>
      </c>
      <c r="G96" s="47">
        <v>1289000</v>
      </c>
      <c r="H96" s="48"/>
      <c r="I96" s="49"/>
    </row>
    <row r="97" spans="1:9" ht="12.75">
      <c r="A97" s="66"/>
      <c r="B97" s="25" t="s">
        <v>223</v>
      </c>
      <c r="C97" s="25">
        <v>0</v>
      </c>
      <c r="D97" s="27">
        <v>122281</v>
      </c>
      <c r="E97" s="25"/>
      <c r="F97" s="26"/>
      <c r="G97" s="28"/>
      <c r="H97" s="29"/>
      <c r="I97" s="67"/>
    </row>
    <row r="98" spans="1:9" ht="12.75">
      <c r="A98" s="66"/>
      <c r="B98" s="25" t="s">
        <v>224</v>
      </c>
      <c r="C98" s="25">
        <v>0</v>
      </c>
      <c r="D98" s="27">
        <v>20000</v>
      </c>
      <c r="E98" s="25"/>
      <c r="F98" s="26"/>
      <c r="G98" s="28"/>
      <c r="H98" s="29"/>
      <c r="I98" s="67"/>
    </row>
    <row r="99" spans="1:9" ht="13.5" thickBot="1">
      <c r="A99" s="50"/>
      <c r="B99" s="51" t="s">
        <v>542</v>
      </c>
      <c r="C99" s="51"/>
      <c r="D99" s="69">
        <f>SUM(D96:D98)</f>
        <v>405161</v>
      </c>
      <c r="E99" s="51" t="s">
        <v>541</v>
      </c>
      <c r="F99" s="68"/>
      <c r="G99" s="52">
        <f>SUM(G96:G98)</f>
        <v>1289000</v>
      </c>
      <c r="H99" s="70">
        <f>SUM(D99+G99)</f>
        <v>1694161</v>
      </c>
      <c r="I99" s="53">
        <f>SUM(H96:H99)</f>
        <v>1694161</v>
      </c>
    </row>
    <row r="100" spans="1:9" ht="12.75">
      <c r="A100" s="54" t="s">
        <v>269</v>
      </c>
      <c r="B100" s="55" t="s">
        <v>458</v>
      </c>
      <c r="C100" s="55">
        <v>0</v>
      </c>
      <c r="D100" s="57">
        <v>1950</v>
      </c>
      <c r="E100" s="55" t="s">
        <v>511</v>
      </c>
      <c r="F100" s="55">
        <v>0</v>
      </c>
      <c r="G100" s="58">
        <v>53363</v>
      </c>
      <c r="H100" s="58"/>
      <c r="I100" s="59"/>
    </row>
    <row r="101" spans="1:9" ht="12.75">
      <c r="A101" s="71"/>
      <c r="B101" s="34" t="s">
        <v>542</v>
      </c>
      <c r="C101" s="34"/>
      <c r="D101" s="36">
        <f>D100</f>
        <v>1950</v>
      </c>
      <c r="E101" s="34" t="s">
        <v>541</v>
      </c>
      <c r="F101" s="34"/>
      <c r="G101" s="37">
        <f>G100</f>
        <v>53363</v>
      </c>
      <c r="H101" s="37">
        <f>SUM(D101+G101)</f>
        <v>55313</v>
      </c>
      <c r="I101" s="72"/>
    </row>
    <row r="102" spans="1:9" ht="12.75">
      <c r="A102" s="71"/>
      <c r="B102" s="30" t="s">
        <v>459</v>
      </c>
      <c r="C102" s="30">
        <v>0</v>
      </c>
      <c r="D102" s="32">
        <v>2700</v>
      </c>
      <c r="E102" s="30" t="s">
        <v>510</v>
      </c>
      <c r="F102" s="30">
        <v>0</v>
      </c>
      <c r="G102" s="33">
        <v>235680</v>
      </c>
      <c r="H102" s="37"/>
      <c r="I102" s="72"/>
    </row>
    <row r="103" spans="1:9" ht="12.75">
      <c r="A103" s="71"/>
      <c r="B103" s="34" t="s">
        <v>542</v>
      </c>
      <c r="C103" s="34"/>
      <c r="D103" s="36">
        <f>D102</f>
        <v>2700</v>
      </c>
      <c r="E103" s="34" t="s">
        <v>541</v>
      </c>
      <c r="F103" s="34"/>
      <c r="G103" s="37">
        <f>G102</f>
        <v>235680</v>
      </c>
      <c r="H103" s="37">
        <f>SUM(D103+G103)</f>
        <v>238380</v>
      </c>
      <c r="I103" s="72"/>
    </row>
    <row r="104" spans="1:9" ht="12.75">
      <c r="A104" s="71"/>
      <c r="B104" s="30" t="s">
        <v>322</v>
      </c>
      <c r="C104" s="30">
        <v>0</v>
      </c>
      <c r="D104" s="32">
        <v>156666</v>
      </c>
      <c r="E104" s="30" t="s">
        <v>364</v>
      </c>
      <c r="F104" s="30">
        <v>0</v>
      </c>
      <c r="G104" s="33">
        <v>279145</v>
      </c>
      <c r="H104" s="37"/>
      <c r="I104" s="72"/>
    </row>
    <row r="105" spans="1:9" ht="13.5" thickBot="1">
      <c r="A105" s="60"/>
      <c r="B105" s="61" t="s">
        <v>542</v>
      </c>
      <c r="C105" s="61"/>
      <c r="D105" s="63">
        <f>D104</f>
        <v>156666</v>
      </c>
      <c r="E105" s="61" t="s">
        <v>541</v>
      </c>
      <c r="F105" s="61"/>
      <c r="G105" s="64">
        <f>G104</f>
        <v>279145</v>
      </c>
      <c r="H105" s="64">
        <f>SUM(D105+G105)</f>
        <v>435811</v>
      </c>
      <c r="I105" s="65">
        <f>SUM(H100:H105)</f>
        <v>729504</v>
      </c>
    </row>
    <row r="106" spans="1:9" ht="12.75">
      <c r="A106" s="43" t="s">
        <v>279</v>
      </c>
      <c r="B106" s="44" t="s">
        <v>328</v>
      </c>
      <c r="C106" s="45">
        <v>2</v>
      </c>
      <c r="D106" s="46">
        <v>182520</v>
      </c>
      <c r="E106" s="44" t="s">
        <v>371</v>
      </c>
      <c r="F106" s="45">
        <v>0</v>
      </c>
      <c r="G106" s="47">
        <v>252135</v>
      </c>
      <c r="H106" s="48"/>
      <c r="I106" s="49"/>
    </row>
    <row r="107" spans="1:9" ht="12.75">
      <c r="A107" s="66"/>
      <c r="B107" s="25" t="s">
        <v>479</v>
      </c>
      <c r="C107" s="26">
        <v>0</v>
      </c>
      <c r="D107" s="27">
        <v>24000</v>
      </c>
      <c r="E107" s="25"/>
      <c r="F107" s="26"/>
      <c r="G107" s="28"/>
      <c r="H107" s="29"/>
      <c r="I107" s="67"/>
    </row>
    <row r="108" spans="1:9" ht="13.5" thickBot="1">
      <c r="A108" s="50"/>
      <c r="B108" s="51" t="s">
        <v>542</v>
      </c>
      <c r="C108" s="68"/>
      <c r="D108" s="69">
        <f>SUM(D106:D107)</f>
        <v>206520</v>
      </c>
      <c r="E108" s="51" t="s">
        <v>541</v>
      </c>
      <c r="F108" s="68"/>
      <c r="G108" s="52">
        <f>SUM(G106:G107)</f>
        <v>252135</v>
      </c>
      <c r="H108" s="70">
        <f>SUM(D108+G108)</f>
        <v>458655</v>
      </c>
      <c r="I108" s="53">
        <f>SUM(H106:H108)</f>
        <v>458655</v>
      </c>
    </row>
    <row r="109" spans="1:9" ht="12.75">
      <c r="A109" s="54" t="s">
        <v>281</v>
      </c>
      <c r="B109" s="55"/>
      <c r="C109" s="55"/>
      <c r="D109" s="55"/>
      <c r="E109" s="55" t="s">
        <v>521</v>
      </c>
      <c r="F109" s="56">
        <v>0</v>
      </c>
      <c r="G109" s="58">
        <v>65000</v>
      </c>
      <c r="H109" s="58"/>
      <c r="I109" s="59"/>
    </row>
    <row r="110" spans="1:9" ht="12.75">
      <c r="A110" s="71"/>
      <c r="B110" s="34" t="s">
        <v>542</v>
      </c>
      <c r="C110" s="34"/>
      <c r="D110" s="34">
        <f>D109</f>
        <v>0</v>
      </c>
      <c r="E110" s="34" t="s">
        <v>541</v>
      </c>
      <c r="F110" s="35"/>
      <c r="G110" s="37">
        <f>G109</f>
        <v>65000</v>
      </c>
      <c r="H110" s="37">
        <f>SUM(D110+G110)</f>
        <v>65000</v>
      </c>
      <c r="I110" s="72"/>
    </row>
    <row r="111" spans="1:9" ht="12.75">
      <c r="A111" s="71"/>
      <c r="B111" s="30"/>
      <c r="C111" s="31"/>
      <c r="D111" s="32"/>
      <c r="E111" s="30" t="s">
        <v>520</v>
      </c>
      <c r="F111" s="31">
        <v>0</v>
      </c>
      <c r="G111" s="33">
        <v>65000</v>
      </c>
      <c r="H111" s="37"/>
      <c r="I111" s="72"/>
    </row>
    <row r="112" spans="1:9" ht="12.75">
      <c r="A112" s="71"/>
      <c r="B112" s="34" t="s">
        <v>542</v>
      </c>
      <c r="C112" s="35"/>
      <c r="D112" s="36">
        <f>D111</f>
        <v>0</v>
      </c>
      <c r="E112" s="34" t="s">
        <v>541</v>
      </c>
      <c r="F112" s="35"/>
      <c r="G112" s="37">
        <f>G111</f>
        <v>65000</v>
      </c>
      <c r="H112" s="37">
        <f>SUM(D112+G112)</f>
        <v>65000</v>
      </c>
      <c r="I112" s="72"/>
    </row>
    <row r="113" spans="1:9" ht="12.75">
      <c r="A113" s="71"/>
      <c r="B113" s="30" t="s">
        <v>330</v>
      </c>
      <c r="C113" s="31">
        <v>0</v>
      </c>
      <c r="D113" s="32">
        <v>25206</v>
      </c>
      <c r="E113" s="38" t="s">
        <v>373</v>
      </c>
      <c r="F113" s="39">
        <v>0</v>
      </c>
      <c r="G113" s="40">
        <v>0</v>
      </c>
      <c r="H113" s="37"/>
      <c r="I113" s="72"/>
    </row>
    <row r="114" spans="1:9" ht="13.5" thickBot="1">
      <c r="A114" s="60"/>
      <c r="B114" s="61" t="s">
        <v>542</v>
      </c>
      <c r="C114" s="62"/>
      <c r="D114" s="63">
        <f>D113</f>
        <v>25206</v>
      </c>
      <c r="E114" s="77" t="s">
        <v>541</v>
      </c>
      <c r="F114" s="78"/>
      <c r="G114" s="79">
        <f>G113</f>
        <v>0</v>
      </c>
      <c r="H114" s="64">
        <f>SUM(D114+G114)</f>
        <v>25206</v>
      </c>
      <c r="I114" s="65">
        <f>SUM(H109:H114)</f>
        <v>155206</v>
      </c>
    </row>
    <row r="115" spans="1:9" ht="12.75">
      <c r="A115" s="43" t="s">
        <v>299</v>
      </c>
      <c r="B115" s="44" t="s">
        <v>333</v>
      </c>
      <c r="C115" s="45">
        <v>0</v>
      </c>
      <c r="D115" s="46">
        <v>180000</v>
      </c>
      <c r="E115" s="44" t="s">
        <v>376</v>
      </c>
      <c r="F115" s="45">
        <v>0</v>
      </c>
      <c r="G115" s="47">
        <v>185000</v>
      </c>
      <c r="H115" s="48"/>
      <c r="I115" s="49"/>
    </row>
    <row r="116" spans="1:9" ht="12.75">
      <c r="A116" s="66"/>
      <c r="B116" s="25" t="s">
        <v>484</v>
      </c>
      <c r="C116" s="26">
        <v>0</v>
      </c>
      <c r="D116" s="27">
        <v>9250</v>
      </c>
      <c r="E116" s="25"/>
      <c r="F116" s="26"/>
      <c r="G116" s="28"/>
      <c r="H116" s="29"/>
      <c r="I116" s="67"/>
    </row>
    <row r="117" spans="1:9" ht="12.75">
      <c r="A117" s="66"/>
      <c r="B117" s="25" t="s">
        <v>485</v>
      </c>
      <c r="C117" s="26">
        <v>0</v>
      </c>
      <c r="D117" s="27">
        <v>6250</v>
      </c>
      <c r="E117" s="25" t="s">
        <v>524</v>
      </c>
      <c r="F117" s="26">
        <v>0</v>
      </c>
      <c r="G117" s="28">
        <v>15078</v>
      </c>
      <c r="H117" s="29"/>
      <c r="I117" s="67"/>
    </row>
    <row r="118" spans="1:9" ht="13.5" thickBot="1">
      <c r="A118" s="50"/>
      <c r="B118" s="51" t="s">
        <v>542</v>
      </c>
      <c r="C118" s="68"/>
      <c r="D118" s="69">
        <f>SUM(D115:D117)</f>
        <v>195500</v>
      </c>
      <c r="E118" s="51" t="s">
        <v>541</v>
      </c>
      <c r="F118" s="68"/>
      <c r="G118" s="52">
        <f>SUM(G115:G117)</f>
        <v>200078</v>
      </c>
      <c r="H118" s="70">
        <f>SUM(D118+G118)</f>
        <v>395578</v>
      </c>
      <c r="I118" s="53">
        <f>SUM(H115:H118)</f>
        <v>395578</v>
      </c>
    </row>
    <row r="119" spans="1:9" ht="12.75">
      <c r="A119" s="54" t="s">
        <v>290</v>
      </c>
      <c r="B119" s="55" t="s">
        <v>337</v>
      </c>
      <c r="C119" s="56">
        <v>0</v>
      </c>
      <c r="D119" s="75">
        <v>0</v>
      </c>
      <c r="E119" s="55" t="s">
        <v>382</v>
      </c>
      <c r="F119" s="56">
        <v>1.37</v>
      </c>
      <c r="G119" s="58">
        <v>730921</v>
      </c>
      <c r="H119" s="58"/>
      <c r="I119" s="59"/>
    </row>
    <row r="120" spans="1:9" ht="13.5" thickBot="1">
      <c r="A120" s="60"/>
      <c r="B120" s="61"/>
      <c r="C120" s="62"/>
      <c r="D120" s="76">
        <f>D119</f>
        <v>0</v>
      </c>
      <c r="E120" s="61" t="s">
        <v>541</v>
      </c>
      <c r="F120" s="62"/>
      <c r="G120" s="64">
        <f>G119</f>
        <v>730921</v>
      </c>
      <c r="H120" s="64">
        <f>SUM(D120+G120)</f>
        <v>730921</v>
      </c>
      <c r="I120" s="65">
        <f>SUM(H119:H120)</f>
        <v>730921</v>
      </c>
    </row>
    <row r="121" spans="1:9" ht="12.75">
      <c r="A121" s="43" t="s">
        <v>291</v>
      </c>
      <c r="B121" s="44" t="s">
        <v>338</v>
      </c>
      <c r="C121" s="44">
        <v>0</v>
      </c>
      <c r="D121" s="46">
        <v>332954</v>
      </c>
      <c r="E121" s="44" t="s">
        <v>383</v>
      </c>
      <c r="F121" s="44">
        <v>0</v>
      </c>
      <c r="G121" s="47">
        <v>286201</v>
      </c>
      <c r="H121" s="48"/>
      <c r="I121" s="49"/>
    </row>
    <row r="122" spans="1:9" ht="13.5" thickBot="1">
      <c r="A122" s="50"/>
      <c r="B122" s="51" t="s">
        <v>542</v>
      </c>
      <c r="C122" s="51"/>
      <c r="D122" s="69">
        <f>D121</f>
        <v>332954</v>
      </c>
      <c r="E122" s="51" t="s">
        <v>541</v>
      </c>
      <c r="F122" s="51"/>
      <c r="G122" s="52">
        <f>G121</f>
        <v>286201</v>
      </c>
      <c r="H122" s="70">
        <f>SUM(D122+G122)</f>
        <v>619155</v>
      </c>
      <c r="I122" s="53">
        <f>SUM(H121:H122)</f>
        <v>619155</v>
      </c>
    </row>
    <row r="123" spans="1:6" ht="13.5" thickBot="1">
      <c r="A123" t="s">
        <v>531</v>
      </c>
      <c r="C123" s="1"/>
      <c r="F123" s="1"/>
    </row>
    <row r="124" spans="1:9" ht="12.75">
      <c r="A124" s="54" t="s">
        <v>253</v>
      </c>
      <c r="B124" s="55" t="s">
        <v>424</v>
      </c>
      <c r="C124" s="56">
        <v>0</v>
      </c>
      <c r="D124" s="57">
        <v>71537</v>
      </c>
      <c r="E124" s="55" t="s">
        <v>499</v>
      </c>
      <c r="F124" s="56">
        <v>1</v>
      </c>
      <c r="G124" s="58">
        <v>81316</v>
      </c>
      <c r="H124" s="58"/>
      <c r="I124" s="59"/>
    </row>
    <row r="125" spans="1:9" ht="12.75">
      <c r="A125" s="71"/>
      <c r="B125" s="34" t="s">
        <v>425</v>
      </c>
      <c r="C125" s="35">
        <v>0</v>
      </c>
      <c r="D125" s="36">
        <v>40266</v>
      </c>
      <c r="E125" s="34"/>
      <c r="F125" s="34"/>
      <c r="G125" s="37"/>
      <c r="H125" s="37"/>
      <c r="I125" s="72"/>
    </row>
    <row r="126" spans="1:9" ht="12.75">
      <c r="A126" s="71"/>
      <c r="B126" s="34" t="s">
        <v>426</v>
      </c>
      <c r="C126" s="35">
        <v>0</v>
      </c>
      <c r="D126" s="36">
        <v>24096</v>
      </c>
      <c r="E126" s="34"/>
      <c r="F126" s="34"/>
      <c r="G126" s="37"/>
      <c r="H126" s="37"/>
      <c r="I126" s="72"/>
    </row>
    <row r="127" spans="1:9" ht="12.75">
      <c r="A127" s="71"/>
      <c r="B127" s="34" t="s">
        <v>542</v>
      </c>
      <c r="C127" s="35"/>
      <c r="D127" s="36">
        <f>SUM(D124:D126)</f>
        <v>135899</v>
      </c>
      <c r="E127" s="34" t="s">
        <v>541</v>
      </c>
      <c r="F127" s="34"/>
      <c r="G127" s="37">
        <f>SUM(G124:G126)</f>
        <v>81316</v>
      </c>
      <c r="H127" s="37">
        <f>SUM(D127+G127)</f>
        <v>217215</v>
      </c>
      <c r="I127" s="72"/>
    </row>
    <row r="128" spans="1:9" ht="12.75">
      <c r="A128" s="71"/>
      <c r="B128" s="30" t="s">
        <v>427</v>
      </c>
      <c r="C128" s="31">
        <v>0</v>
      </c>
      <c r="D128" s="32">
        <v>2748</v>
      </c>
      <c r="E128" s="30" t="s">
        <v>500</v>
      </c>
      <c r="F128" s="31">
        <v>1</v>
      </c>
      <c r="G128" s="33">
        <v>70900</v>
      </c>
      <c r="H128" s="37"/>
      <c r="I128" s="72"/>
    </row>
    <row r="129" spans="1:9" ht="12.75">
      <c r="A129" s="71"/>
      <c r="B129" s="34" t="s">
        <v>542</v>
      </c>
      <c r="C129" s="35"/>
      <c r="D129" s="36">
        <f>D128</f>
        <v>2748</v>
      </c>
      <c r="E129" s="34" t="s">
        <v>541</v>
      </c>
      <c r="F129" s="35"/>
      <c r="G129" s="37">
        <f>G128</f>
        <v>70900</v>
      </c>
      <c r="H129" s="37">
        <f>SUM(D129+G129)</f>
        <v>73648</v>
      </c>
      <c r="I129" s="72"/>
    </row>
    <row r="130" spans="1:9" ht="12.75">
      <c r="A130" s="71"/>
      <c r="B130" s="30" t="s">
        <v>313</v>
      </c>
      <c r="C130" s="31">
        <v>0</v>
      </c>
      <c r="D130" s="32">
        <v>10000</v>
      </c>
      <c r="E130" s="30" t="s">
        <v>313</v>
      </c>
      <c r="F130" s="31">
        <v>1.25</v>
      </c>
      <c r="G130" s="33">
        <v>195000</v>
      </c>
      <c r="H130" s="37"/>
      <c r="I130" s="72"/>
    </row>
    <row r="131" spans="1:9" ht="12.75">
      <c r="A131" s="71"/>
      <c r="B131" s="34" t="s">
        <v>542</v>
      </c>
      <c r="C131" s="35"/>
      <c r="D131" s="36">
        <f>D130</f>
        <v>10000</v>
      </c>
      <c r="E131" s="34" t="s">
        <v>541</v>
      </c>
      <c r="F131" s="35"/>
      <c r="G131" s="37">
        <f>G130</f>
        <v>195000</v>
      </c>
      <c r="H131" s="37">
        <f>SUM(D131+G131)</f>
        <v>205000</v>
      </c>
      <c r="I131" s="72"/>
    </row>
    <row r="132" spans="1:9" ht="12.75">
      <c r="A132" s="71"/>
      <c r="B132" s="30"/>
      <c r="C132" s="31"/>
      <c r="D132" s="32"/>
      <c r="E132" s="30" t="s">
        <v>363</v>
      </c>
      <c r="F132" s="31">
        <v>0</v>
      </c>
      <c r="G132" s="33">
        <v>550</v>
      </c>
      <c r="H132" s="37"/>
      <c r="I132" s="72"/>
    </row>
    <row r="133" spans="1:9" ht="12.75">
      <c r="A133" s="71"/>
      <c r="B133" s="34" t="s">
        <v>542</v>
      </c>
      <c r="C133" s="35"/>
      <c r="D133" s="36">
        <f>D132</f>
        <v>0</v>
      </c>
      <c r="E133" s="34" t="s">
        <v>541</v>
      </c>
      <c r="F133" s="35"/>
      <c r="G133" s="37">
        <f>G132</f>
        <v>550</v>
      </c>
      <c r="H133" s="37">
        <f>SUM(D133+G133)</f>
        <v>550</v>
      </c>
      <c r="I133" s="72"/>
    </row>
    <row r="134" spans="1:9" ht="12.75">
      <c r="A134" s="71"/>
      <c r="B134" s="30"/>
      <c r="C134" s="31"/>
      <c r="D134" s="32"/>
      <c r="E134" s="30" t="s">
        <v>381</v>
      </c>
      <c r="F134" s="31">
        <v>0</v>
      </c>
      <c r="G134" s="33">
        <v>3000</v>
      </c>
      <c r="H134" s="37"/>
      <c r="I134" s="72"/>
    </row>
    <row r="135" spans="1:9" ht="13.5" thickBot="1">
      <c r="A135" s="60"/>
      <c r="B135" s="61" t="s">
        <v>542</v>
      </c>
      <c r="C135" s="62"/>
      <c r="D135" s="63">
        <f>D134</f>
        <v>0</v>
      </c>
      <c r="E135" s="61" t="s">
        <v>541</v>
      </c>
      <c r="F135" s="62"/>
      <c r="G135" s="64">
        <f>G134</f>
        <v>3000</v>
      </c>
      <c r="H135" s="64">
        <f>SUM(D135+G135)</f>
        <v>3000</v>
      </c>
      <c r="I135" s="65">
        <f>SUM(H124:H135)</f>
        <v>499413</v>
      </c>
    </row>
    <row r="136" spans="1:9" ht="12.75">
      <c r="A136" s="43" t="s">
        <v>266</v>
      </c>
      <c r="B136" s="44" t="s">
        <v>341</v>
      </c>
      <c r="C136" s="44">
        <v>0</v>
      </c>
      <c r="D136" s="73">
        <v>0</v>
      </c>
      <c r="E136" s="44" t="s">
        <v>361</v>
      </c>
      <c r="F136" s="44">
        <v>0</v>
      </c>
      <c r="G136" s="47">
        <v>768033</v>
      </c>
      <c r="H136" s="48"/>
      <c r="I136" s="49"/>
    </row>
    <row r="137" spans="1:9" ht="13.5" thickBot="1">
      <c r="A137" s="50"/>
      <c r="B137" s="51" t="s">
        <v>542</v>
      </c>
      <c r="C137" s="51"/>
      <c r="D137" s="74">
        <f>D136</f>
        <v>0</v>
      </c>
      <c r="E137" s="51" t="s">
        <v>541</v>
      </c>
      <c r="F137" s="51"/>
      <c r="G137" s="52">
        <f>G136</f>
        <v>768033</v>
      </c>
      <c r="H137" s="70">
        <f>SUM(D137+G137)</f>
        <v>768033</v>
      </c>
      <c r="I137" s="53">
        <f>SUM(H136:H137)</f>
        <v>768033</v>
      </c>
    </row>
    <row r="138" spans="1:9" ht="12.75">
      <c r="A138" s="54" t="s">
        <v>532</v>
      </c>
      <c r="B138" s="55" t="s">
        <v>226</v>
      </c>
      <c r="C138" s="56">
        <v>3</v>
      </c>
      <c r="D138" s="57">
        <v>50800</v>
      </c>
      <c r="E138" s="55" t="s">
        <v>362</v>
      </c>
      <c r="F138" s="56">
        <v>0.83</v>
      </c>
      <c r="G138" s="58">
        <v>375000</v>
      </c>
      <c r="H138" s="58"/>
      <c r="I138" s="59"/>
    </row>
    <row r="139" spans="1:9" ht="12.75">
      <c r="A139" s="71"/>
      <c r="B139" s="34" t="s">
        <v>225</v>
      </c>
      <c r="C139" s="35">
        <v>0</v>
      </c>
      <c r="D139" s="36">
        <v>105000</v>
      </c>
      <c r="E139" s="34"/>
      <c r="F139" s="35"/>
      <c r="G139" s="37"/>
      <c r="H139" s="37"/>
      <c r="I139" s="72"/>
    </row>
    <row r="140" spans="1:9" ht="13.5" thickBot="1">
      <c r="A140" s="60"/>
      <c r="B140" s="61" t="s">
        <v>542</v>
      </c>
      <c r="C140" s="62"/>
      <c r="D140" s="63">
        <f>SUM(D138:D139)</f>
        <v>155800</v>
      </c>
      <c r="E140" s="61" t="s">
        <v>541</v>
      </c>
      <c r="F140" s="62"/>
      <c r="G140" s="64">
        <f>SUM(G138:G139)</f>
        <v>375000</v>
      </c>
      <c r="H140" s="64">
        <f>SUM(D140+G140)</f>
        <v>530800</v>
      </c>
      <c r="I140" s="65">
        <f>SUM(H138:H140)</f>
        <v>530800</v>
      </c>
    </row>
    <row r="141" spans="1:9" ht="12.75">
      <c r="A141" s="43" t="s">
        <v>274</v>
      </c>
      <c r="B141" s="44" t="s">
        <v>341</v>
      </c>
      <c r="C141" s="45">
        <v>0</v>
      </c>
      <c r="D141" s="73">
        <v>0</v>
      </c>
      <c r="E141" s="44" t="s">
        <v>367</v>
      </c>
      <c r="F141" s="45">
        <v>1.73</v>
      </c>
      <c r="G141" s="47">
        <v>1033330</v>
      </c>
      <c r="H141" s="48"/>
      <c r="I141" s="49"/>
    </row>
    <row r="142" spans="1:9" ht="13.5" thickBot="1">
      <c r="A142" s="50"/>
      <c r="B142" s="51" t="s">
        <v>542</v>
      </c>
      <c r="C142" s="68"/>
      <c r="D142" s="74">
        <f>D141</f>
        <v>0</v>
      </c>
      <c r="E142" s="51" t="s">
        <v>541</v>
      </c>
      <c r="F142" s="68"/>
      <c r="G142" s="52">
        <f>G141</f>
        <v>1033330</v>
      </c>
      <c r="H142" s="70">
        <f>SUM(D142+G142)</f>
        <v>1033330</v>
      </c>
      <c r="I142" s="53">
        <f>SUM(H141:H142)</f>
        <v>1033330</v>
      </c>
    </row>
    <row r="143" spans="1:9" ht="12.75">
      <c r="A143" s="54" t="s">
        <v>280</v>
      </c>
      <c r="B143" s="199" t="s">
        <v>481</v>
      </c>
      <c r="C143" s="55">
        <v>0</v>
      </c>
      <c r="D143" s="57">
        <v>1008</v>
      </c>
      <c r="E143" s="55" t="s">
        <v>518</v>
      </c>
      <c r="F143" s="55">
        <v>0</v>
      </c>
      <c r="G143" s="58">
        <v>92479</v>
      </c>
      <c r="H143" s="58"/>
      <c r="I143" s="59"/>
    </row>
    <row r="144" spans="1:9" ht="12.75">
      <c r="A144" s="71"/>
      <c r="B144" s="200" t="s">
        <v>542</v>
      </c>
      <c r="C144" s="34"/>
      <c r="D144" s="36">
        <f>D143</f>
        <v>1008</v>
      </c>
      <c r="E144" s="34" t="s">
        <v>541</v>
      </c>
      <c r="F144" s="34"/>
      <c r="G144" s="37">
        <f>G143</f>
        <v>92479</v>
      </c>
      <c r="H144" s="37">
        <f>SUM(D144+G144)</f>
        <v>93487</v>
      </c>
      <c r="I144" s="72"/>
    </row>
    <row r="145" spans="1:9" ht="12.75">
      <c r="A145" s="71"/>
      <c r="B145" s="34" t="s">
        <v>329</v>
      </c>
      <c r="C145" s="30">
        <v>0</v>
      </c>
      <c r="D145" s="32">
        <v>75015</v>
      </c>
      <c r="E145" s="30" t="s">
        <v>372</v>
      </c>
      <c r="F145" s="30">
        <v>0</v>
      </c>
      <c r="G145" s="33">
        <v>340400</v>
      </c>
      <c r="H145" s="37"/>
      <c r="I145" s="72"/>
    </row>
    <row r="146" spans="1:9" ht="12.75">
      <c r="A146" s="71"/>
      <c r="B146" s="34" t="s">
        <v>542</v>
      </c>
      <c r="C146" s="34"/>
      <c r="D146" s="36">
        <f>D145</f>
        <v>75015</v>
      </c>
      <c r="E146" s="34" t="s">
        <v>541</v>
      </c>
      <c r="F146" s="34"/>
      <c r="G146" s="37">
        <f>G145</f>
        <v>340400</v>
      </c>
      <c r="H146" s="37">
        <f>SUM(D146+G146)</f>
        <v>415415</v>
      </c>
      <c r="I146" s="72"/>
    </row>
    <row r="147" spans="1:9" ht="12.75">
      <c r="A147" s="71"/>
      <c r="B147" s="30" t="s">
        <v>480</v>
      </c>
      <c r="C147" s="30">
        <v>0</v>
      </c>
      <c r="D147" s="32">
        <v>9100</v>
      </c>
      <c r="E147" s="30" t="s">
        <v>519</v>
      </c>
      <c r="F147" s="30">
        <v>0</v>
      </c>
      <c r="G147" s="33">
        <v>115244</v>
      </c>
      <c r="H147" s="37"/>
      <c r="I147" s="72"/>
    </row>
    <row r="148" spans="1:9" ht="13.5" thickBot="1">
      <c r="A148" s="60"/>
      <c r="B148" s="61" t="s">
        <v>542</v>
      </c>
      <c r="C148" s="61"/>
      <c r="D148" s="63">
        <f>D147</f>
        <v>9100</v>
      </c>
      <c r="E148" s="61" t="s">
        <v>541</v>
      </c>
      <c r="F148" s="61"/>
      <c r="G148" s="64">
        <f>G147</f>
        <v>115244</v>
      </c>
      <c r="H148" s="64">
        <f>SUM(D148+G148)</f>
        <v>124344</v>
      </c>
      <c r="I148" s="65">
        <f>SUM(H143:H148)</f>
        <v>633246</v>
      </c>
    </row>
    <row r="149" spans="1:9" ht="12.75">
      <c r="A149" s="43" t="s">
        <v>287</v>
      </c>
      <c r="B149" s="44" t="s">
        <v>335</v>
      </c>
      <c r="C149" s="45">
        <v>1.95</v>
      </c>
      <c r="D149" s="46">
        <v>885508</v>
      </c>
      <c r="E149" s="44" t="s">
        <v>379</v>
      </c>
      <c r="F149" s="45">
        <v>1.39</v>
      </c>
      <c r="G149" s="47">
        <v>805358</v>
      </c>
      <c r="H149" s="48"/>
      <c r="I149" s="49"/>
    </row>
    <row r="150" spans="1:9" ht="12.75">
      <c r="A150" s="66"/>
      <c r="B150" s="25" t="s">
        <v>488</v>
      </c>
      <c r="C150" s="26">
        <v>0.93</v>
      </c>
      <c r="D150" s="27">
        <v>87799</v>
      </c>
      <c r="E150" s="25"/>
      <c r="F150" s="26"/>
      <c r="G150" s="28"/>
      <c r="H150" s="29"/>
      <c r="I150" s="67"/>
    </row>
    <row r="151" spans="1:9" ht="13.5" thickBot="1">
      <c r="A151" s="50"/>
      <c r="B151" s="51" t="s">
        <v>542</v>
      </c>
      <c r="C151" s="68"/>
      <c r="D151" s="69">
        <f>SUM(D149:D150)</f>
        <v>973307</v>
      </c>
      <c r="E151" s="51" t="s">
        <v>541</v>
      </c>
      <c r="F151" s="68"/>
      <c r="G151" s="52">
        <f>SUM(G149:G150)</f>
        <v>805358</v>
      </c>
      <c r="H151" s="70">
        <f>SUM(D151+G151)</f>
        <v>1778665</v>
      </c>
      <c r="I151" s="53">
        <f>SUM(H149:H151)</f>
        <v>1778665</v>
      </c>
    </row>
    <row r="152" spans="1:9" ht="12.75">
      <c r="A152" s="54" t="s">
        <v>668</v>
      </c>
      <c r="B152" s="198" t="s">
        <v>231</v>
      </c>
      <c r="C152" s="55">
        <v>0</v>
      </c>
      <c r="D152" s="57">
        <v>70000</v>
      </c>
      <c r="E152" s="55" t="s">
        <v>380</v>
      </c>
      <c r="F152" s="55">
        <v>0</v>
      </c>
      <c r="G152" s="58">
        <v>78802</v>
      </c>
      <c r="H152" s="58"/>
      <c r="I152" s="59"/>
    </row>
    <row r="153" spans="1:9" ht="12.75">
      <c r="A153" s="71"/>
      <c r="B153" s="200" t="s">
        <v>542</v>
      </c>
      <c r="C153" s="34"/>
      <c r="D153" s="36">
        <f>D152</f>
        <v>70000</v>
      </c>
      <c r="E153" s="34" t="s">
        <v>541</v>
      </c>
      <c r="F153" s="34"/>
      <c r="G153" s="37">
        <f>G152</f>
        <v>78802</v>
      </c>
      <c r="H153" s="37">
        <f>SUM(D153+G153)</f>
        <v>148802</v>
      </c>
      <c r="I153" s="72"/>
    </row>
    <row r="154" spans="1:9" ht="12.75">
      <c r="A154" s="71"/>
      <c r="B154" s="34" t="s">
        <v>489</v>
      </c>
      <c r="C154" s="30">
        <v>0</v>
      </c>
      <c r="D154" s="32">
        <v>2500</v>
      </c>
      <c r="E154" s="30" t="s">
        <v>527</v>
      </c>
      <c r="F154" s="30">
        <v>0</v>
      </c>
      <c r="G154" s="33">
        <v>105000</v>
      </c>
      <c r="H154" s="37"/>
      <c r="I154" s="72"/>
    </row>
    <row r="155" spans="1:9" ht="12.75">
      <c r="A155" s="71"/>
      <c r="B155" s="34" t="s">
        <v>542</v>
      </c>
      <c r="C155" s="34"/>
      <c r="D155" s="36">
        <f>D154</f>
        <v>2500</v>
      </c>
      <c r="E155" s="34" t="s">
        <v>541</v>
      </c>
      <c r="F155" s="34"/>
      <c r="G155" s="37">
        <f>G154</f>
        <v>105000</v>
      </c>
      <c r="H155" s="37">
        <f>SUM(D155+G155)</f>
        <v>107500</v>
      </c>
      <c r="I155" s="72"/>
    </row>
    <row r="156" spans="1:9" ht="12.75">
      <c r="A156" s="71"/>
      <c r="B156" s="30" t="s">
        <v>490</v>
      </c>
      <c r="C156" s="30">
        <v>0</v>
      </c>
      <c r="D156" s="32">
        <v>1800</v>
      </c>
      <c r="E156" s="30" t="s">
        <v>526</v>
      </c>
      <c r="F156" s="30">
        <v>0</v>
      </c>
      <c r="G156" s="33">
        <v>37300</v>
      </c>
      <c r="H156" s="37"/>
      <c r="I156" s="72"/>
    </row>
    <row r="157" spans="1:9" ht="12.75">
      <c r="A157" s="71"/>
      <c r="B157" s="34" t="s">
        <v>491</v>
      </c>
      <c r="C157" s="34">
        <v>0</v>
      </c>
      <c r="D157" s="36">
        <v>1500</v>
      </c>
      <c r="E157" s="34"/>
      <c r="F157" s="34"/>
      <c r="G157" s="37"/>
      <c r="H157" s="37"/>
      <c r="I157" s="72"/>
    </row>
    <row r="158" spans="1:9" ht="12.75">
      <c r="A158" s="71"/>
      <c r="B158" s="34" t="s">
        <v>542</v>
      </c>
      <c r="C158" s="34"/>
      <c r="D158" s="36">
        <f>SUM(D156:D157)</f>
        <v>3300</v>
      </c>
      <c r="E158" s="34" t="s">
        <v>541</v>
      </c>
      <c r="F158" s="34"/>
      <c r="G158" s="37">
        <f>SUM(G156:G157)</f>
        <v>37300</v>
      </c>
      <c r="H158" s="37">
        <f>SUM(D158+G158)</f>
        <v>40600</v>
      </c>
      <c r="I158" s="72"/>
    </row>
    <row r="159" spans="1:9" ht="12.75">
      <c r="A159" s="71"/>
      <c r="B159" s="30"/>
      <c r="C159" s="30"/>
      <c r="D159" s="30"/>
      <c r="E159" s="30" t="s">
        <v>525</v>
      </c>
      <c r="F159" s="30">
        <v>0</v>
      </c>
      <c r="G159" s="33">
        <v>5000</v>
      </c>
      <c r="H159" s="37"/>
      <c r="I159" s="72"/>
    </row>
    <row r="160" spans="1:9" ht="13.5" thickBot="1">
      <c r="A160" s="60"/>
      <c r="B160" s="61" t="s">
        <v>542</v>
      </c>
      <c r="C160" s="61"/>
      <c r="D160" s="61">
        <f>D159</f>
        <v>0</v>
      </c>
      <c r="E160" s="61" t="s">
        <v>541</v>
      </c>
      <c r="F160" s="61"/>
      <c r="G160" s="64">
        <f>G159</f>
        <v>5000</v>
      </c>
      <c r="H160" s="64">
        <f>SUM(D160+G160)</f>
        <v>5000</v>
      </c>
      <c r="I160" s="65">
        <f>SUM(H152:H160)</f>
        <v>301902</v>
      </c>
    </row>
    <row r="161" ht="12.75">
      <c r="A161" t="s">
        <v>533</v>
      </c>
    </row>
    <row r="162" spans="1:9" ht="12.75">
      <c r="A162" s="10" t="s">
        <v>268</v>
      </c>
      <c r="B162" s="10" t="s">
        <v>321</v>
      </c>
      <c r="C162" s="11">
        <v>0</v>
      </c>
      <c r="D162" s="12">
        <v>484454</v>
      </c>
      <c r="E162" s="10" t="s">
        <v>363</v>
      </c>
      <c r="F162" s="11">
        <v>0</v>
      </c>
      <c r="G162" s="20">
        <v>490273</v>
      </c>
      <c r="H162" s="14"/>
      <c r="I162" s="20"/>
    </row>
    <row r="163" spans="1:9" ht="12.75">
      <c r="A163" s="10"/>
      <c r="B163" s="10" t="s">
        <v>542</v>
      </c>
      <c r="C163" s="11"/>
      <c r="D163" s="12">
        <f>D162</f>
        <v>484454</v>
      </c>
      <c r="E163" s="10" t="s">
        <v>541</v>
      </c>
      <c r="F163" s="11"/>
      <c r="G163" s="20">
        <f>G162</f>
        <v>490273</v>
      </c>
      <c r="H163" s="14">
        <f>SUM(D163+G163)</f>
        <v>974727</v>
      </c>
      <c r="I163" s="20"/>
    </row>
    <row r="164" spans="1:9" ht="12.75">
      <c r="A164" s="10"/>
      <c r="B164" s="21" t="s">
        <v>457</v>
      </c>
      <c r="C164" s="22">
        <v>0</v>
      </c>
      <c r="D164" s="23">
        <v>57905</v>
      </c>
      <c r="E164" s="21" t="s">
        <v>509</v>
      </c>
      <c r="F164" s="22">
        <v>0</v>
      </c>
      <c r="G164" s="24">
        <v>99500</v>
      </c>
      <c r="H164" s="14"/>
      <c r="I164" s="20"/>
    </row>
    <row r="165" spans="1:9" ht="13.5" thickBot="1">
      <c r="A165" s="10"/>
      <c r="B165" s="10" t="s">
        <v>542</v>
      </c>
      <c r="C165" s="11"/>
      <c r="D165" s="12">
        <f>D164</f>
        <v>57905</v>
      </c>
      <c r="E165" s="10" t="s">
        <v>541</v>
      </c>
      <c r="F165" s="11"/>
      <c r="G165" s="20">
        <f>G164</f>
        <v>99500</v>
      </c>
      <c r="H165" s="14">
        <f>SUM(D165+G165)</f>
        <v>157405</v>
      </c>
      <c r="I165" s="20">
        <f>SUM(H162:H165)</f>
        <v>1132132</v>
      </c>
    </row>
    <row r="166" spans="1:9" ht="12.75">
      <c r="A166" s="54" t="s">
        <v>271</v>
      </c>
      <c r="B166" s="55" t="s">
        <v>323</v>
      </c>
      <c r="C166" s="56">
        <v>1.02</v>
      </c>
      <c r="D166" s="57">
        <v>86145</v>
      </c>
      <c r="E166" s="55" t="s">
        <v>365</v>
      </c>
      <c r="F166" s="56">
        <v>1.07</v>
      </c>
      <c r="G166" s="58">
        <v>1658046</v>
      </c>
      <c r="H166" s="58"/>
      <c r="I166" s="59"/>
    </row>
    <row r="167" spans="1:9" ht="12.75">
      <c r="A167" s="71"/>
      <c r="B167" s="34" t="s">
        <v>365</v>
      </c>
      <c r="C167" s="34">
        <v>0</v>
      </c>
      <c r="D167" s="36">
        <v>100000</v>
      </c>
      <c r="E167" s="34"/>
      <c r="F167" s="35"/>
      <c r="G167" s="37"/>
      <c r="H167" s="37"/>
      <c r="I167" s="72"/>
    </row>
    <row r="168" spans="1:9" ht="12.75">
      <c r="A168" s="71"/>
      <c r="B168" s="34" t="s">
        <v>461</v>
      </c>
      <c r="C168" s="34">
        <v>0</v>
      </c>
      <c r="D168" s="36">
        <v>110000</v>
      </c>
      <c r="E168" s="34"/>
      <c r="F168" s="35"/>
      <c r="G168" s="37"/>
      <c r="H168" s="37"/>
      <c r="I168" s="72"/>
    </row>
    <row r="169" spans="1:9" ht="12.75">
      <c r="A169" s="71"/>
      <c r="B169" s="34" t="s">
        <v>462</v>
      </c>
      <c r="C169" s="34">
        <v>0</v>
      </c>
      <c r="D169" s="36">
        <v>1200</v>
      </c>
      <c r="E169" s="34"/>
      <c r="F169" s="35"/>
      <c r="G169" s="37"/>
      <c r="H169" s="37"/>
      <c r="I169" s="72"/>
    </row>
    <row r="170" spans="1:9" ht="13.5" thickBot="1">
      <c r="A170" s="60"/>
      <c r="B170" s="61" t="s">
        <v>542</v>
      </c>
      <c r="C170" s="61"/>
      <c r="D170" s="63">
        <f>SUM(D166:D169)</f>
        <v>297345</v>
      </c>
      <c r="E170" s="61" t="s">
        <v>541</v>
      </c>
      <c r="F170" s="62"/>
      <c r="G170" s="64">
        <f>SUM(G166:G169)</f>
        <v>1658046</v>
      </c>
      <c r="H170" s="64">
        <f>SUM(D170+G170)</f>
        <v>1955391</v>
      </c>
      <c r="I170" s="65">
        <f>SUM(H166:H170)</f>
        <v>1955391</v>
      </c>
    </row>
    <row r="171" spans="1:9" ht="12.75">
      <c r="A171" s="43" t="s">
        <v>275</v>
      </c>
      <c r="B171" s="44" t="s">
        <v>465</v>
      </c>
      <c r="C171" s="45">
        <v>0</v>
      </c>
      <c r="D171" s="46">
        <v>72494</v>
      </c>
      <c r="E171" s="44" t="s">
        <v>368</v>
      </c>
      <c r="F171" s="45">
        <v>1.8</v>
      </c>
      <c r="G171" s="47">
        <v>290700</v>
      </c>
      <c r="H171" s="48"/>
      <c r="I171" s="49"/>
    </row>
    <row r="172" spans="1:9" ht="12.75">
      <c r="A172" s="66"/>
      <c r="B172" s="25" t="s">
        <v>466</v>
      </c>
      <c r="C172" s="26">
        <v>3</v>
      </c>
      <c r="D172" s="27">
        <v>11716</v>
      </c>
      <c r="E172" s="25"/>
      <c r="F172" s="25"/>
      <c r="G172" s="28"/>
      <c r="H172" s="29"/>
      <c r="I172" s="67"/>
    </row>
    <row r="173" spans="1:9" ht="12.75">
      <c r="A173" s="66"/>
      <c r="B173" s="25" t="s">
        <v>326</v>
      </c>
      <c r="C173" s="26">
        <v>3</v>
      </c>
      <c r="D173" s="27">
        <v>155000</v>
      </c>
      <c r="E173" s="25"/>
      <c r="F173" s="25"/>
      <c r="G173" s="28"/>
      <c r="H173" s="29"/>
      <c r="I173" s="67"/>
    </row>
    <row r="174" spans="1:9" ht="12.75">
      <c r="A174" s="66"/>
      <c r="B174" s="25" t="s">
        <v>542</v>
      </c>
      <c r="C174" s="26"/>
      <c r="D174" s="27">
        <f>SUM(D171:D173)</f>
        <v>239210</v>
      </c>
      <c r="E174" s="25" t="s">
        <v>541</v>
      </c>
      <c r="F174" s="25"/>
      <c r="G174" s="28">
        <f>SUM(G171:G173)</f>
        <v>290700</v>
      </c>
      <c r="H174" s="29">
        <f>SUM(D174+G174)</f>
        <v>529910</v>
      </c>
      <c r="I174" s="67"/>
    </row>
    <row r="175" spans="1:9" ht="12.75">
      <c r="A175" s="66"/>
      <c r="B175" s="21" t="s">
        <v>468</v>
      </c>
      <c r="C175" s="22">
        <v>0</v>
      </c>
      <c r="D175" s="41">
        <v>0</v>
      </c>
      <c r="E175" s="21" t="s">
        <v>512</v>
      </c>
      <c r="F175" s="22">
        <v>1.94</v>
      </c>
      <c r="G175" s="24">
        <v>201831</v>
      </c>
      <c r="H175" s="29"/>
      <c r="I175" s="67"/>
    </row>
    <row r="176" spans="1:9" ht="12.75">
      <c r="A176" s="66"/>
      <c r="B176" s="25" t="s">
        <v>471</v>
      </c>
      <c r="C176" s="26">
        <v>0</v>
      </c>
      <c r="D176" s="27">
        <v>10848</v>
      </c>
      <c r="E176" s="25"/>
      <c r="F176" s="25"/>
      <c r="G176" s="28"/>
      <c r="H176" s="29"/>
      <c r="I176" s="67"/>
    </row>
    <row r="177" spans="1:9" ht="12.75">
      <c r="A177" s="66"/>
      <c r="B177" s="25" t="s">
        <v>473</v>
      </c>
      <c r="C177" s="26">
        <v>0</v>
      </c>
      <c r="D177" s="27">
        <v>8511</v>
      </c>
      <c r="E177" s="25"/>
      <c r="F177" s="25"/>
      <c r="G177" s="28"/>
      <c r="H177" s="29"/>
      <c r="I177" s="67"/>
    </row>
    <row r="178" spans="1:9" ht="12.75">
      <c r="A178" s="66"/>
      <c r="B178" s="25" t="s">
        <v>542</v>
      </c>
      <c r="C178" s="26"/>
      <c r="D178" s="27">
        <f>SUM(D175:D177)</f>
        <v>19359</v>
      </c>
      <c r="E178" s="25" t="s">
        <v>541</v>
      </c>
      <c r="F178" s="25"/>
      <c r="G178" s="28">
        <f>SUM(G175:G177)</f>
        <v>201831</v>
      </c>
      <c r="H178" s="29">
        <f>SUM(D178+G178)</f>
        <v>221190</v>
      </c>
      <c r="I178" s="67"/>
    </row>
    <row r="179" spans="1:9" ht="12.75">
      <c r="A179" s="66"/>
      <c r="B179" s="21" t="s">
        <v>463</v>
      </c>
      <c r="C179" s="22">
        <v>3</v>
      </c>
      <c r="D179" s="23">
        <v>119336</v>
      </c>
      <c r="E179" s="21" t="s">
        <v>513</v>
      </c>
      <c r="F179" s="22">
        <v>0</v>
      </c>
      <c r="G179" s="24">
        <v>208150</v>
      </c>
      <c r="H179" s="29"/>
      <c r="I179" s="67"/>
    </row>
    <row r="180" spans="1:9" ht="12.75">
      <c r="A180" s="66"/>
      <c r="B180" s="25" t="s">
        <v>472</v>
      </c>
      <c r="C180" s="26">
        <v>0</v>
      </c>
      <c r="D180" s="27">
        <v>25000</v>
      </c>
      <c r="E180" s="25"/>
      <c r="F180" s="25"/>
      <c r="G180" s="28"/>
      <c r="H180" s="29"/>
      <c r="I180" s="67"/>
    </row>
    <row r="181" spans="1:9" ht="12.75">
      <c r="A181" s="66"/>
      <c r="B181" s="25" t="s">
        <v>542</v>
      </c>
      <c r="C181" s="26"/>
      <c r="D181" s="27">
        <f>SUM(D179:D180)</f>
        <v>144336</v>
      </c>
      <c r="E181" s="25" t="s">
        <v>541</v>
      </c>
      <c r="F181" s="25"/>
      <c r="G181" s="28">
        <f>SUM(G179:G180)</f>
        <v>208150</v>
      </c>
      <c r="H181" s="29">
        <f>SUM(D181+G181)</f>
        <v>352486</v>
      </c>
      <c r="I181" s="67"/>
    </row>
    <row r="182" spans="1:9" ht="12.75">
      <c r="A182" s="66"/>
      <c r="B182" s="21" t="s">
        <v>464</v>
      </c>
      <c r="C182" s="22">
        <v>0</v>
      </c>
      <c r="D182" s="23">
        <v>23700</v>
      </c>
      <c r="E182" s="21" t="s">
        <v>514</v>
      </c>
      <c r="F182" s="22">
        <v>2.8</v>
      </c>
      <c r="G182" s="24">
        <v>163884</v>
      </c>
      <c r="H182" s="29"/>
      <c r="I182" s="67"/>
    </row>
    <row r="183" spans="1:9" ht="12.75">
      <c r="A183" s="66"/>
      <c r="B183" s="25" t="s">
        <v>467</v>
      </c>
      <c r="C183" s="26">
        <v>3</v>
      </c>
      <c r="D183" s="27">
        <v>18957</v>
      </c>
      <c r="E183" s="25"/>
      <c r="F183" s="25"/>
      <c r="G183" s="28"/>
      <c r="H183" s="29"/>
      <c r="I183" s="67"/>
    </row>
    <row r="184" spans="1:9" ht="12.75">
      <c r="A184" s="66"/>
      <c r="B184" s="25" t="s">
        <v>470</v>
      </c>
      <c r="C184" s="26">
        <v>0</v>
      </c>
      <c r="D184" s="27">
        <v>29795</v>
      </c>
      <c r="E184" s="25"/>
      <c r="F184" s="26"/>
      <c r="G184" s="28"/>
      <c r="H184" s="29"/>
      <c r="I184" s="67"/>
    </row>
    <row r="185" spans="1:9" ht="12.75">
      <c r="A185" s="66"/>
      <c r="B185" s="25" t="s">
        <v>474</v>
      </c>
      <c r="C185" s="26">
        <v>2.8</v>
      </c>
      <c r="D185" s="27">
        <v>64066</v>
      </c>
      <c r="E185" s="25"/>
      <c r="F185" s="26"/>
      <c r="G185" s="28"/>
      <c r="H185" s="29"/>
      <c r="I185" s="67"/>
    </row>
    <row r="186" spans="1:9" ht="12.75">
      <c r="A186" s="66"/>
      <c r="B186" s="25" t="s">
        <v>542</v>
      </c>
      <c r="C186" s="26"/>
      <c r="D186" s="27">
        <f>SUM(D182:D185)</f>
        <v>136518</v>
      </c>
      <c r="E186" s="25" t="s">
        <v>541</v>
      </c>
      <c r="F186" s="26"/>
      <c r="G186" s="28">
        <f>SUM(G182:G185)</f>
        <v>163884</v>
      </c>
      <c r="H186" s="29">
        <f>SUM(D186+G186)</f>
        <v>300402</v>
      </c>
      <c r="I186" s="67"/>
    </row>
    <row r="187" spans="1:9" ht="12.75">
      <c r="A187" s="66"/>
      <c r="B187" s="21" t="s">
        <v>469</v>
      </c>
      <c r="C187" s="22">
        <v>3</v>
      </c>
      <c r="D187" s="23">
        <v>120000</v>
      </c>
      <c r="E187" s="21" t="s">
        <v>515</v>
      </c>
      <c r="F187" s="22">
        <v>0</v>
      </c>
      <c r="G187" s="24">
        <v>162000</v>
      </c>
      <c r="H187" s="29"/>
      <c r="I187" s="67"/>
    </row>
    <row r="188" spans="1:9" ht="13.5" thickBot="1">
      <c r="A188" s="50"/>
      <c r="B188" s="51" t="s">
        <v>542</v>
      </c>
      <c r="C188" s="68"/>
      <c r="D188" s="69">
        <f>D187</f>
        <v>120000</v>
      </c>
      <c r="E188" s="51" t="s">
        <v>541</v>
      </c>
      <c r="F188" s="68"/>
      <c r="G188" s="52">
        <f>G187</f>
        <v>162000</v>
      </c>
      <c r="H188" s="70">
        <f>SUM(D188+G188)</f>
        <v>282000</v>
      </c>
      <c r="I188" s="53">
        <f>SUM(H171:H188)</f>
        <v>1685988</v>
      </c>
    </row>
    <row r="189" spans="1:9" ht="12.75">
      <c r="A189" s="54" t="s">
        <v>277</v>
      </c>
      <c r="B189" s="55"/>
      <c r="C189" s="55"/>
      <c r="D189" s="55"/>
      <c r="E189" s="55" t="s">
        <v>370</v>
      </c>
      <c r="F189" s="55">
        <v>0</v>
      </c>
      <c r="G189" s="58">
        <v>150000</v>
      </c>
      <c r="H189" s="58"/>
      <c r="I189" s="59"/>
    </row>
    <row r="190" spans="1:9" ht="12.75">
      <c r="A190" s="71"/>
      <c r="B190" s="34" t="s">
        <v>542</v>
      </c>
      <c r="C190" s="34"/>
      <c r="D190" s="34">
        <f>D189</f>
        <v>0</v>
      </c>
      <c r="E190" s="34" t="s">
        <v>541</v>
      </c>
      <c r="F190" s="34"/>
      <c r="G190" s="37">
        <f>G189</f>
        <v>150000</v>
      </c>
      <c r="H190" s="37">
        <f>SUM(D190+G190)</f>
        <v>150000</v>
      </c>
      <c r="I190" s="72"/>
    </row>
    <row r="191" spans="1:9" ht="12.75">
      <c r="A191" s="71"/>
      <c r="B191" s="30"/>
      <c r="C191" s="30"/>
      <c r="D191" s="30"/>
      <c r="E191" s="30" t="s">
        <v>482</v>
      </c>
      <c r="F191" s="30">
        <v>0</v>
      </c>
      <c r="G191" s="33">
        <v>102300</v>
      </c>
      <c r="H191" s="37"/>
      <c r="I191" s="72"/>
    </row>
    <row r="192" spans="1:9" ht="12.75">
      <c r="A192" s="71"/>
      <c r="B192" s="34" t="s">
        <v>542</v>
      </c>
      <c r="C192" s="34"/>
      <c r="D192" s="34">
        <f>D191</f>
        <v>0</v>
      </c>
      <c r="E192" s="34" t="s">
        <v>541</v>
      </c>
      <c r="F192" s="34"/>
      <c r="G192" s="37">
        <f>G191</f>
        <v>102300</v>
      </c>
      <c r="H192" s="37">
        <f>SUM(D192+G192)</f>
        <v>102300</v>
      </c>
      <c r="I192" s="72"/>
    </row>
    <row r="193" spans="1:9" ht="12.75">
      <c r="A193" s="71"/>
      <c r="B193" s="30"/>
      <c r="C193" s="30"/>
      <c r="D193" s="30"/>
      <c r="E193" s="30" t="s">
        <v>516</v>
      </c>
      <c r="F193" s="30">
        <v>0</v>
      </c>
      <c r="G193" s="33">
        <v>130000</v>
      </c>
      <c r="H193" s="37"/>
      <c r="I193" s="72"/>
    </row>
    <row r="194" spans="1:9" ht="12.75">
      <c r="A194" s="71"/>
      <c r="B194" s="34" t="s">
        <v>542</v>
      </c>
      <c r="C194" s="34"/>
      <c r="D194" s="34">
        <f>D193</f>
        <v>0</v>
      </c>
      <c r="E194" s="34" t="s">
        <v>541</v>
      </c>
      <c r="F194" s="34"/>
      <c r="G194" s="37">
        <f>G193</f>
        <v>130000</v>
      </c>
      <c r="H194" s="37">
        <f>SUM(D194+G194)</f>
        <v>130000</v>
      </c>
      <c r="I194" s="72"/>
    </row>
    <row r="195" spans="1:9" ht="12.75">
      <c r="A195" s="71"/>
      <c r="B195" s="30" t="s">
        <v>476</v>
      </c>
      <c r="C195" s="30">
        <v>0</v>
      </c>
      <c r="D195" s="32">
        <v>4343</v>
      </c>
      <c r="E195" s="30" t="s">
        <v>476</v>
      </c>
      <c r="F195" s="30">
        <v>0</v>
      </c>
      <c r="G195" s="33">
        <v>94050</v>
      </c>
      <c r="H195" s="37"/>
      <c r="I195" s="72"/>
    </row>
    <row r="196" spans="1:9" ht="12.75">
      <c r="A196" s="71"/>
      <c r="B196" s="34" t="s">
        <v>477</v>
      </c>
      <c r="C196" s="34">
        <v>0</v>
      </c>
      <c r="D196" s="36">
        <v>7089</v>
      </c>
      <c r="E196" s="34"/>
      <c r="F196" s="34"/>
      <c r="G196" s="37"/>
      <c r="H196" s="37"/>
      <c r="I196" s="72"/>
    </row>
    <row r="197" spans="1:9" ht="12.75">
      <c r="A197" s="71"/>
      <c r="B197" s="34" t="s">
        <v>478</v>
      </c>
      <c r="C197" s="34">
        <v>0</v>
      </c>
      <c r="D197" s="36">
        <v>4574</v>
      </c>
      <c r="E197" s="34"/>
      <c r="F197" s="34"/>
      <c r="G197" s="37"/>
      <c r="H197" s="37"/>
      <c r="I197" s="72"/>
    </row>
    <row r="198" spans="1:9" ht="12.75">
      <c r="A198" s="71"/>
      <c r="B198" s="34" t="s">
        <v>542</v>
      </c>
      <c r="C198" s="34"/>
      <c r="D198" s="36">
        <f>SUM(D195:D197)</f>
        <v>16006</v>
      </c>
      <c r="E198" s="34" t="s">
        <v>541</v>
      </c>
      <c r="F198" s="34"/>
      <c r="G198" s="37">
        <f>SUM(G195:G197)</f>
        <v>94050</v>
      </c>
      <c r="H198" s="37">
        <f>SUM(D198+G198)</f>
        <v>110056</v>
      </c>
      <c r="I198" s="72"/>
    </row>
    <row r="199" spans="1:9" ht="12.75">
      <c r="A199" s="71"/>
      <c r="B199" s="30"/>
      <c r="C199" s="30"/>
      <c r="D199" s="32"/>
      <c r="E199" s="30" t="s">
        <v>363</v>
      </c>
      <c r="F199" s="30">
        <v>0</v>
      </c>
      <c r="G199" s="33">
        <v>22000</v>
      </c>
      <c r="H199" s="37"/>
      <c r="I199" s="72"/>
    </row>
    <row r="200" spans="1:9" ht="13.5" thickBot="1">
      <c r="A200" s="60"/>
      <c r="B200" s="61" t="s">
        <v>542</v>
      </c>
      <c r="C200" s="61"/>
      <c r="D200" s="63">
        <f>D199</f>
        <v>0</v>
      </c>
      <c r="E200" s="61" t="s">
        <v>541</v>
      </c>
      <c r="F200" s="61"/>
      <c r="G200" s="64">
        <f>G199</f>
        <v>22000</v>
      </c>
      <c r="H200" s="64">
        <f>SUM(D200+G200)</f>
        <v>22000</v>
      </c>
      <c r="I200" s="65">
        <f>SUM(H189:H200)</f>
        <v>514356</v>
      </c>
    </row>
    <row r="201" spans="1:4" ht="13.5" thickBot="1">
      <c r="A201" t="s">
        <v>534</v>
      </c>
      <c r="C201" s="1"/>
      <c r="D201" s="3"/>
    </row>
    <row r="202" spans="1:9" ht="12.75">
      <c r="A202" s="43" t="s">
        <v>248</v>
      </c>
      <c r="B202" s="44" t="s">
        <v>403</v>
      </c>
      <c r="C202" s="45">
        <v>0</v>
      </c>
      <c r="D202" s="46">
        <v>3849</v>
      </c>
      <c r="E202" s="44" t="s">
        <v>347</v>
      </c>
      <c r="F202" s="45">
        <v>0</v>
      </c>
      <c r="G202" s="47">
        <v>1726000</v>
      </c>
      <c r="H202" s="48"/>
      <c r="I202" s="49"/>
    </row>
    <row r="203" spans="1:9" ht="12.75">
      <c r="A203" s="66"/>
      <c r="B203" s="25" t="s">
        <v>309</v>
      </c>
      <c r="C203" s="26">
        <v>0</v>
      </c>
      <c r="D203" s="27">
        <v>3849</v>
      </c>
      <c r="E203" s="25"/>
      <c r="F203" s="25"/>
      <c r="G203" s="28"/>
      <c r="H203" s="29"/>
      <c r="I203" s="67"/>
    </row>
    <row r="204" spans="1:9" ht="12.75">
      <c r="A204" s="66"/>
      <c r="B204" s="25" t="s">
        <v>404</v>
      </c>
      <c r="C204" s="26">
        <v>0</v>
      </c>
      <c r="D204" s="27">
        <v>4000</v>
      </c>
      <c r="E204" s="25"/>
      <c r="F204" s="25"/>
      <c r="G204" s="28"/>
      <c r="H204" s="29"/>
      <c r="I204" s="67"/>
    </row>
    <row r="205" spans="1:9" ht="12.75">
      <c r="A205" s="66"/>
      <c r="B205" s="25" t="s">
        <v>405</v>
      </c>
      <c r="C205" s="26">
        <v>0</v>
      </c>
      <c r="D205" s="27">
        <v>420</v>
      </c>
      <c r="E205" s="25"/>
      <c r="F205" s="25"/>
      <c r="G205" s="28"/>
      <c r="H205" s="29"/>
      <c r="I205" s="67"/>
    </row>
    <row r="206" spans="1:9" ht="12.75">
      <c r="A206" s="66"/>
      <c r="B206" s="25" t="s">
        <v>406</v>
      </c>
      <c r="C206" s="26">
        <v>0</v>
      </c>
      <c r="D206" s="27">
        <v>1570</v>
      </c>
      <c r="E206" s="25"/>
      <c r="F206" s="26"/>
      <c r="G206" s="28"/>
      <c r="H206" s="29"/>
      <c r="I206" s="67"/>
    </row>
    <row r="207" spans="1:9" ht="12.75">
      <c r="A207" s="66"/>
      <c r="B207" s="25" t="s">
        <v>407</v>
      </c>
      <c r="C207" s="26">
        <v>0</v>
      </c>
      <c r="D207" s="27">
        <v>9288</v>
      </c>
      <c r="E207" s="25"/>
      <c r="F207" s="25"/>
      <c r="G207" s="28"/>
      <c r="H207" s="29"/>
      <c r="I207" s="67"/>
    </row>
    <row r="208" spans="1:9" ht="12.75">
      <c r="A208" s="66"/>
      <c r="B208" s="25" t="s">
        <v>542</v>
      </c>
      <c r="C208" s="26"/>
      <c r="D208" s="27">
        <f>SUM(D202:D207)</f>
        <v>22976</v>
      </c>
      <c r="E208" s="25" t="s">
        <v>541</v>
      </c>
      <c r="F208" s="25"/>
      <c r="G208" s="28">
        <f>SUM(G202:G207)</f>
        <v>1726000</v>
      </c>
      <c r="H208" s="29">
        <f>SUM(D208+G208)</f>
        <v>1748976</v>
      </c>
      <c r="I208" s="67"/>
    </row>
    <row r="209" spans="1:9" ht="12.75">
      <c r="A209" s="66"/>
      <c r="B209" s="21" t="s">
        <v>408</v>
      </c>
      <c r="C209" s="22">
        <v>0</v>
      </c>
      <c r="D209" s="23">
        <v>11424</v>
      </c>
      <c r="E209" s="21" t="s">
        <v>495</v>
      </c>
      <c r="F209" s="22">
        <v>0</v>
      </c>
      <c r="G209" s="24">
        <v>204050</v>
      </c>
      <c r="H209" s="29"/>
      <c r="I209" s="67"/>
    </row>
    <row r="210" spans="1:9" ht="12.75">
      <c r="A210" s="66"/>
      <c r="B210" s="25" t="s">
        <v>409</v>
      </c>
      <c r="C210" s="26">
        <v>0</v>
      </c>
      <c r="D210" s="27">
        <v>6000</v>
      </c>
      <c r="E210" s="25"/>
      <c r="F210" s="25"/>
      <c r="G210" s="28"/>
      <c r="H210" s="29"/>
      <c r="I210" s="67"/>
    </row>
    <row r="211" spans="1:9" ht="12.75">
      <c r="A211" s="66"/>
      <c r="B211" s="25" t="s">
        <v>410</v>
      </c>
      <c r="C211" s="26">
        <v>0</v>
      </c>
      <c r="D211" s="27">
        <v>1500</v>
      </c>
      <c r="E211" s="25"/>
      <c r="F211" s="25"/>
      <c r="G211" s="28"/>
      <c r="H211" s="29"/>
      <c r="I211" s="67"/>
    </row>
    <row r="212" spans="1:9" ht="12.75">
      <c r="A212" s="66"/>
      <c r="B212" s="25" t="s">
        <v>411</v>
      </c>
      <c r="C212" s="26">
        <v>0</v>
      </c>
      <c r="D212" s="27">
        <v>582</v>
      </c>
      <c r="E212" s="25"/>
      <c r="F212" s="26"/>
      <c r="G212" s="28"/>
      <c r="H212" s="29"/>
      <c r="I212" s="67"/>
    </row>
    <row r="213" spans="1:9" ht="12.75">
      <c r="A213" s="66"/>
      <c r="B213" s="25" t="s">
        <v>542</v>
      </c>
      <c r="C213" s="26"/>
      <c r="D213" s="27">
        <f>SUM(D209:D212)</f>
        <v>19506</v>
      </c>
      <c r="E213" s="25" t="s">
        <v>541</v>
      </c>
      <c r="F213" s="26"/>
      <c r="G213" s="28">
        <f>SUM(G209:G212)</f>
        <v>204050</v>
      </c>
      <c r="H213" s="29">
        <f>SUM(D213+G213)</f>
        <v>223556</v>
      </c>
      <c r="I213" s="67"/>
    </row>
    <row r="214" spans="1:9" ht="12.75">
      <c r="A214" s="66"/>
      <c r="B214" s="21" t="s">
        <v>412</v>
      </c>
      <c r="C214" s="22">
        <v>0</v>
      </c>
      <c r="D214" s="23">
        <v>13780</v>
      </c>
      <c r="E214" s="21" t="s">
        <v>496</v>
      </c>
      <c r="F214" s="22">
        <v>0</v>
      </c>
      <c r="G214" s="24">
        <v>158562</v>
      </c>
      <c r="H214" s="29"/>
      <c r="I214" s="67"/>
    </row>
    <row r="215" spans="1:9" ht="12.75">
      <c r="A215" s="66"/>
      <c r="B215" s="25" t="s">
        <v>413</v>
      </c>
      <c r="C215" s="26">
        <v>0</v>
      </c>
      <c r="D215" s="27">
        <v>10000</v>
      </c>
      <c r="E215" s="25"/>
      <c r="F215" s="25"/>
      <c r="G215" s="28"/>
      <c r="H215" s="29"/>
      <c r="I215" s="67"/>
    </row>
    <row r="216" spans="1:9" ht="12.75">
      <c r="A216" s="66"/>
      <c r="B216" s="25" t="s">
        <v>542</v>
      </c>
      <c r="C216" s="26"/>
      <c r="D216" s="27">
        <f>SUM(D214:D215)</f>
        <v>23780</v>
      </c>
      <c r="E216" s="25" t="s">
        <v>541</v>
      </c>
      <c r="F216" s="25"/>
      <c r="G216" s="28">
        <f>SUM(G214:G215)</f>
        <v>158562</v>
      </c>
      <c r="H216" s="29">
        <f>SUM(D216+G216)</f>
        <v>182342</v>
      </c>
      <c r="I216" s="67"/>
    </row>
    <row r="217" spans="1:9" ht="12.75">
      <c r="A217" s="66"/>
      <c r="B217" s="21" t="s">
        <v>414</v>
      </c>
      <c r="C217" s="22">
        <v>0</v>
      </c>
      <c r="D217" s="23">
        <v>840</v>
      </c>
      <c r="E217" s="21" t="s">
        <v>497</v>
      </c>
      <c r="F217" s="22">
        <v>0</v>
      </c>
      <c r="G217" s="24">
        <v>150274</v>
      </c>
      <c r="H217" s="29"/>
      <c r="I217" s="67"/>
    </row>
    <row r="218" spans="1:9" ht="12.75">
      <c r="A218" s="66"/>
      <c r="B218" s="25" t="s">
        <v>415</v>
      </c>
      <c r="C218" s="26">
        <v>0</v>
      </c>
      <c r="D218" s="27">
        <v>400</v>
      </c>
      <c r="E218" s="25"/>
      <c r="F218" s="26"/>
      <c r="G218" s="28"/>
      <c r="H218" s="29"/>
      <c r="I218" s="67"/>
    </row>
    <row r="219" spans="1:9" ht="12.75">
      <c r="A219" s="66"/>
      <c r="B219" s="25" t="s">
        <v>416</v>
      </c>
      <c r="C219" s="26">
        <v>0</v>
      </c>
      <c r="D219" s="27">
        <v>5027</v>
      </c>
      <c r="E219" s="25"/>
      <c r="F219" s="26"/>
      <c r="G219" s="28"/>
      <c r="H219" s="29"/>
      <c r="I219" s="67"/>
    </row>
    <row r="220" spans="1:9" ht="12.75">
      <c r="A220" s="66"/>
      <c r="B220" s="25" t="s">
        <v>417</v>
      </c>
      <c r="C220" s="26">
        <v>0</v>
      </c>
      <c r="D220" s="27">
        <v>6000</v>
      </c>
      <c r="E220" s="25"/>
      <c r="F220" s="26"/>
      <c r="G220" s="28"/>
      <c r="H220" s="29"/>
      <c r="I220" s="67"/>
    </row>
    <row r="221" spans="1:9" ht="13.5" thickBot="1">
      <c r="A221" s="50"/>
      <c r="B221" s="51" t="s">
        <v>542</v>
      </c>
      <c r="C221" s="68"/>
      <c r="D221" s="69">
        <f>SUM(D217:D220)</f>
        <v>12267</v>
      </c>
      <c r="E221" s="51" t="s">
        <v>541</v>
      </c>
      <c r="F221" s="68"/>
      <c r="G221" s="52">
        <f>SUM(G217:G220)</f>
        <v>150274</v>
      </c>
      <c r="H221" s="70">
        <f>SUM(D221+G221)</f>
        <v>162541</v>
      </c>
      <c r="I221" s="53">
        <f>SUM(H202:H221)</f>
        <v>2317415</v>
      </c>
    </row>
    <row r="222" spans="1:9" ht="12.75">
      <c r="A222" s="54" t="s">
        <v>256</v>
      </c>
      <c r="B222" s="55" t="s">
        <v>316</v>
      </c>
      <c r="C222" s="55">
        <v>0</v>
      </c>
      <c r="D222" s="57">
        <v>129118</v>
      </c>
      <c r="E222" s="55" t="s">
        <v>353</v>
      </c>
      <c r="F222" s="55">
        <v>0</v>
      </c>
      <c r="G222" s="58">
        <v>1322475</v>
      </c>
      <c r="H222" s="58"/>
      <c r="I222" s="59"/>
    </row>
    <row r="223" spans="1:9" ht="12.75">
      <c r="A223" s="71"/>
      <c r="B223" s="34" t="s">
        <v>437</v>
      </c>
      <c r="C223" s="34">
        <v>0</v>
      </c>
      <c r="D223" s="36">
        <v>112500</v>
      </c>
      <c r="E223" s="34"/>
      <c r="F223" s="34"/>
      <c r="G223" s="37"/>
      <c r="H223" s="37"/>
      <c r="I223" s="72"/>
    </row>
    <row r="224" spans="1:9" ht="12.75">
      <c r="A224" s="71"/>
      <c r="B224" s="34" t="s">
        <v>438</v>
      </c>
      <c r="C224" s="34">
        <v>0</v>
      </c>
      <c r="D224" s="36">
        <v>333822</v>
      </c>
      <c r="E224" s="34"/>
      <c r="F224" s="34"/>
      <c r="G224" s="37"/>
      <c r="H224" s="37"/>
      <c r="I224" s="72"/>
    </row>
    <row r="225" spans="1:9" ht="12.75">
      <c r="A225" s="71"/>
      <c r="B225" s="34" t="s">
        <v>443</v>
      </c>
      <c r="C225" s="34">
        <v>0</v>
      </c>
      <c r="D225" s="36">
        <v>330000</v>
      </c>
      <c r="E225" s="34"/>
      <c r="F225" s="34"/>
      <c r="G225" s="37"/>
      <c r="H225" s="37"/>
      <c r="I225" s="72"/>
    </row>
    <row r="226" spans="1:9" ht="12.75">
      <c r="A226" s="71"/>
      <c r="B226" s="34" t="s">
        <v>445</v>
      </c>
      <c r="C226" s="34">
        <v>0</v>
      </c>
      <c r="D226" s="36">
        <v>1500</v>
      </c>
      <c r="E226" s="34"/>
      <c r="F226" s="34"/>
      <c r="G226" s="37"/>
      <c r="H226" s="37"/>
      <c r="I226" s="72"/>
    </row>
    <row r="227" spans="1:9" ht="12.75">
      <c r="A227" s="71"/>
      <c r="B227" s="34" t="s">
        <v>542</v>
      </c>
      <c r="C227" s="34"/>
      <c r="D227" s="36">
        <f>SUM(D222:D226)</f>
        <v>906940</v>
      </c>
      <c r="E227" s="34" t="s">
        <v>541</v>
      </c>
      <c r="F227" s="34"/>
      <c r="G227" s="37">
        <f>SUM(G222:G226)</f>
        <v>1322475</v>
      </c>
      <c r="H227" s="37">
        <f>SUM(D227+G227)</f>
        <v>2229415</v>
      </c>
      <c r="I227" s="72"/>
    </row>
    <row r="228" spans="1:9" ht="12.75">
      <c r="A228" s="71"/>
      <c r="B228" s="30" t="s">
        <v>439</v>
      </c>
      <c r="C228" s="30">
        <v>0</v>
      </c>
      <c r="D228" s="32">
        <v>321000</v>
      </c>
      <c r="E228" s="30" t="s">
        <v>502</v>
      </c>
      <c r="F228" s="30">
        <v>0</v>
      </c>
      <c r="G228" s="33">
        <v>399000</v>
      </c>
      <c r="H228" s="37"/>
      <c r="I228" s="72"/>
    </row>
    <row r="229" spans="1:9" ht="12.75">
      <c r="A229" s="71"/>
      <c r="B229" s="34" t="s">
        <v>542</v>
      </c>
      <c r="C229" s="34"/>
      <c r="D229" s="36">
        <f>D228</f>
        <v>321000</v>
      </c>
      <c r="E229" s="34" t="s">
        <v>541</v>
      </c>
      <c r="F229" s="34"/>
      <c r="G229" s="37">
        <f>G228</f>
        <v>399000</v>
      </c>
      <c r="H229" s="37">
        <f>SUM(D229+G229)</f>
        <v>720000</v>
      </c>
      <c r="I229" s="72"/>
    </row>
    <row r="230" spans="1:9" ht="12.75">
      <c r="A230" s="71"/>
      <c r="B230" s="30" t="s">
        <v>433</v>
      </c>
      <c r="C230" s="30">
        <v>0</v>
      </c>
      <c r="D230" s="32">
        <v>228200</v>
      </c>
      <c r="E230" s="30" t="s">
        <v>503</v>
      </c>
      <c r="F230" s="30">
        <v>0</v>
      </c>
      <c r="G230" s="33">
        <v>334386</v>
      </c>
      <c r="H230" s="37"/>
      <c r="I230" s="72"/>
    </row>
    <row r="231" spans="1:9" ht="12.75">
      <c r="A231" s="71"/>
      <c r="B231" s="34" t="s">
        <v>435</v>
      </c>
      <c r="C231" s="34">
        <v>0</v>
      </c>
      <c r="D231" s="36">
        <v>13000</v>
      </c>
      <c r="E231" s="34"/>
      <c r="F231" s="34"/>
      <c r="G231" s="37"/>
      <c r="H231" s="37"/>
      <c r="I231" s="72"/>
    </row>
    <row r="232" spans="1:9" ht="12.75">
      <c r="A232" s="71"/>
      <c r="B232" s="34" t="s">
        <v>436</v>
      </c>
      <c r="C232" s="34">
        <v>0</v>
      </c>
      <c r="D232" s="36">
        <v>3105</v>
      </c>
      <c r="E232" s="34"/>
      <c r="F232" s="34"/>
      <c r="G232" s="37"/>
      <c r="H232" s="37"/>
      <c r="I232" s="72"/>
    </row>
    <row r="233" spans="1:9" ht="12.75">
      <c r="A233" s="71"/>
      <c r="B233" s="34" t="s">
        <v>441</v>
      </c>
      <c r="C233" s="34">
        <v>0</v>
      </c>
      <c r="D233" s="36">
        <v>4000</v>
      </c>
      <c r="E233" s="34"/>
      <c r="F233" s="34"/>
      <c r="G233" s="37"/>
      <c r="H233" s="37"/>
      <c r="I233" s="72"/>
    </row>
    <row r="234" spans="1:9" ht="12.75">
      <c r="A234" s="71"/>
      <c r="B234" s="34" t="s">
        <v>542</v>
      </c>
      <c r="C234" s="34"/>
      <c r="D234" s="36">
        <f>SUM(D230:D233)</f>
        <v>248305</v>
      </c>
      <c r="E234" s="34" t="s">
        <v>541</v>
      </c>
      <c r="F234" s="34"/>
      <c r="G234" s="37">
        <f>SUM(G230:G233)</f>
        <v>334386</v>
      </c>
      <c r="H234" s="37">
        <f>SUM(D234+G234)</f>
        <v>582691</v>
      </c>
      <c r="I234" s="72"/>
    </row>
    <row r="235" spans="1:9" ht="12.75">
      <c r="A235" s="71"/>
      <c r="B235" s="30" t="s">
        <v>434</v>
      </c>
      <c r="C235" s="30">
        <v>0</v>
      </c>
      <c r="D235" s="32">
        <v>16564</v>
      </c>
      <c r="E235" s="30" t="s">
        <v>504</v>
      </c>
      <c r="F235" s="30">
        <v>0</v>
      </c>
      <c r="G235" s="33">
        <v>168000</v>
      </c>
      <c r="H235" s="37"/>
      <c r="I235" s="72"/>
    </row>
    <row r="236" spans="1:9" ht="12.75">
      <c r="A236" s="71"/>
      <c r="B236" s="198" t="s">
        <v>442</v>
      </c>
      <c r="C236" s="34">
        <v>0</v>
      </c>
      <c r="D236" s="36">
        <v>85000</v>
      </c>
      <c r="E236" s="34"/>
      <c r="F236" s="34"/>
      <c r="G236" s="37"/>
      <c r="H236" s="37"/>
      <c r="I236" s="72"/>
    </row>
    <row r="237" spans="1:9" ht="12.75">
      <c r="A237" s="71"/>
      <c r="B237" s="34" t="s">
        <v>542</v>
      </c>
      <c r="C237" s="34"/>
      <c r="D237" s="36">
        <f>SUM(D235:D236)</f>
        <v>101564</v>
      </c>
      <c r="E237" s="34" t="s">
        <v>541</v>
      </c>
      <c r="F237" s="34"/>
      <c r="G237" s="37">
        <f>SUM(G235:G236)</f>
        <v>168000</v>
      </c>
      <c r="H237" s="37">
        <f>SUM(D237+G237)</f>
        <v>269564</v>
      </c>
      <c r="I237" s="72"/>
    </row>
    <row r="238" spans="1:9" ht="12.75">
      <c r="A238" s="71"/>
      <c r="B238" s="30" t="s">
        <v>440</v>
      </c>
      <c r="C238" s="30">
        <v>0</v>
      </c>
      <c r="D238" s="42">
        <v>0</v>
      </c>
      <c r="E238" s="30" t="s">
        <v>444</v>
      </c>
      <c r="F238" s="30">
        <v>0</v>
      </c>
      <c r="G238" s="33">
        <v>269200</v>
      </c>
      <c r="H238" s="37"/>
      <c r="I238" s="72"/>
    </row>
    <row r="239" spans="1:9" ht="12.75">
      <c r="A239" s="71"/>
      <c r="B239" s="34" t="s">
        <v>444</v>
      </c>
      <c r="C239" s="34">
        <v>0</v>
      </c>
      <c r="D239" s="36">
        <v>12000</v>
      </c>
      <c r="E239" s="34"/>
      <c r="F239" s="34"/>
      <c r="G239" s="37"/>
      <c r="H239" s="37"/>
      <c r="I239" s="72"/>
    </row>
    <row r="240" spans="1:9" ht="13.5" thickBot="1">
      <c r="A240" s="60"/>
      <c r="B240" s="61" t="s">
        <v>542</v>
      </c>
      <c r="C240" s="61"/>
      <c r="D240" s="63">
        <f>SUM(D238:D239)</f>
        <v>12000</v>
      </c>
      <c r="E240" s="61" t="s">
        <v>541</v>
      </c>
      <c r="F240" s="61"/>
      <c r="G240" s="64">
        <f>SUM(G238:G239)</f>
        <v>269200</v>
      </c>
      <c r="H240" s="64">
        <f>SUM(D240+G240)</f>
        <v>281200</v>
      </c>
      <c r="I240" s="65">
        <f>SUM(H222:H240)</f>
        <v>4082870</v>
      </c>
    </row>
    <row r="241" spans="1:9" ht="12.75">
      <c r="A241" s="43" t="s">
        <v>260</v>
      </c>
      <c r="B241" s="44" t="s">
        <v>318</v>
      </c>
      <c r="C241" s="45">
        <v>0</v>
      </c>
      <c r="D241" s="46">
        <v>383250</v>
      </c>
      <c r="E241" s="44" t="s">
        <v>357</v>
      </c>
      <c r="F241" s="45">
        <v>0</v>
      </c>
      <c r="G241" s="47">
        <v>918750</v>
      </c>
      <c r="H241" s="48"/>
      <c r="I241" s="49"/>
    </row>
    <row r="242" spans="1:9" ht="12.75">
      <c r="A242" s="66"/>
      <c r="B242" s="25" t="s">
        <v>446</v>
      </c>
      <c r="C242" s="26">
        <v>0</v>
      </c>
      <c r="D242" s="27">
        <v>695000</v>
      </c>
      <c r="E242" s="25"/>
      <c r="F242" s="26"/>
      <c r="G242" s="28"/>
      <c r="H242" s="29"/>
      <c r="I242" s="67"/>
    </row>
    <row r="243" spans="1:9" ht="12.75">
      <c r="A243" s="66"/>
      <c r="B243" s="25" t="s">
        <v>447</v>
      </c>
      <c r="C243" s="26">
        <v>0</v>
      </c>
      <c r="D243" s="27">
        <v>137000</v>
      </c>
      <c r="E243" s="25"/>
      <c r="F243" s="26"/>
      <c r="G243" s="28"/>
      <c r="H243" s="29"/>
      <c r="I243" s="67"/>
    </row>
    <row r="244" spans="1:9" ht="12.75">
      <c r="A244" s="66"/>
      <c r="B244" s="25" t="s">
        <v>448</v>
      </c>
      <c r="C244" s="26">
        <v>2</v>
      </c>
      <c r="D244" s="27">
        <v>157500</v>
      </c>
      <c r="E244" s="25"/>
      <c r="F244" s="26"/>
      <c r="G244" s="28"/>
      <c r="H244" s="29"/>
      <c r="I244" s="67"/>
    </row>
    <row r="245" spans="1:9" ht="13.5" thickBot="1">
      <c r="A245" s="50"/>
      <c r="B245" s="51" t="s">
        <v>542</v>
      </c>
      <c r="C245" s="68"/>
      <c r="D245" s="69">
        <f>SUM(D241:D244)</f>
        <v>1372750</v>
      </c>
      <c r="E245" s="51" t="s">
        <v>541</v>
      </c>
      <c r="F245" s="68"/>
      <c r="G245" s="52">
        <f>SUM(G241:G244)</f>
        <v>918750</v>
      </c>
      <c r="H245" s="70">
        <f>SUM(D245+G245)</f>
        <v>2291500</v>
      </c>
      <c r="I245" s="53">
        <f>SUM(H241:H245)</f>
        <v>2291500</v>
      </c>
    </row>
    <row r="246" spans="1:9" ht="12.75">
      <c r="A246" s="54" t="s">
        <v>262</v>
      </c>
      <c r="B246" s="55" t="s">
        <v>449</v>
      </c>
      <c r="C246" s="56">
        <v>1.8</v>
      </c>
      <c r="D246" s="57">
        <v>1947000</v>
      </c>
      <c r="E246" s="55" t="s">
        <v>359</v>
      </c>
      <c r="F246" s="56">
        <v>0.913</v>
      </c>
      <c r="G246" s="58">
        <v>1609744</v>
      </c>
      <c r="H246" s="58"/>
      <c r="I246" s="59"/>
    </row>
    <row r="247" spans="1:9" ht="13.5" thickBot="1">
      <c r="A247" s="60"/>
      <c r="B247" s="61" t="s">
        <v>542</v>
      </c>
      <c r="C247" s="62"/>
      <c r="D247" s="63">
        <f>D246</f>
        <v>1947000</v>
      </c>
      <c r="E247" s="61" t="s">
        <v>541</v>
      </c>
      <c r="F247" s="62"/>
      <c r="G247" s="64">
        <f>G246</f>
        <v>1609744</v>
      </c>
      <c r="H247" s="64">
        <f>SUM(D247+G247)</f>
        <v>3556744</v>
      </c>
      <c r="I247" s="65">
        <f>SUM(H246:H247)</f>
        <v>3556744</v>
      </c>
    </row>
    <row r="248" spans="1:9" ht="12.75">
      <c r="A248" s="43" t="s">
        <v>263</v>
      </c>
      <c r="B248" s="44" t="s">
        <v>505</v>
      </c>
      <c r="C248" s="45">
        <v>1</v>
      </c>
      <c r="D248" s="46">
        <v>109790</v>
      </c>
      <c r="E248" s="44" t="s">
        <v>506</v>
      </c>
      <c r="F248" s="45">
        <v>1.68</v>
      </c>
      <c r="G248" s="47">
        <v>2907369</v>
      </c>
      <c r="H248" s="48"/>
      <c r="I248" s="49"/>
    </row>
    <row r="249" spans="1:9" ht="12.75">
      <c r="A249" s="66"/>
      <c r="B249" s="25" t="s">
        <v>450</v>
      </c>
      <c r="C249" s="26">
        <v>1</v>
      </c>
      <c r="D249" s="27">
        <v>278087</v>
      </c>
      <c r="E249" s="25"/>
      <c r="F249" s="26"/>
      <c r="G249" s="28"/>
      <c r="H249" s="29"/>
      <c r="I249" s="67"/>
    </row>
    <row r="250" spans="1:9" ht="12.75">
      <c r="A250" s="66"/>
      <c r="B250" s="25" t="s">
        <v>451</v>
      </c>
      <c r="C250" s="26">
        <v>1</v>
      </c>
      <c r="D250" s="27">
        <v>111788</v>
      </c>
      <c r="E250" s="25"/>
      <c r="F250" s="26"/>
      <c r="G250" s="28"/>
      <c r="H250" s="29"/>
      <c r="I250" s="67"/>
    </row>
    <row r="251" spans="1:9" ht="12" customHeight="1">
      <c r="A251" s="66"/>
      <c r="B251" s="25" t="s">
        <v>452</v>
      </c>
      <c r="C251" s="26">
        <v>1</v>
      </c>
      <c r="D251" s="27">
        <v>135000</v>
      </c>
      <c r="E251" s="25"/>
      <c r="F251" s="26"/>
      <c r="G251" s="28"/>
      <c r="H251" s="29"/>
      <c r="I251" s="67"/>
    </row>
    <row r="252" spans="1:9" ht="12" customHeight="1">
      <c r="A252" s="66"/>
      <c r="B252" s="25" t="s">
        <v>542</v>
      </c>
      <c r="C252" s="26"/>
      <c r="D252" s="27">
        <f>SUM(D248:D251)</f>
        <v>634665</v>
      </c>
      <c r="E252" s="25" t="s">
        <v>541</v>
      </c>
      <c r="F252" s="26"/>
      <c r="G252" s="28">
        <f>SUM(G248:G251)</f>
        <v>2907369</v>
      </c>
      <c r="H252" s="29">
        <f>SUM(D252+G252)</f>
        <v>3542034</v>
      </c>
      <c r="I252" s="67"/>
    </row>
    <row r="253" spans="1:9" ht="12.75">
      <c r="A253" s="66"/>
      <c r="B253" s="21"/>
      <c r="C253" s="22"/>
      <c r="D253" s="23"/>
      <c r="E253" s="21" t="s">
        <v>507</v>
      </c>
      <c r="F253" s="22">
        <v>1</v>
      </c>
      <c r="G253" s="24">
        <v>144154</v>
      </c>
      <c r="H253" s="29"/>
      <c r="I253" s="67"/>
    </row>
    <row r="254" spans="1:9" ht="13.5" thickBot="1">
      <c r="A254" s="50"/>
      <c r="B254" s="51" t="s">
        <v>542</v>
      </c>
      <c r="C254" s="68"/>
      <c r="D254" s="69">
        <f>D253</f>
        <v>0</v>
      </c>
      <c r="E254" s="51" t="s">
        <v>541</v>
      </c>
      <c r="F254" s="68"/>
      <c r="G254" s="52">
        <f>G253</f>
        <v>144154</v>
      </c>
      <c r="H254" s="70">
        <f>SUM(D254+G254)</f>
        <v>144154</v>
      </c>
      <c r="I254" s="53">
        <f>SUM(H248:H254)</f>
        <v>3686188</v>
      </c>
    </row>
    <row r="255" spans="3:9" s="9" customFormat="1" ht="12.75">
      <c r="C255" s="8"/>
      <c r="D255" s="18"/>
      <c r="F255" s="8"/>
      <c r="G255" s="16"/>
      <c r="H255" s="19"/>
      <c r="I255" s="16"/>
    </row>
    <row r="256" spans="1:6" ht="13.5" thickBot="1">
      <c r="A256" t="s">
        <v>244</v>
      </c>
      <c r="C256" s="1"/>
      <c r="F256" s="1"/>
    </row>
    <row r="257" spans="1:9" ht="12.75">
      <c r="A257" s="54" t="s">
        <v>243</v>
      </c>
      <c r="B257" s="55" t="s">
        <v>305</v>
      </c>
      <c r="C257" s="56">
        <v>0</v>
      </c>
      <c r="D257" s="57">
        <v>72339</v>
      </c>
      <c r="E257" s="55" t="s">
        <v>343</v>
      </c>
      <c r="F257" s="56">
        <v>0</v>
      </c>
      <c r="G257" s="58">
        <v>15400</v>
      </c>
      <c r="H257" s="58"/>
      <c r="I257" s="59"/>
    </row>
    <row r="258" spans="1:9" ht="13.5" thickBot="1">
      <c r="A258" s="60"/>
      <c r="B258" s="61" t="s">
        <v>542</v>
      </c>
      <c r="C258" s="62"/>
      <c r="D258" s="63">
        <f>D257</f>
        <v>72339</v>
      </c>
      <c r="E258" s="61" t="s">
        <v>541</v>
      </c>
      <c r="F258" s="62"/>
      <c r="G258" s="64">
        <f>G257</f>
        <v>15400</v>
      </c>
      <c r="H258" s="64">
        <f>SUM(D258+G258)</f>
        <v>87739</v>
      </c>
      <c r="I258" s="65">
        <f>SUM(H257:H258)</f>
        <v>87739</v>
      </c>
    </row>
    <row r="259" spans="1:9" ht="12.75">
      <c r="A259" s="43" t="s">
        <v>270</v>
      </c>
      <c r="B259" s="44" t="s">
        <v>460</v>
      </c>
      <c r="C259" s="45">
        <v>0</v>
      </c>
      <c r="D259" s="46">
        <v>297598</v>
      </c>
      <c r="E259" s="44" t="s">
        <v>357</v>
      </c>
      <c r="F259" s="45">
        <v>0</v>
      </c>
      <c r="G259" s="47">
        <v>0</v>
      </c>
      <c r="H259" s="48"/>
      <c r="I259" s="49"/>
    </row>
    <row r="260" spans="1:9" ht="13.5" thickBot="1">
      <c r="A260" s="50"/>
      <c r="B260" s="51" t="s">
        <v>542</v>
      </c>
      <c r="C260" s="51"/>
      <c r="D260" s="70">
        <f>D259</f>
        <v>297598</v>
      </c>
      <c r="E260" s="51" t="s">
        <v>541</v>
      </c>
      <c r="F260" s="51"/>
      <c r="G260" s="52">
        <f>G259</f>
        <v>0</v>
      </c>
      <c r="H260" s="52">
        <f>SUM(D260+G260)</f>
        <v>297598</v>
      </c>
      <c r="I260" s="53">
        <f>SUM(H259:H260)</f>
        <v>297598</v>
      </c>
    </row>
    <row r="262" spans="1:9" ht="12.75">
      <c r="A262" s="205" t="s">
        <v>659</v>
      </c>
      <c r="B262" s="205"/>
      <c r="C262" s="205"/>
      <c r="D262" s="206">
        <f>SUM(D3:D260)/2</f>
        <v>12534332</v>
      </c>
      <c r="E262" s="205"/>
      <c r="F262" s="205"/>
      <c r="G262" s="207">
        <f>SUM(G3:G260)/2</f>
        <v>25861585</v>
      </c>
      <c r="H262" s="207"/>
      <c r="I262" s="207">
        <f>SUM(I3:I260)</f>
        <v>38395917</v>
      </c>
    </row>
    <row r="264" ht="12.75">
      <c r="A264" t="s">
        <v>663</v>
      </c>
    </row>
    <row r="265" ht="12.75">
      <c r="A265" t="s">
        <v>664</v>
      </c>
    </row>
    <row r="266" ht="12.75">
      <c r="A266" t="s">
        <v>665</v>
      </c>
    </row>
    <row r="267" ht="12.75">
      <c r="A267" t="s">
        <v>666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&amp;L2018 Annual Statistical Report&amp;CCity and County Funds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Baker &amp; Taylor,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Mac Buntin</cp:lastModifiedBy>
  <cp:lastPrinted>2019-09-18T19:08:44Z</cp:lastPrinted>
  <dcterms:created xsi:type="dcterms:W3CDTF">2019-06-18T07:00:07Z</dcterms:created>
  <dcterms:modified xsi:type="dcterms:W3CDTF">2019-09-23T16:08:37Z</dcterms:modified>
  <cp:category/>
  <cp:version/>
  <cp:contentType/>
  <cp:contentStatus/>
</cp:coreProperties>
</file>