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I:\Statistics\2015 Annual Statistical Report\MLC Website documents\"/>
    </mc:Choice>
  </mc:AlternateContent>
  <bookViews>
    <workbookView xWindow="0" yWindow="0" windowWidth="28800" windowHeight="12435" tabRatio="760"/>
  </bookViews>
  <sheets>
    <sheet name="Operations" sheetId="1" r:id="rId1"/>
    <sheet name="Income" sheetId="2" r:id="rId2"/>
    <sheet name="Expenditures" sheetId="3" r:id="rId3"/>
    <sheet name="Collections &amp; Circulation" sheetId="4" r:id="rId4"/>
    <sheet name="Library Services" sheetId="5" r:id="rId5"/>
    <sheet name="Technology Services" sheetId="9" r:id="rId6"/>
    <sheet name="Internet Use Statistics" sheetId="6" r:id="rId7"/>
    <sheet name="City and County Funding" sheetId="12" r:id="rId8"/>
    <sheet name="Circulation by Branch" sheetId="11" r:id="rId9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7" i="1" l="1"/>
  <c r="H55" i="12" l="1"/>
  <c r="H3" i="12"/>
  <c r="H4" i="12"/>
  <c r="H5" i="12"/>
  <c r="H9" i="12"/>
  <c r="H10" i="12"/>
  <c r="H13" i="12"/>
  <c r="H29" i="12"/>
  <c r="H33" i="12"/>
  <c r="H38" i="12"/>
  <c r="H41" i="12"/>
  <c r="H48" i="12"/>
  <c r="H54" i="12"/>
  <c r="H69" i="12"/>
  <c r="H70" i="12"/>
  <c r="H72" i="12"/>
  <c r="H73" i="12"/>
  <c r="H77" i="12"/>
  <c r="H78" i="12"/>
  <c r="H79" i="12"/>
  <c r="H84" i="12"/>
  <c r="H85" i="12"/>
  <c r="H90" i="12"/>
  <c r="H91" i="12"/>
  <c r="H94" i="12"/>
  <c r="H96" i="12"/>
  <c r="H100" i="12"/>
  <c r="H101" i="12"/>
  <c r="H105" i="12"/>
  <c r="H106" i="12"/>
  <c r="H107" i="12"/>
  <c r="H108" i="12"/>
  <c r="H121" i="12"/>
  <c r="H122" i="12"/>
  <c r="H127" i="12"/>
  <c r="H128" i="12"/>
  <c r="H133" i="12"/>
  <c r="H136" i="12"/>
  <c r="H139" i="12"/>
  <c r="H141" i="12"/>
  <c r="H144" i="12"/>
  <c r="H147" i="12"/>
  <c r="H152" i="12"/>
  <c r="H154" i="12"/>
  <c r="H156" i="12"/>
  <c r="H162" i="12"/>
  <c r="H164" i="12"/>
  <c r="H166" i="12"/>
  <c r="H167" i="12"/>
  <c r="H168" i="12"/>
  <c r="H169" i="12"/>
  <c r="H171" i="12"/>
  <c r="D172" i="12"/>
  <c r="G172" i="12"/>
  <c r="H172" i="12" l="1"/>
  <c r="J77" i="6"/>
  <c r="F245" i="11"/>
  <c r="I75" i="5"/>
  <c r="I71" i="1" l="1"/>
  <c r="I70" i="1"/>
  <c r="H76" i="4" l="1"/>
  <c r="H75" i="4"/>
  <c r="H72" i="4"/>
  <c r="H71" i="4"/>
  <c r="H64" i="4"/>
  <c r="H65" i="4"/>
  <c r="H63" i="4"/>
  <c r="H58" i="4"/>
  <c r="H59" i="4"/>
  <c r="H60" i="4"/>
  <c r="H57" i="4"/>
  <c r="H49" i="4"/>
  <c r="H50" i="4"/>
  <c r="H51" i="4"/>
  <c r="H52" i="4"/>
  <c r="H53" i="4"/>
  <c r="H54" i="4"/>
  <c r="H48" i="4"/>
  <c r="H39" i="4"/>
  <c r="H40" i="4"/>
  <c r="H41" i="4"/>
  <c r="H42" i="4"/>
  <c r="H43" i="4"/>
  <c r="H44" i="4"/>
  <c r="H45" i="4"/>
  <c r="H38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19" i="4"/>
  <c r="H7" i="4"/>
  <c r="H8" i="4"/>
  <c r="H9" i="4"/>
  <c r="H10" i="4"/>
  <c r="H11" i="4"/>
  <c r="H12" i="4"/>
  <c r="H13" i="4"/>
  <c r="H14" i="4"/>
  <c r="H15" i="4"/>
  <c r="H16" i="4"/>
  <c r="H6" i="4"/>
  <c r="S79" i="4"/>
  <c r="R79" i="4"/>
  <c r="G245" i="11"/>
  <c r="H79" i="4" l="1"/>
  <c r="C76" i="9" l="1"/>
  <c r="D76" i="9"/>
  <c r="F76" i="9"/>
  <c r="G76" i="9"/>
  <c r="F77" i="5"/>
  <c r="H77" i="5"/>
  <c r="J77" i="5"/>
  <c r="P77" i="5"/>
  <c r="L77" i="5"/>
  <c r="D70" i="2" l="1"/>
  <c r="P79" i="4"/>
  <c r="O79" i="4"/>
  <c r="L74" i="3"/>
  <c r="J74" i="3"/>
  <c r="E74" i="3"/>
  <c r="L71" i="3"/>
  <c r="L70" i="3"/>
  <c r="J71" i="3"/>
  <c r="J70" i="3"/>
  <c r="E71" i="3"/>
  <c r="E70" i="3"/>
  <c r="L64" i="3"/>
  <c r="L65" i="3"/>
  <c r="L63" i="3"/>
  <c r="J64" i="3"/>
  <c r="J65" i="3"/>
  <c r="J63" i="3"/>
  <c r="E64" i="3"/>
  <c r="E65" i="3"/>
  <c r="E63" i="3"/>
  <c r="L58" i="3"/>
  <c r="L59" i="3"/>
  <c r="L60" i="3"/>
  <c r="L57" i="3"/>
  <c r="J58" i="3"/>
  <c r="J59" i="3"/>
  <c r="J60" i="3"/>
  <c r="J57" i="3"/>
  <c r="E58" i="3"/>
  <c r="E59" i="3"/>
  <c r="E60" i="3"/>
  <c r="E57" i="3"/>
  <c r="L49" i="3"/>
  <c r="L50" i="3"/>
  <c r="L51" i="3"/>
  <c r="L52" i="3"/>
  <c r="L53" i="3"/>
  <c r="L54" i="3"/>
  <c r="L48" i="3"/>
  <c r="J49" i="3"/>
  <c r="J50" i="3"/>
  <c r="J51" i="3"/>
  <c r="J52" i="3"/>
  <c r="J53" i="3"/>
  <c r="J54" i="3"/>
  <c r="J48" i="3"/>
  <c r="E49" i="3"/>
  <c r="E50" i="3"/>
  <c r="E51" i="3"/>
  <c r="E52" i="3"/>
  <c r="E53" i="3"/>
  <c r="E54" i="3"/>
  <c r="E48" i="3"/>
  <c r="L39" i="3"/>
  <c r="L40" i="3"/>
  <c r="L41" i="3"/>
  <c r="L42" i="3"/>
  <c r="L43" i="3"/>
  <c r="L44" i="3"/>
  <c r="L45" i="3"/>
  <c r="L38" i="3"/>
  <c r="J39" i="3"/>
  <c r="J40" i="3"/>
  <c r="J41" i="3"/>
  <c r="J42" i="3"/>
  <c r="J43" i="3"/>
  <c r="J44" i="3"/>
  <c r="J45" i="3"/>
  <c r="J38" i="3"/>
  <c r="E39" i="3"/>
  <c r="E40" i="3"/>
  <c r="E41" i="3"/>
  <c r="E42" i="3"/>
  <c r="E43" i="3"/>
  <c r="E44" i="3"/>
  <c r="E45" i="3"/>
  <c r="E3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18" i="3"/>
  <c r="L6" i="3"/>
  <c r="L7" i="3"/>
  <c r="L8" i="3"/>
  <c r="L9" i="3"/>
  <c r="L10" i="3"/>
  <c r="L11" i="3"/>
  <c r="L12" i="3"/>
  <c r="L13" i="3"/>
  <c r="L14" i="3"/>
  <c r="L15" i="3"/>
  <c r="L5" i="3"/>
  <c r="J6" i="3"/>
  <c r="J7" i="3"/>
  <c r="J8" i="3"/>
  <c r="J9" i="3"/>
  <c r="J10" i="3"/>
  <c r="J11" i="3"/>
  <c r="J12" i="3"/>
  <c r="J13" i="3"/>
  <c r="J14" i="3"/>
  <c r="J15" i="3"/>
  <c r="J5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18" i="3"/>
  <c r="E6" i="3"/>
  <c r="E7" i="3"/>
  <c r="E8" i="3"/>
  <c r="E9" i="3"/>
  <c r="E10" i="3"/>
  <c r="E11" i="3"/>
  <c r="E12" i="3"/>
  <c r="E13" i="3"/>
  <c r="E14" i="3"/>
  <c r="E15" i="3"/>
  <c r="E5" i="3"/>
  <c r="D75" i="2" l="1"/>
  <c r="D74" i="2"/>
  <c r="D64" i="2"/>
  <c r="D65" i="2"/>
  <c r="D63" i="2"/>
  <c r="D58" i="2"/>
  <c r="D59" i="2"/>
  <c r="D60" i="2"/>
  <c r="D57" i="2"/>
  <c r="D49" i="2"/>
  <c r="D50" i="2"/>
  <c r="D51" i="2"/>
  <c r="D52" i="2"/>
  <c r="D53" i="2"/>
  <c r="D54" i="2"/>
  <c r="D48" i="2"/>
  <c r="D39" i="2"/>
  <c r="D40" i="2"/>
  <c r="D41" i="2"/>
  <c r="D42" i="2"/>
  <c r="D43" i="2"/>
  <c r="D44" i="2"/>
  <c r="D45" i="2"/>
  <c r="D38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19" i="2"/>
  <c r="D7" i="2"/>
  <c r="D8" i="2"/>
  <c r="D9" i="2"/>
  <c r="D10" i="2"/>
  <c r="D11" i="2"/>
  <c r="D12" i="2"/>
  <c r="D13" i="2"/>
  <c r="D14" i="2"/>
  <c r="D15" i="2"/>
  <c r="D16" i="2"/>
  <c r="D6" i="2"/>
  <c r="H77" i="6" l="1"/>
  <c r="G77" i="6"/>
  <c r="F77" i="6"/>
  <c r="E77" i="6"/>
  <c r="D77" i="6"/>
  <c r="C77" i="6"/>
  <c r="B77" i="6"/>
  <c r="N76" i="9"/>
  <c r="M76" i="9"/>
  <c r="L76" i="9"/>
  <c r="K76" i="9"/>
  <c r="J76" i="9"/>
  <c r="I76" i="9"/>
  <c r="H76" i="9"/>
  <c r="E76" i="9"/>
  <c r="B76" i="9"/>
  <c r="B77" i="5"/>
  <c r="C77" i="5"/>
  <c r="D77" i="5"/>
  <c r="E77" i="5"/>
  <c r="K77" i="5"/>
  <c r="M77" i="5"/>
  <c r="N77" i="5"/>
  <c r="O77" i="5"/>
  <c r="Q77" i="5"/>
  <c r="R77" i="5"/>
  <c r="N79" i="4"/>
  <c r="M79" i="4"/>
  <c r="L79" i="4"/>
  <c r="K79" i="4"/>
  <c r="J79" i="4"/>
  <c r="G79" i="4"/>
  <c r="F79" i="4"/>
  <c r="E79" i="4"/>
  <c r="D79" i="4"/>
  <c r="C79" i="4"/>
  <c r="B79" i="4"/>
  <c r="N77" i="3"/>
  <c r="M77" i="3"/>
  <c r="K77" i="3"/>
  <c r="I77" i="3"/>
  <c r="H77" i="3"/>
  <c r="G77" i="3"/>
  <c r="F77" i="3"/>
  <c r="D77" i="3"/>
  <c r="C77" i="3"/>
  <c r="B77" i="3"/>
  <c r="M78" i="2"/>
  <c r="L78" i="2"/>
  <c r="J78" i="2"/>
  <c r="H78" i="2"/>
  <c r="F78" i="2"/>
  <c r="C78" i="2"/>
  <c r="B78" i="2"/>
  <c r="D78" i="2"/>
  <c r="K77" i="1"/>
  <c r="J77" i="1"/>
  <c r="I77" i="1"/>
  <c r="H77" i="1"/>
  <c r="G77" i="1"/>
  <c r="F77" i="1"/>
  <c r="D77" i="1"/>
  <c r="C77" i="1"/>
  <c r="J77" i="3" l="1"/>
  <c r="L77" i="3"/>
  <c r="E77" i="3"/>
</calcChain>
</file>

<file path=xl/sharedStrings.xml><?xml version="1.0" encoding="utf-8"?>
<sst xmlns="http://schemas.openxmlformats.org/spreadsheetml/2006/main" count="1809" uniqueCount="691">
  <si>
    <t>Population &amp; Branch Operations</t>
  </si>
  <si>
    <t>Employees</t>
  </si>
  <si>
    <t>Library Systems by Population</t>
  </si>
  <si>
    <t>Population</t>
  </si>
  <si>
    <t>Hours Weekly</t>
  </si>
  <si>
    <t>Days Weekly</t>
  </si>
  <si>
    <t xml:space="preserve">HQ &amp; Branches </t>
  </si>
  <si>
    <t>ALA Librarians</t>
  </si>
  <si>
    <t>Total Librarians</t>
  </si>
  <si>
    <t>All Other Staff</t>
  </si>
  <si>
    <t>Total Paid Employees</t>
  </si>
  <si>
    <t>FTE</t>
  </si>
  <si>
    <t>Volunteer Hours</t>
  </si>
  <si>
    <t>Director Salary Range</t>
  </si>
  <si>
    <t>Group I  Under 20,000 Population</t>
  </si>
  <si>
    <t>BENTON COUNTY LIBRARY</t>
  </si>
  <si>
    <t>CARROLL COUNTY PUBLIC LIBRARY</t>
  </si>
  <si>
    <t>COVINGTON COUNTY LIBRARY SYSTEM</t>
  </si>
  <si>
    <t>HARRIETTE PERSON MEMORIAL LIBRARY</t>
  </si>
  <si>
    <t>N/A</t>
  </si>
  <si>
    <t>HUMPHREYS COUNTY LIBRARY SYSTEM</t>
  </si>
  <si>
    <t>MARKS-QUITMAN COUNTY LIBRARY</t>
  </si>
  <si>
    <t>NOXUBEE COUNTY LIBRARY</t>
  </si>
  <si>
    <t>SHARKEY-ISSAQUENA LIBRARY SYSTEM</t>
  </si>
  <si>
    <t>TALLAHATCHIE COUNTY</t>
  </si>
  <si>
    <t>WILKINSON COUNTY WOODVILLE PUBLIC LIBRARY</t>
  </si>
  <si>
    <t>YALOBUSHA COUNTY LIBRARY</t>
  </si>
  <si>
    <t>Group II - 20,001 to 40,000</t>
  </si>
  <si>
    <t>BOLIVAR COUNTY LIBRARY</t>
  </si>
  <si>
    <t>CARNEGIE PUBLIC LIBRARY</t>
  </si>
  <si>
    <t>COPIAH-JEFFERSON REGIONAL LIBRARY</t>
  </si>
  <si>
    <t>EAST MISSISSIPPI REGIONAL LIBRARY</t>
  </si>
  <si>
    <t>ELIZABETH JONES LIBRARY</t>
  </si>
  <si>
    <t>GREENWOOD-LEFLORE PUBLIC LIBRARY</t>
  </si>
  <si>
    <t>JUDGE ARMSTRONG LIBRARY</t>
  </si>
  <si>
    <t>KEMPER-NEWTON REGIONAL LIBRARY</t>
  </si>
  <si>
    <t>MARSHALL COUNTY LIBRARY</t>
  </si>
  <si>
    <t>NESHOBA COUNTY PUBLIC LIBRARY</t>
  </si>
  <si>
    <t>SOUTH MISSISSIPPI REGIONAL LIBRARY</t>
  </si>
  <si>
    <t>SUNFLOWER COUNTY LIBRARY</t>
  </si>
  <si>
    <t>UNION COUNTY LIBRARY SYSTEM</t>
  </si>
  <si>
    <t>WAYNESBORO-WAYNE COUNTY LIBRARY SYSTEM</t>
  </si>
  <si>
    <t>YAZOO LIBRARY ASSOCIATION</t>
  </si>
  <si>
    <t>Group III - 40,001 to 60,000</t>
  </si>
  <si>
    <t>COLUMBUS-LOWNDES PUBLIC LIBRARY</t>
  </si>
  <si>
    <t>HANCOCK COUNTY LIBRARY</t>
  </si>
  <si>
    <t>LINCOLN-LAWRENCE-FRANKLIN REGIONAL LIBRARY</t>
  </si>
  <si>
    <t>PEARL RIVER COUNTY LIBRARY SYSTEM</t>
  </si>
  <si>
    <t>PINE FOREST REGIONAL LIBRARY</t>
  </si>
  <si>
    <t>STARKVILLE-OKTIBBEHA COUNTY LIBRARY SY</t>
  </si>
  <si>
    <t>WARREN COUNTY-VICKSBURG PUBLIC LIBRARY</t>
  </si>
  <si>
    <t>WASHINGTON COUNTY LIBRARY</t>
  </si>
  <si>
    <t>Group IV - 60,001 to 80,000</t>
  </si>
  <si>
    <t>DIXIE REGIONAL LIBRARY SYSTEM</t>
  </si>
  <si>
    <t>LAMAR COUNTY LIBRARY SYSTEM</t>
  </si>
  <si>
    <t>LAUREL-JONES COUNTY LIBRARY</t>
  </si>
  <si>
    <t>MERIDIAN-LAUDERDALE COUNTY PUBLIC LIBRARY</t>
  </si>
  <si>
    <t>PIKE-AMITE-WALTHALL LIBRARY SYSTEM</t>
  </si>
  <si>
    <t>THE LIBRARY OF HATTIESBURG, PETAL &amp; FORREST C</t>
  </si>
  <si>
    <t>TOMBIGBEE REGIONAL LIBRARY</t>
  </si>
  <si>
    <t>Group V - 80,001 to 125,000</t>
  </si>
  <si>
    <t>LEE-ITAWAMBA LIBRARY SYSTEM</t>
  </si>
  <si>
    <t>MADISON COUNTY LIBRARY SYSTEM</t>
  </si>
  <si>
    <t>MID-MISSISSIPPI REGIONAL LIBRARY</t>
  </si>
  <si>
    <t>NORTHEAST REGIONAL LIBRARY</t>
  </si>
  <si>
    <t>Group VI - 125,000+</t>
  </si>
  <si>
    <t>CENTRAL MISSISSIPPI REGIONAL LIBRARY</t>
  </si>
  <si>
    <t>FIRST REGIONAL LIBRARY</t>
  </si>
  <si>
    <t>HARRISON COUNTY LIBRARY SYSTEM</t>
  </si>
  <si>
    <t>JACKSON-GEORGE REGIONAL LIBRARY SYSTEM</t>
  </si>
  <si>
    <t>JACKSON/HINDS LIBRARY SYSTEM</t>
  </si>
  <si>
    <t>Independent</t>
  </si>
  <si>
    <t>BLACKMUR MEMORIAL LIBRARY</t>
  </si>
  <si>
    <t>LONG BEACH PUBLIC LIBRARY</t>
  </si>
  <si>
    <t>Totals:</t>
  </si>
  <si>
    <t>Local Funds  ($)</t>
  </si>
  <si>
    <t>Federal Funds  ($)</t>
  </si>
  <si>
    <t xml:space="preserve">State Funds ($) </t>
  </si>
  <si>
    <t>Other ($)</t>
  </si>
  <si>
    <t>Capital ($)</t>
  </si>
  <si>
    <t>Total ($)</t>
  </si>
  <si>
    <t>City</t>
  </si>
  <si>
    <t xml:space="preserve">County </t>
  </si>
  <si>
    <t xml:space="preserve">Total </t>
  </si>
  <si>
    <t>Per/Capita</t>
  </si>
  <si>
    <t>Income</t>
  </si>
  <si>
    <t xml:space="preserve"> Per/Capita</t>
  </si>
  <si>
    <t>Total Income</t>
  </si>
  <si>
    <t>Total Per/Capita</t>
  </si>
  <si>
    <t>Group I</t>
  </si>
  <si>
    <t>Covington County Library System</t>
  </si>
  <si>
    <t>Group III- 40,001- 60,000</t>
  </si>
  <si>
    <t xml:space="preserve"> </t>
  </si>
  <si>
    <t>Staffing Expenditures</t>
  </si>
  <si>
    <t>Materials Expenditures</t>
  </si>
  <si>
    <t>Other Expenditures</t>
  </si>
  <si>
    <t>Total Expenditures</t>
  </si>
  <si>
    <t>Capital Expenditures</t>
  </si>
  <si>
    <t>Salaries</t>
  </si>
  <si>
    <t>Benefits</t>
  </si>
  <si>
    <t>Total</t>
  </si>
  <si>
    <t xml:space="preserve">Percent of total </t>
  </si>
  <si>
    <t>Print</t>
  </si>
  <si>
    <t>Electronic</t>
  </si>
  <si>
    <t>Other</t>
  </si>
  <si>
    <t>(Group VI)</t>
  </si>
  <si>
    <t>Formats</t>
  </si>
  <si>
    <t>Databases</t>
  </si>
  <si>
    <t>Subscriptions</t>
  </si>
  <si>
    <t>Collections Total</t>
  </si>
  <si>
    <t>Total Withdrawals</t>
  </si>
  <si>
    <t>E-books</t>
  </si>
  <si>
    <t>Audio Physical</t>
  </si>
  <si>
    <t>Audio Download</t>
  </si>
  <si>
    <t>Video Physical</t>
  </si>
  <si>
    <t>Video Download</t>
  </si>
  <si>
    <t xml:space="preserve">Local </t>
  </si>
  <si>
    <t xml:space="preserve">Total Local and State* </t>
  </si>
  <si>
    <t xml:space="preserve">Grand Total </t>
  </si>
  <si>
    <t>Per Capita</t>
  </si>
  <si>
    <t>Children's</t>
  </si>
  <si>
    <t>Electronic Materials</t>
  </si>
  <si>
    <t>Interlibrary Loans</t>
  </si>
  <si>
    <t>Library Patrons</t>
  </si>
  <si>
    <t>Programs Offered</t>
  </si>
  <si>
    <t>Program Attendance</t>
  </si>
  <si>
    <t xml:space="preserve"> Requests from other libraries</t>
  </si>
  <si>
    <t>Items Provided</t>
  </si>
  <si>
    <t>Requests by Your Library</t>
  </si>
  <si>
    <t>Items Received from other libraries</t>
  </si>
  <si>
    <t>Library Visits</t>
  </si>
  <si>
    <t>Library Visits per/Capita</t>
  </si>
  <si>
    <t>Registered Patrons</t>
  </si>
  <si>
    <t>Percentage Population Registered</t>
  </si>
  <si>
    <t>Reference Questions</t>
  </si>
  <si>
    <t xml:space="preserve">Children's </t>
  </si>
  <si>
    <t>YA</t>
  </si>
  <si>
    <t>Children's Programs</t>
  </si>
  <si>
    <t>YA Programs</t>
  </si>
  <si>
    <t>All  Programs</t>
  </si>
  <si>
    <t>Public Access Computers</t>
  </si>
  <si>
    <t>Demographics of Users</t>
  </si>
  <si>
    <t>Outside Access</t>
  </si>
  <si>
    <t>Total # Computers in System</t>
  </si>
  <si>
    <t>Number of Public Internet Terminals</t>
  </si>
  <si>
    <t>Users Per Year</t>
  </si>
  <si>
    <t>Under 8</t>
  </si>
  <si>
    <t>Ages 8 - 11</t>
  </si>
  <si>
    <t>Ages 12- 18</t>
  </si>
  <si>
    <t>Ages 19-45</t>
  </si>
  <si>
    <t>Ages 45+</t>
  </si>
  <si>
    <t>Access to Internet at Home</t>
  </si>
  <si>
    <t>Database Use  Outside Library</t>
  </si>
  <si>
    <t xml:space="preserve">Patron Use of Internet for: </t>
  </si>
  <si>
    <t>Jobs</t>
  </si>
  <si>
    <t>Entertainment</t>
  </si>
  <si>
    <t>Social Networking</t>
  </si>
  <si>
    <t>E-mail</t>
  </si>
  <si>
    <t>Research</t>
  </si>
  <si>
    <t>Online Job Applications</t>
  </si>
  <si>
    <t>Online Classes</t>
  </si>
  <si>
    <t>Medical</t>
  </si>
  <si>
    <t>Government Programs</t>
  </si>
  <si>
    <t>County Funds</t>
  </si>
  <si>
    <t>City Funds</t>
  </si>
  <si>
    <t>Library Systems</t>
  </si>
  <si>
    <t xml:space="preserve">City  </t>
  </si>
  <si>
    <t xml:space="preserve">*Millage </t>
  </si>
  <si>
    <t>County</t>
  </si>
  <si>
    <t>Benton</t>
  </si>
  <si>
    <t>Yalobusha</t>
  </si>
  <si>
    <t>Cleveland</t>
  </si>
  <si>
    <t>Bolivar</t>
  </si>
  <si>
    <t>Boyle</t>
  </si>
  <si>
    <t>Rosedale</t>
  </si>
  <si>
    <t>Shelby</t>
  </si>
  <si>
    <t>Clarksdale</t>
  </si>
  <si>
    <t>Coahoma</t>
  </si>
  <si>
    <t>Carrollton</t>
  </si>
  <si>
    <t>Vaiden</t>
  </si>
  <si>
    <t>Pearl</t>
  </si>
  <si>
    <t xml:space="preserve">Simpson </t>
  </si>
  <si>
    <t>Brandon</t>
  </si>
  <si>
    <t xml:space="preserve">Rankin </t>
  </si>
  <si>
    <t>Florence</t>
  </si>
  <si>
    <t>Scott</t>
  </si>
  <si>
    <t>Pelahatchie</t>
  </si>
  <si>
    <t>Smith</t>
  </si>
  <si>
    <t>Puckett</t>
  </si>
  <si>
    <t>Forest</t>
  </si>
  <si>
    <t>Morton</t>
  </si>
  <si>
    <t>Sebastopol</t>
  </si>
  <si>
    <t>Lake</t>
  </si>
  <si>
    <t>Magee</t>
  </si>
  <si>
    <t>Mendenhall</t>
  </si>
  <si>
    <t>Mize</t>
  </si>
  <si>
    <t>Polkville</t>
  </si>
  <si>
    <t>Raleigh</t>
  </si>
  <si>
    <t>Columbus</t>
  </si>
  <si>
    <t>Lowndes</t>
  </si>
  <si>
    <t>Crystal Springs</t>
  </si>
  <si>
    <t>Copiah</t>
  </si>
  <si>
    <t>Georgetown</t>
  </si>
  <si>
    <t>Jefferson</t>
  </si>
  <si>
    <t>Hazlehurst</t>
  </si>
  <si>
    <t>Wesson</t>
  </si>
  <si>
    <t>Fayette</t>
  </si>
  <si>
    <t>Seminary</t>
  </si>
  <si>
    <t>Covington</t>
  </si>
  <si>
    <t>Collins</t>
  </si>
  <si>
    <t>Pontotoc</t>
  </si>
  <si>
    <t>Bruce</t>
  </si>
  <si>
    <t>Calhoun</t>
  </si>
  <si>
    <t>Calhoun City</t>
  </si>
  <si>
    <t>Chickasaw</t>
  </si>
  <si>
    <t>Vardaman</t>
  </si>
  <si>
    <t>Lee</t>
  </si>
  <si>
    <t>Houlka</t>
  </si>
  <si>
    <t>Union</t>
  </si>
  <si>
    <t>Bay Springs</t>
  </si>
  <si>
    <t>Clarke</t>
  </si>
  <si>
    <t>Enterprise</t>
  </si>
  <si>
    <t>Jasper</t>
  </si>
  <si>
    <t>Heidelberg</t>
  </si>
  <si>
    <t>Pachuta</t>
  </si>
  <si>
    <t>Quitman</t>
  </si>
  <si>
    <t>Stonewall</t>
  </si>
  <si>
    <t>Grenada</t>
  </si>
  <si>
    <t>Batesville</t>
  </si>
  <si>
    <t>DeSoto</t>
  </si>
  <si>
    <t>Coldwater</t>
  </si>
  <si>
    <t>Lafayette</t>
  </si>
  <si>
    <t>Como</t>
  </si>
  <si>
    <t>Panola</t>
  </si>
  <si>
    <t>Crenshaw</t>
  </si>
  <si>
    <t>Tate</t>
  </si>
  <si>
    <t>Hernando</t>
  </si>
  <si>
    <t>Tunica</t>
  </si>
  <si>
    <t>Horn Lake</t>
  </si>
  <si>
    <t>Olive Branch</t>
  </si>
  <si>
    <t>Oxford</t>
  </si>
  <si>
    <t>Sardis</t>
  </si>
  <si>
    <t>Senatobia</t>
  </si>
  <si>
    <t>Southaven</t>
  </si>
  <si>
    <t>Walls</t>
  </si>
  <si>
    <t>Greenwood</t>
  </si>
  <si>
    <t>Leflore</t>
  </si>
  <si>
    <t>Waveland</t>
  </si>
  <si>
    <t>Hancock</t>
  </si>
  <si>
    <t>Bay Saint Louis</t>
  </si>
  <si>
    <t>Port Gibson</t>
  </si>
  <si>
    <t>Claiborne</t>
  </si>
  <si>
    <t>Gulfport</t>
  </si>
  <si>
    <t>Harrison</t>
  </si>
  <si>
    <t>Biloxi</t>
  </si>
  <si>
    <t>D'Iberville</t>
  </si>
  <si>
    <t>Pass Christian</t>
  </si>
  <si>
    <t>Belzoni</t>
  </si>
  <si>
    <t>Humphreys</t>
  </si>
  <si>
    <t>Jackson</t>
  </si>
  <si>
    <t>Hinds</t>
  </si>
  <si>
    <t>Pascagoula</t>
  </si>
  <si>
    <t>George</t>
  </si>
  <si>
    <t>Moss Point</t>
  </si>
  <si>
    <t>Ocean Springs</t>
  </si>
  <si>
    <t>Gautier</t>
  </si>
  <si>
    <t>Natchez</t>
  </si>
  <si>
    <t>Decatur</t>
  </si>
  <si>
    <t>Newton</t>
  </si>
  <si>
    <t>DeKalb</t>
  </si>
  <si>
    <t>Kemper</t>
  </si>
  <si>
    <t>Scooba</t>
  </si>
  <si>
    <t>Laurel</t>
  </si>
  <si>
    <t>Jones</t>
  </si>
  <si>
    <t>Ellisville</t>
  </si>
  <si>
    <t>Sandersville</t>
  </si>
  <si>
    <t>Tupelo</t>
  </si>
  <si>
    <t>Fulton</t>
  </si>
  <si>
    <t>Itawamba</t>
  </si>
  <si>
    <t>Brookhaven</t>
  </si>
  <si>
    <t>Lincoln</t>
  </si>
  <si>
    <t>Meadville</t>
  </si>
  <si>
    <t>Lawrence</t>
  </si>
  <si>
    <t>Franklin</t>
  </si>
  <si>
    <t>Long Beach</t>
  </si>
  <si>
    <t>Canton</t>
  </si>
  <si>
    <t>Madison</t>
  </si>
  <si>
    <t>Flora</t>
  </si>
  <si>
    <t>Ridgeland</t>
  </si>
  <si>
    <t>Marks</t>
  </si>
  <si>
    <t>Holly Springs</t>
  </si>
  <si>
    <t>Lauderdale</t>
  </si>
  <si>
    <t>Carthage</t>
  </si>
  <si>
    <t>Duck Hill</t>
  </si>
  <si>
    <t>Holmes</t>
  </si>
  <si>
    <t>Durant</t>
  </si>
  <si>
    <t>Leake</t>
  </si>
  <si>
    <t>Kilmichael</t>
  </si>
  <si>
    <t>Montgomery</t>
  </si>
  <si>
    <t>Goodman</t>
  </si>
  <si>
    <t>Winston</t>
  </si>
  <si>
    <t>Kosciusko</t>
  </si>
  <si>
    <t>Lexington</t>
  </si>
  <si>
    <t>Louisville</t>
  </si>
  <si>
    <t>Pickens</t>
  </si>
  <si>
    <t>Tchula</t>
  </si>
  <si>
    <t>Walnut Grove</t>
  </si>
  <si>
    <t>West</t>
  </si>
  <si>
    <t>Winona</t>
  </si>
  <si>
    <t>Philadelphia</t>
  </si>
  <si>
    <t>Neshoba</t>
  </si>
  <si>
    <t xml:space="preserve">Lee </t>
  </si>
  <si>
    <t>Macon</t>
  </si>
  <si>
    <t>Noxubee</t>
  </si>
  <si>
    <t>Picayune</t>
  </si>
  <si>
    <t>Poplarville</t>
  </si>
  <si>
    <t>McComb</t>
  </si>
  <si>
    <t>Pike</t>
  </si>
  <si>
    <t>Tylertown</t>
  </si>
  <si>
    <t>Amite</t>
  </si>
  <si>
    <t>Walthall</t>
  </si>
  <si>
    <t>Wiggins</t>
  </si>
  <si>
    <t>Stone</t>
  </si>
  <si>
    <t>Perry</t>
  </si>
  <si>
    <t>Greene</t>
  </si>
  <si>
    <t>Rolling Fork</t>
  </si>
  <si>
    <t>Sharkey</t>
  </si>
  <si>
    <t>Issaquena</t>
  </si>
  <si>
    <t>Columbia</t>
  </si>
  <si>
    <t>Marion</t>
  </si>
  <si>
    <t>Prentiss</t>
  </si>
  <si>
    <t>Jefferson Davis</t>
  </si>
  <si>
    <t>Bassfield</t>
  </si>
  <si>
    <t>STARKVILLE-OKTIBBEHA COUNTY LIBRARY SYSTEM</t>
  </si>
  <si>
    <t>Starkville</t>
  </si>
  <si>
    <t>Oktibbeha</t>
  </si>
  <si>
    <t>Maben</t>
  </si>
  <si>
    <t>Sturgis</t>
  </si>
  <si>
    <t>Indianola</t>
  </si>
  <si>
    <t>Sunflower</t>
  </si>
  <si>
    <t>Drew</t>
  </si>
  <si>
    <t>Ruleville</t>
  </si>
  <si>
    <t>Moorhead</t>
  </si>
  <si>
    <t>Inverness</t>
  </si>
  <si>
    <t>Charleston</t>
  </si>
  <si>
    <t>Tallahatchie</t>
  </si>
  <si>
    <t>Tutwiler</t>
  </si>
  <si>
    <t>Hattiesburg</t>
  </si>
  <si>
    <t>Forrest</t>
  </si>
  <si>
    <t>Petal</t>
  </si>
  <si>
    <t>West Point</t>
  </si>
  <si>
    <t>Choctaw</t>
  </si>
  <si>
    <t>Amory</t>
  </si>
  <si>
    <t>Clay</t>
  </si>
  <si>
    <t>Nettleton</t>
  </si>
  <si>
    <t>Monroe</t>
  </si>
  <si>
    <t>Webster</t>
  </si>
  <si>
    <t>New Albany</t>
  </si>
  <si>
    <t>Myrtle</t>
  </si>
  <si>
    <t>Warren</t>
  </si>
  <si>
    <t>Greenville</t>
  </si>
  <si>
    <t>Washington</t>
  </si>
  <si>
    <t>Waynesboro</t>
  </si>
  <si>
    <t>Wayne</t>
  </si>
  <si>
    <t>Woodville</t>
  </si>
  <si>
    <t>Wilkinson</t>
  </si>
  <si>
    <t>Coffeeville</t>
  </si>
  <si>
    <t>Oakland</t>
  </si>
  <si>
    <t>Yazoo City</t>
  </si>
  <si>
    <t>Library System</t>
  </si>
  <si>
    <t>Library Branch</t>
  </si>
  <si>
    <t>Weeks open</t>
  </si>
  <si>
    <t>Hours Open/ Week</t>
  </si>
  <si>
    <t>Circulation 2014*</t>
  </si>
  <si>
    <t>Benoit Public Library</t>
  </si>
  <si>
    <t>Torrey Wood Memorial Library</t>
  </si>
  <si>
    <t>Dr. Robert T. Hollingsworth Public Library</t>
  </si>
  <si>
    <t>Thelma Rayner Memorial Library</t>
  </si>
  <si>
    <t>Arcola Library</t>
  </si>
  <si>
    <t>Vista J. Daniels</t>
  </si>
  <si>
    <t>Glen Allan Library</t>
  </si>
  <si>
    <t>New Augusta Public Library</t>
  </si>
  <si>
    <t>Alpha Center Library</t>
  </si>
  <si>
    <t>Brooksville Public Library</t>
  </si>
  <si>
    <t>Gunnison Public Library</t>
  </si>
  <si>
    <t>Marietta Library</t>
  </si>
  <si>
    <t xml:space="preserve">Chalybeate Library </t>
  </si>
  <si>
    <t>Crosby Public Library</t>
  </si>
  <si>
    <t>Crawford Public Library</t>
  </si>
  <si>
    <t>State Line Public Library</t>
  </si>
  <si>
    <t>Artesia Public Library</t>
  </si>
  <si>
    <t>Weir Public Library</t>
  </si>
  <si>
    <t>William Estes Powell Memorial Library</t>
  </si>
  <si>
    <t>McLain Public Library</t>
  </si>
  <si>
    <t>Lois A. Flagg Library</t>
  </si>
  <si>
    <t>Jefferson County Library</t>
  </si>
  <si>
    <t>R. T. Prince Memorial Library</t>
  </si>
  <si>
    <t>Hamilton Public Library</t>
  </si>
  <si>
    <t>Scooba Public Library</t>
  </si>
  <si>
    <t>Jodie E Wilson Branch Library</t>
  </si>
  <si>
    <t>Houlka Public Library</t>
  </si>
  <si>
    <t>Stonewall Public Library</t>
  </si>
  <si>
    <t>Potts Camp Library</t>
  </si>
  <si>
    <t>Kevin Poole Van Cleave Memorial Library</t>
  </si>
  <si>
    <t>Progress Public Library</t>
  </si>
  <si>
    <t>Sherman Public Library</t>
  </si>
  <si>
    <t>Mathiston Public Library</t>
  </si>
  <si>
    <t>Rosedale Public Library</t>
  </si>
  <si>
    <t>DeKalb Public Library</t>
  </si>
  <si>
    <t>Georgetown Public Library</t>
  </si>
  <si>
    <t>Osyka Public Library</t>
  </si>
  <si>
    <t>Pickens Public Library</t>
  </si>
  <si>
    <t>Blue Mountain Library</t>
  </si>
  <si>
    <t>Polkville Public Library</t>
  </si>
  <si>
    <t>West Public Library</t>
  </si>
  <si>
    <t>Pachuta Public Library</t>
  </si>
  <si>
    <t>Tutwiler Public Library</t>
  </si>
  <si>
    <t>Harrisville Public Library</t>
  </si>
  <si>
    <t>Wilkinson County Woodville Public Library</t>
  </si>
  <si>
    <t>Kathy June Sherrif Public Library</t>
  </si>
  <si>
    <t>Wren Public Library</t>
  </si>
  <si>
    <t>Ruth B. French Library</t>
  </si>
  <si>
    <t>Tchula Public Library</t>
  </si>
  <si>
    <t>Annie T. Jeffers Library</t>
  </si>
  <si>
    <t>Sebastopol Public Library</t>
  </si>
  <si>
    <t>Goodman Public Library</t>
  </si>
  <si>
    <t>Lake Public Library</t>
  </si>
  <si>
    <t>Jane Blain Brewer Memorial</t>
  </si>
  <si>
    <t>Hickory Flat Public Library</t>
  </si>
  <si>
    <t>Alfred Rankins Memorial LIbrary</t>
  </si>
  <si>
    <t>Charles B. Murphy Pearlington Public Library</t>
  </si>
  <si>
    <t>Sturgis Public Library</t>
  </si>
  <si>
    <t>Avon Library</t>
  </si>
  <si>
    <t>Oakland Public Library</t>
  </si>
  <si>
    <t>Fannie Lou Hamer Library</t>
  </si>
  <si>
    <t>Jessie Mae Everett Public Library</t>
  </si>
  <si>
    <t>J Elliott McMullan Library</t>
  </si>
  <si>
    <t>Kilmichael Public Library</t>
  </si>
  <si>
    <t>Gloster Public Library</t>
  </si>
  <si>
    <t>Inverness Public Library</t>
  </si>
  <si>
    <t>William &amp; Dolores Mauldin Library</t>
  </si>
  <si>
    <t>New Hebron Public Library</t>
  </si>
  <si>
    <t>Nance-McNeely Memorial Library</t>
  </si>
  <si>
    <t>Bond Memorial Library</t>
  </si>
  <si>
    <t>Leakesville Public Library</t>
  </si>
  <si>
    <t>Dorothy J. Lowe Memorial Library</t>
  </si>
  <si>
    <t>Choctaw County Public Library</t>
  </si>
  <si>
    <t>Mary Weems Parker Memorial Library</t>
  </si>
  <si>
    <t>Richton Public Library</t>
  </si>
  <si>
    <t>Puckett Public Library</t>
  </si>
  <si>
    <t xml:space="preserve">Rienzi Library </t>
  </si>
  <si>
    <t>Horace Stansel Library</t>
  </si>
  <si>
    <t>Evelyn T. Majure Library</t>
  </si>
  <si>
    <t>Lee County Library Bookmobile</t>
  </si>
  <si>
    <t xml:space="preserve">Emily Jones Pointer Public Library </t>
  </si>
  <si>
    <t>Paul E. Griffin Library</t>
  </si>
  <si>
    <t>Liberty Public Library</t>
  </si>
  <si>
    <t>Sharkey-Issaquena County Library</t>
  </si>
  <si>
    <t>Duck Hill Public Library</t>
  </si>
  <si>
    <t>Edmondson Memorial Library</t>
  </si>
  <si>
    <t>Okolona Carnegie Library</t>
  </si>
  <si>
    <t>Leland Library</t>
  </si>
  <si>
    <t>R.G. Bolden/Anna Bell-Moore Library</t>
  </si>
  <si>
    <t>Lexington Public Library</t>
  </si>
  <si>
    <t>Enterprise Public Library</t>
  </si>
  <si>
    <t>Caledonia Public Lirary</t>
  </si>
  <si>
    <t>Webster County Public Library</t>
  </si>
  <si>
    <t xml:space="preserve">Walnut Public Library </t>
  </si>
  <si>
    <t>Sam Lapidus Memorial Public Library</t>
  </si>
  <si>
    <t>Calhoun City Library</t>
  </si>
  <si>
    <t>Maben Public Library</t>
  </si>
  <si>
    <t>Union Public Library</t>
  </si>
  <si>
    <t>Dr. Frank L. Leggett Public Library</t>
  </si>
  <si>
    <t>Conner Graham Memorial Library</t>
  </si>
  <si>
    <t>Evon A. Ford Public Library</t>
  </si>
  <si>
    <t>Blackmur Memorial Library</t>
  </si>
  <si>
    <t>Jessie J. Edwards Public Library</t>
  </si>
  <si>
    <t>Magnolia Public Library</t>
  </si>
  <si>
    <t>Quitman Public Library</t>
  </si>
  <si>
    <t>Belmont Library</t>
  </si>
  <si>
    <t xml:space="preserve">Tishomingo Public Library </t>
  </si>
  <si>
    <t>Stone County Library</t>
  </si>
  <si>
    <t>Charleston Public Library</t>
  </si>
  <si>
    <t>Coffeeville Public Library</t>
  </si>
  <si>
    <t xml:space="preserve">R. E. Blackwell Memorial Libary </t>
  </si>
  <si>
    <t>Saucier Children's Library</t>
  </si>
  <si>
    <t>Ella Bess Austin Library</t>
  </si>
  <si>
    <t>Pelahatchie Public Library</t>
  </si>
  <si>
    <t>Yazoo Library Association</t>
  </si>
  <si>
    <t>George W Covington Memorial Library</t>
  </si>
  <si>
    <t>Floyd J. Robinson Memorial Library</t>
  </si>
  <si>
    <t>Margaret Walker Alexander Library</t>
  </si>
  <si>
    <t>Medgar Evers Library</t>
  </si>
  <si>
    <t>Anne Spencer Cox Library</t>
  </si>
  <si>
    <t>Sandhill Public Library</t>
  </si>
  <si>
    <t>Houston Carnegie Library</t>
  </si>
  <si>
    <t>Ada Session Fant Memorial</t>
  </si>
  <si>
    <t>Raymond Library</t>
  </si>
  <si>
    <t>Prentiss Public Library</t>
  </si>
  <si>
    <t>Ellisville Public Library</t>
  </si>
  <si>
    <t>Durant Public Library</t>
  </si>
  <si>
    <t>Woolmarket Library</t>
  </si>
  <si>
    <t>Northwest Point Reservoir Library</t>
  </si>
  <si>
    <t>Drew Public Library</t>
  </si>
  <si>
    <t>Bay Springs Municipal Library</t>
  </si>
  <si>
    <t>Jesse Yancy Memorial Library</t>
  </si>
  <si>
    <t>Vaiden Public Library</t>
  </si>
  <si>
    <t xml:space="preserve">Marshall County Library </t>
  </si>
  <si>
    <t>Flora Public Library</t>
  </si>
  <si>
    <t>Morton Public Library</t>
  </si>
  <si>
    <t>Humphreys County Library</t>
  </si>
  <si>
    <t>Franklin County Public Library</t>
  </si>
  <si>
    <t>Walnut Grove Public Library</t>
  </si>
  <si>
    <t>Burnsville Library</t>
  </si>
  <si>
    <t>Neshoba County Public Library</t>
  </si>
  <si>
    <t>Waveland Public Library</t>
  </si>
  <si>
    <t>Mendenhall Public Library</t>
  </si>
  <si>
    <t>J.T. Biggs Memorial Library</t>
  </si>
  <si>
    <t>Harriette Person Memorial Library</t>
  </si>
  <si>
    <t>East Hancock Public Library</t>
  </si>
  <si>
    <t>Lumberton Public Library</t>
  </si>
  <si>
    <t>Sardis Public Library</t>
  </si>
  <si>
    <t>Walthall County Library</t>
  </si>
  <si>
    <t>Florence Public Library</t>
  </si>
  <si>
    <t>Forest Public Library</t>
  </si>
  <si>
    <t>Bryan Public Library</t>
  </si>
  <si>
    <t>Robert C. Irwin Public Library</t>
  </si>
  <si>
    <t>Winona-Montgomery County Library</t>
  </si>
  <si>
    <t>Robinson-Carpenter Memorial Library</t>
  </si>
  <si>
    <t>Ripley Public Library</t>
  </si>
  <si>
    <t>Kiln Public Library</t>
  </si>
  <si>
    <t>L. R. Boyer Memorial Library</t>
  </si>
  <si>
    <t>Richard Wright Library</t>
  </si>
  <si>
    <t>Evans Memorial Library</t>
  </si>
  <si>
    <t>Walls Public Library</t>
  </si>
  <si>
    <t>Greenwood-Leflore Public Library</t>
  </si>
  <si>
    <t>Pontotoc County Library</t>
  </si>
  <si>
    <t>Lawrence County Public Library</t>
  </si>
  <si>
    <t>Richland Public Library</t>
  </si>
  <si>
    <t>Elizabeth Jones Library</t>
  </si>
  <si>
    <t>Beverly J. Brown Library</t>
  </si>
  <si>
    <t>Purvis Public Library</t>
  </si>
  <si>
    <t>Itawamba County Pratt Memorial Library</t>
  </si>
  <si>
    <t>Magee Public Library</t>
  </si>
  <si>
    <t>Carthage-Leake County Library</t>
  </si>
  <si>
    <t>Amory Municipal Library</t>
  </si>
  <si>
    <t>Columbia-Marion County Public Library</t>
  </si>
  <si>
    <t>Poplarville Public Library</t>
  </si>
  <si>
    <t xml:space="preserve">Iuka Library </t>
  </si>
  <si>
    <t>Jerry Lawrence Memorial Library</t>
  </si>
  <si>
    <t>Carnegie Public Library of Clarksdale and Coahoma County</t>
  </si>
  <si>
    <t>Madison County-Canton Public Library</t>
  </si>
  <si>
    <t>Petal Public Library</t>
  </si>
  <si>
    <t xml:space="preserve">Senatobia Public Library </t>
  </si>
  <si>
    <t>William Alexander Percy Memorial Library</t>
  </si>
  <si>
    <t>Waynesboro-Wayne County Library</t>
  </si>
  <si>
    <t>M.R. Dye Public library</t>
  </si>
  <si>
    <t>West Biloxi Library</t>
  </si>
  <si>
    <t>Willie Morris Library</t>
  </si>
  <si>
    <t>George E. Allen Library</t>
  </si>
  <si>
    <t>McComb Public Library</t>
  </si>
  <si>
    <t>Margaret Sherry Library</t>
  </si>
  <si>
    <t>Batesville Public Library</t>
  </si>
  <si>
    <t>Bay Saint Louis-Hancock County Library</t>
  </si>
  <si>
    <t>Columbus Public Library</t>
  </si>
  <si>
    <t>Ina Thompson Moss Point Library</t>
  </si>
  <si>
    <t>Starkville Public Library</t>
  </si>
  <si>
    <t>Winston County Library</t>
  </si>
  <si>
    <t xml:space="preserve">Laurel-Jones County Library </t>
  </si>
  <si>
    <t>Biloxi Public Library</t>
  </si>
  <si>
    <t xml:space="preserve">Corinth Library </t>
  </si>
  <si>
    <t>Eudora Welty Library</t>
  </si>
  <si>
    <t>Vancleave Public Library</t>
  </si>
  <si>
    <t>Gulfport Library</t>
  </si>
  <si>
    <t>Attala County Library</t>
  </si>
  <si>
    <t>Lucedale-George County Public Library</t>
  </si>
  <si>
    <t>Pearl Public Library</t>
  </si>
  <si>
    <t>Brandon Public Library</t>
  </si>
  <si>
    <t>Pass Christian Library</t>
  </si>
  <si>
    <t>Elsie Jurgens Memorial Library</t>
  </si>
  <si>
    <t>Lincoln County Library</t>
  </si>
  <si>
    <t>Jennie Stephens Smith Library</t>
  </si>
  <si>
    <t>East Central Public Library</t>
  </si>
  <si>
    <t>Quisenberry Library</t>
  </si>
  <si>
    <t>Oak Grove Public Library</t>
  </si>
  <si>
    <t>Meridian-Lauderdale Public Library</t>
  </si>
  <si>
    <t>Kathleen McIlwain Public Library of Gautier</t>
  </si>
  <si>
    <t>St. Martin Public Library</t>
  </si>
  <si>
    <t>Margaret Reed Crosby Memorial Library</t>
  </si>
  <si>
    <t>Hernando Public Library</t>
  </si>
  <si>
    <t xml:space="preserve">M. R. Davis Public Library </t>
  </si>
  <si>
    <t>Rebecca Baine Rigby Library</t>
  </si>
  <si>
    <t>Orange Grove Library</t>
  </si>
  <si>
    <t>Ocean Springs Municipal Library</t>
  </si>
  <si>
    <t>Lafayette County &amp; Oxford Public Library</t>
  </si>
  <si>
    <t>Lee County Library</t>
  </si>
  <si>
    <t>Pascagoula Public Library</t>
  </si>
  <si>
    <t>B.J. Chain Public Library</t>
  </si>
  <si>
    <t>THE LIBRARY OF HATTIESBURG, PETAL &amp; FORREST COUNTY</t>
  </si>
  <si>
    <t>Hattiesburg Public Library</t>
  </si>
  <si>
    <t>25,000 to 35,000</t>
  </si>
  <si>
    <t>35,000 to 45,000</t>
  </si>
  <si>
    <t>45,000 to 55,000</t>
  </si>
  <si>
    <t>15,000 to 25,000</t>
  </si>
  <si>
    <t>WILKINSON COUNTY LIBRARY SYSTEM</t>
  </si>
  <si>
    <t>55,000 to 65,000</t>
  </si>
  <si>
    <t>85,000+</t>
  </si>
  <si>
    <t>75,000 to 85,000</t>
  </si>
  <si>
    <t>65,000 to 75,000</t>
  </si>
  <si>
    <t>Collection Formats</t>
  </si>
  <si>
    <t>Circulation 2015</t>
  </si>
  <si>
    <t>Taylorsville</t>
  </si>
  <si>
    <t>Mt Olive</t>
  </si>
  <si>
    <t xml:space="preserve">Union </t>
  </si>
  <si>
    <t>Lamar</t>
  </si>
  <si>
    <t>Attata</t>
  </si>
  <si>
    <t xml:space="preserve">Yalobusha </t>
  </si>
  <si>
    <t>City/Town:</t>
  </si>
  <si>
    <t>County:</t>
  </si>
  <si>
    <t>Total Operating Expenditures</t>
  </si>
  <si>
    <t>eBooks</t>
  </si>
  <si>
    <t>Music,etc.</t>
  </si>
  <si>
    <t xml:space="preserve">Music, etc. </t>
  </si>
  <si>
    <t>Total circ</t>
  </si>
  <si>
    <t>Early lit programs*</t>
  </si>
  <si>
    <t>*Early Lit Program numbers are a subset of children's program numbers. They are not added separately to the total program and attendance numbers.</t>
  </si>
  <si>
    <t xml:space="preserve">Technology Classes </t>
  </si>
  <si>
    <t>Wireless sessions</t>
  </si>
  <si>
    <t>Wi-Fi</t>
  </si>
  <si>
    <t xml:space="preserve">Circulation </t>
  </si>
  <si>
    <t>Job Search</t>
  </si>
  <si>
    <t>Days Open/week</t>
  </si>
  <si>
    <t>NA</t>
  </si>
  <si>
    <t>Charles W. Tisdale Library</t>
  </si>
  <si>
    <t>Henry M. Seymour Library</t>
  </si>
  <si>
    <t>Judge George W. Armstrong Library</t>
  </si>
  <si>
    <t>Warren County-Vicksburg Public Library</t>
  </si>
  <si>
    <t>G. Chastaine Flynt Memorial Library</t>
  </si>
  <si>
    <t>First Regional Library Words on Wheels Bookwagon</t>
  </si>
  <si>
    <t>Carrollton North-Carrollton  Public Library</t>
  </si>
  <si>
    <t>Longie Dale Memorial Library</t>
  </si>
  <si>
    <t>Marks-Quitman County Public Library</t>
  </si>
  <si>
    <t>Not Counted</t>
  </si>
  <si>
    <t>Use of local Databases</t>
  </si>
  <si>
    <t>*Collections total does not include databases and print subscriptions</t>
  </si>
  <si>
    <t>Tech Program attendance</t>
  </si>
  <si>
    <t>Tech Programs Offered</t>
  </si>
  <si>
    <t>Overall</t>
  </si>
  <si>
    <t xml:space="preserve">Overall </t>
  </si>
  <si>
    <t>*Total unduplicated  population per 2015 Census.</t>
  </si>
  <si>
    <t>2,992,333*</t>
  </si>
  <si>
    <t xml:space="preserve">*Per Capita Total numbers at bottom of screen are divided by unduplicated MS population number. </t>
  </si>
  <si>
    <t xml:space="preserve">*Per Capita Totals at bottom of screen are divided by the unduplicated MS population number. </t>
  </si>
  <si>
    <t>(Group IV)</t>
  </si>
  <si>
    <t xml:space="preserve">Long Beach Public Library </t>
  </si>
  <si>
    <t xml:space="preserve">*The total circulation number here does not include additional checkouts made on the system-level (for electronic collections, etc.). </t>
  </si>
  <si>
    <t>**Per Capita totals do not include Capital Income.</t>
  </si>
  <si>
    <t>Carroll</t>
  </si>
  <si>
    <t>Yazoo</t>
  </si>
  <si>
    <t xml:space="preserve">WAYNESBORO-WAYNE COUNTY LIBRARY </t>
  </si>
  <si>
    <t xml:space="preserve">UNION COUNTY LIBRARY </t>
  </si>
  <si>
    <t>Total Local
Funds</t>
  </si>
  <si>
    <t>County
Funds</t>
  </si>
  <si>
    <t>City
Funds</t>
  </si>
  <si>
    <t>THE LIBRARY OF HATTIESBURG,
PETAL &amp; FORREST COUNTY</t>
  </si>
  <si>
    <t xml:space="preserve">STARKVILLE-OKTIBBEHA COUNTY LIBRARY </t>
  </si>
  <si>
    <t xml:space="preserve">SHARKEY-ISSAQUENA LIBRARY </t>
  </si>
  <si>
    <t xml:space="preserve">PIKE-AMITE-WALTHALL LIBRARY </t>
  </si>
  <si>
    <t>Pearl River</t>
  </si>
  <si>
    <t xml:space="preserve">PEARL RIVER COUNTY LIBRARY </t>
  </si>
  <si>
    <t xml:space="preserve">Tippah </t>
  </si>
  <si>
    <t>Tishomingo</t>
  </si>
  <si>
    <t xml:space="preserve">Alcorn </t>
  </si>
  <si>
    <t>Marshall</t>
  </si>
  <si>
    <t xml:space="preserve">MADISON COUNTY LIBRARY </t>
  </si>
  <si>
    <t>LONG BEACH PUBLIC LIBRARY*</t>
  </si>
  <si>
    <t xml:space="preserve">LEE-ITAWAMBA LIBRARY </t>
  </si>
  <si>
    <t xml:space="preserve">LAMAR COUNTY LIBRARY </t>
  </si>
  <si>
    <t xml:space="preserve">JACKSON-GEORGE REGIONAL LIBRARY </t>
  </si>
  <si>
    <t xml:space="preserve">JACKSON/HINDS LIBRARY </t>
  </si>
  <si>
    <t xml:space="preserve">HUMPHREYS COUNTY LIBRARY </t>
  </si>
  <si>
    <t xml:space="preserve">HARRISON COUNTY LIBRARY </t>
  </si>
  <si>
    <t xml:space="preserve">DIXIE REGIONAL LIBRARY </t>
  </si>
  <si>
    <t xml:space="preserve">COVINGTON COUNTY LIBRARY </t>
  </si>
  <si>
    <t>Richalnd</t>
  </si>
  <si>
    <t>North-Carrollton</t>
  </si>
  <si>
    <t>CARNEGIE PUBLIC LIBRARY OF
CLARKSDALE AND COAHOMA COUNTY</t>
  </si>
  <si>
    <t>Water Valley</t>
  </si>
  <si>
    <t>BLACKMUR MEMORIAL LIBRARY *</t>
  </si>
  <si>
    <t>(First Regional Continued)</t>
  </si>
  <si>
    <t>(Tate Cont'd)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</si>
</sst>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_(&quot;$&quot;* #,##0_);_(&quot;$&quot;* \(#,##0\);_(&quot;$&quot;* &quot;-&quot;??_);_(@_)"/>
    <numFmt numFmtId="167" formatCode="&quot;$&quot;0"/>
    <numFmt numFmtId="168" formatCode="0.000"/>
    <numFmt numFmtId="169" formatCode="_(* #,##0_);_(* \(#,##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8"/>
      <name val="Calibri"/>
      <family val="2"/>
    </font>
    <font>
      <sz val="8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</font>
    <font>
      <b/>
      <sz val="8"/>
      <name val="Arial"/>
      <family val="2"/>
    </font>
    <font>
      <b/>
      <sz val="10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Arial"/>
      <family val="2"/>
    </font>
    <font>
      <b/>
      <sz val="7"/>
      <color theme="1"/>
      <name val="Calibri"/>
      <family val="2"/>
      <scheme val="minor"/>
    </font>
    <font>
      <b/>
      <sz val="7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7"/>
      <name val="Arial"/>
      <family val="2"/>
    </font>
    <font>
      <b/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FF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83">
    <xf numFmtId="0" fontId="0" fillId="0" borderId="0" xfId="0"/>
    <xf numFmtId="0" fontId="0" fillId="0" borderId="0" xfId="0" applyAlignment="1">
      <alignment horizontal="right"/>
    </xf>
    <xf numFmtId="0" fontId="3" fillId="0" borderId="1" xfId="0" applyFont="1" applyBorder="1"/>
    <xf numFmtId="0" fontId="4" fillId="0" borderId="4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4" fillId="0" borderId="6" xfId="0" applyFont="1" applyBorder="1" applyAlignment="1">
      <alignment horizontal="right" wrapText="1"/>
    </xf>
    <xf numFmtId="0" fontId="5" fillId="2" borderId="8" xfId="0" applyFont="1" applyFill="1" applyBorder="1"/>
    <xf numFmtId="0" fontId="5" fillId="2" borderId="9" xfId="0" applyFont="1" applyFill="1" applyBorder="1"/>
    <xf numFmtId="0" fontId="5" fillId="2" borderId="10" xfId="0" applyFont="1" applyFill="1" applyBorder="1"/>
    <xf numFmtId="0" fontId="5" fillId="2" borderId="11" xfId="0" applyFont="1" applyFill="1" applyBorder="1"/>
    <xf numFmtId="0" fontId="5" fillId="2" borderId="11" xfId="0" applyFont="1" applyFill="1" applyBorder="1" applyAlignment="1">
      <alignment horizontal="right"/>
    </xf>
    <xf numFmtId="0" fontId="7" fillId="0" borderId="13" xfId="3" applyFont="1" applyBorder="1"/>
    <xf numFmtId="3" fontId="6" fillId="0" borderId="8" xfId="3" applyNumberFormat="1" applyBorder="1"/>
    <xf numFmtId="1" fontId="0" fillId="0" borderId="10" xfId="0" applyNumberFormat="1" applyBorder="1"/>
    <xf numFmtId="0" fontId="0" fillId="0" borderId="10" xfId="0" applyBorder="1"/>
    <xf numFmtId="0" fontId="0" fillId="0" borderId="14" xfId="0" applyBorder="1"/>
    <xf numFmtId="1" fontId="6" fillId="0" borderId="8" xfId="3" applyNumberFormat="1" applyBorder="1"/>
    <xf numFmtId="1" fontId="6" fillId="0" borderId="0" xfId="3" applyNumberFormat="1" applyBorder="1"/>
    <xf numFmtId="1" fontId="6" fillId="0" borderId="10" xfId="3" applyNumberFormat="1" applyBorder="1"/>
    <xf numFmtId="2" fontId="6" fillId="0" borderId="10" xfId="3" applyNumberFormat="1" applyBorder="1"/>
    <xf numFmtId="1" fontId="6" fillId="0" borderId="11" xfId="3" applyNumberFormat="1" applyBorder="1" applyAlignment="1">
      <alignment horizontal="right"/>
    </xf>
    <xf numFmtId="0" fontId="6" fillId="0" borderId="15" xfId="3" applyBorder="1"/>
    <xf numFmtId="0" fontId="7" fillId="0" borderId="8" xfId="3" applyFont="1" applyBorder="1"/>
    <xf numFmtId="3" fontId="6" fillId="0" borderId="16" xfId="3" applyNumberFormat="1" applyBorder="1"/>
    <xf numFmtId="0" fontId="0" fillId="0" borderId="17" xfId="0" applyBorder="1"/>
    <xf numFmtId="1" fontId="6" fillId="0" borderId="9" xfId="3" applyNumberFormat="1" applyBorder="1"/>
    <xf numFmtId="0" fontId="6" fillId="0" borderId="12" xfId="3" applyBorder="1"/>
    <xf numFmtId="3" fontId="6" fillId="0" borderId="9" xfId="3" applyNumberFormat="1" applyBorder="1"/>
    <xf numFmtId="0" fontId="0" fillId="0" borderId="11" xfId="0" applyBorder="1"/>
    <xf numFmtId="0" fontId="7" fillId="2" borderId="8" xfId="3" applyFont="1" applyFill="1" applyBorder="1"/>
    <xf numFmtId="3" fontId="6" fillId="2" borderId="8" xfId="3" applyNumberFormat="1" applyFill="1" applyBorder="1"/>
    <xf numFmtId="1" fontId="0" fillId="2" borderId="0" xfId="0" applyNumberFormat="1" applyFill="1" applyBorder="1"/>
    <xf numFmtId="0" fontId="0" fillId="2" borderId="0" xfId="0" applyFill="1" applyBorder="1"/>
    <xf numFmtId="0" fontId="0" fillId="2" borderId="14" xfId="0" applyFill="1" applyBorder="1"/>
    <xf numFmtId="1" fontId="6" fillId="2" borderId="8" xfId="3" applyNumberFormat="1" applyFill="1" applyBorder="1"/>
    <xf numFmtId="1" fontId="6" fillId="2" borderId="0" xfId="3" applyNumberFormat="1" applyFill="1" applyBorder="1"/>
    <xf numFmtId="2" fontId="6" fillId="2" borderId="0" xfId="3" applyNumberFormat="1" applyFill="1" applyBorder="1"/>
    <xf numFmtId="1" fontId="6" fillId="2" borderId="14" xfId="3" applyNumberFormat="1" applyFill="1" applyBorder="1" applyAlignment="1">
      <alignment horizontal="right"/>
    </xf>
    <xf numFmtId="0" fontId="6" fillId="2" borderId="15" xfId="3" applyFill="1" applyBorder="1"/>
    <xf numFmtId="0" fontId="5" fillId="0" borderId="8" xfId="0" applyFont="1" applyBorder="1"/>
    <xf numFmtId="1" fontId="0" fillId="0" borderId="18" xfId="0" applyNumberFormat="1" applyBorder="1"/>
    <xf numFmtId="1" fontId="0" fillId="0" borderId="0" xfId="0" applyNumberFormat="1" applyBorder="1"/>
    <xf numFmtId="3" fontId="6" fillId="0" borderId="21" xfId="3" applyNumberFormat="1" applyBorder="1"/>
    <xf numFmtId="1" fontId="0" fillId="0" borderId="22" xfId="0" applyNumberFormat="1" applyBorder="1"/>
    <xf numFmtId="0" fontId="0" fillId="0" borderId="22" xfId="0" applyBorder="1"/>
    <xf numFmtId="0" fontId="0" fillId="0" borderId="23" xfId="0" applyBorder="1"/>
    <xf numFmtId="2" fontId="6" fillId="0" borderId="22" xfId="3" applyNumberFormat="1" applyBorder="1"/>
    <xf numFmtId="0" fontId="6" fillId="0" borderId="24" xfId="3" applyBorder="1"/>
    <xf numFmtId="3" fontId="6" fillId="0" borderId="0" xfId="3" applyNumberFormat="1" applyBorder="1"/>
    <xf numFmtId="0" fontId="0" fillId="0" borderId="0" xfId="0" applyBorder="1"/>
    <xf numFmtId="2" fontId="6" fillId="0" borderId="0" xfId="3" applyNumberFormat="1" applyBorder="1"/>
    <xf numFmtId="1" fontId="6" fillId="0" borderId="0" xfId="3" applyNumberFormat="1" applyBorder="1" applyAlignment="1">
      <alignment horizontal="right"/>
    </xf>
    <xf numFmtId="0" fontId="6" fillId="0" borderId="0" xfId="3" applyBorder="1"/>
    <xf numFmtId="1" fontId="0" fillId="0" borderId="0" xfId="0" applyNumberFormat="1"/>
    <xf numFmtId="1" fontId="6" fillId="0" borderId="0" xfId="3" applyNumberFormat="1"/>
    <xf numFmtId="2" fontId="6" fillId="0" borderId="0" xfId="3" applyNumberFormat="1"/>
    <xf numFmtId="1" fontId="6" fillId="0" borderId="0" xfId="3" applyNumberFormat="1" applyAlignment="1">
      <alignment horizontal="right"/>
    </xf>
    <xf numFmtId="0" fontId="6" fillId="0" borderId="0" xfId="3"/>
    <xf numFmtId="0" fontId="0" fillId="0" borderId="15" xfId="0" applyBorder="1"/>
    <xf numFmtId="0" fontId="3" fillId="0" borderId="7" xfId="0" applyFont="1" applyBorder="1"/>
    <xf numFmtId="0" fontId="5" fillId="0" borderId="15" xfId="0" applyFont="1" applyBorder="1"/>
    <xf numFmtId="0" fontId="7" fillId="0" borderId="15" xfId="3" applyFont="1" applyBorder="1"/>
    <xf numFmtId="3" fontId="6" fillId="0" borderId="12" xfId="3" applyNumberFormat="1" applyBorder="1"/>
    <xf numFmtId="0" fontId="7" fillId="2" borderId="15" xfId="3" applyFont="1" applyFill="1" applyBorder="1"/>
    <xf numFmtId="3" fontId="6" fillId="2" borderId="15" xfId="3" applyNumberFormat="1" applyFill="1" applyBorder="1"/>
    <xf numFmtId="1" fontId="6" fillId="0" borderId="14" xfId="3" applyNumberFormat="1" applyBorder="1" applyAlignment="1">
      <alignment horizontal="right"/>
    </xf>
    <xf numFmtId="3" fontId="6" fillId="0" borderId="15" xfId="3" applyNumberFormat="1" applyBorder="1"/>
    <xf numFmtId="1" fontId="0" fillId="0" borderId="0" xfId="0" applyNumberFormat="1" applyFill="1" applyBorder="1"/>
    <xf numFmtId="3" fontId="6" fillId="0" borderId="11" xfId="3" applyNumberFormat="1" applyBorder="1"/>
    <xf numFmtId="3" fontId="6" fillId="0" borderId="26" xfId="3" applyNumberFormat="1" applyBorder="1"/>
    <xf numFmtId="1" fontId="0" fillId="0" borderId="27" xfId="0" applyNumberFormat="1" applyBorder="1"/>
    <xf numFmtId="3" fontId="6" fillId="0" borderId="29" xfId="3" applyNumberFormat="1" applyBorder="1"/>
    <xf numFmtId="0" fontId="4" fillId="0" borderId="30" xfId="0" applyFont="1" applyBorder="1" applyAlignment="1">
      <alignment wrapText="1"/>
    </xf>
    <xf numFmtId="0" fontId="4" fillId="0" borderId="31" xfId="0" applyFont="1" applyBorder="1" applyAlignment="1">
      <alignment wrapText="1"/>
    </xf>
    <xf numFmtId="0" fontId="4" fillId="0" borderId="32" xfId="0" applyFont="1" applyBorder="1" applyAlignment="1">
      <alignment wrapText="1"/>
    </xf>
    <xf numFmtId="0" fontId="4" fillId="0" borderId="32" xfId="0" applyFont="1" applyBorder="1" applyAlignment="1">
      <alignment horizontal="right" wrapText="1"/>
    </xf>
    <xf numFmtId="0" fontId="7" fillId="0" borderId="33" xfId="3" applyFont="1" applyBorder="1"/>
    <xf numFmtId="3" fontId="0" fillId="0" borderId="0" xfId="0" applyNumberFormat="1"/>
    <xf numFmtId="0" fontId="2" fillId="4" borderId="7" xfId="0" applyFont="1" applyFill="1" applyBorder="1" applyAlignment="1">
      <alignment horizontal="center"/>
    </xf>
    <xf numFmtId="3" fontId="2" fillId="4" borderId="5" xfId="0" applyNumberFormat="1" applyFont="1" applyFill="1" applyBorder="1"/>
    <xf numFmtId="4" fontId="2" fillId="4" borderId="5" xfId="0" applyNumberFormat="1" applyFont="1" applyFill="1" applyBorder="1"/>
    <xf numFmtId="3" fontId="2" fillId="4" borderId="6" xfId="0" applyNumberFormat="1" applyFont="1" applyFill="1" applyBorder="1"/>
    <xf numFmtId="0" fontId="8" fillId="0" borderId="0" xfId="0" applyFont="1" applyBorder="1"/>
    <xf numFmtId="0" fontId="8" fillId="0" borderId="7" xfId="0" applyFont="1" applyBorder="1"/>
    <xf numFmtId="0" fontId="9" fillId="0" borderId="25" xfId="0" applyFont="1" applyBorder="1"/>
    <xf numFmtId="164" fontId="10" fillId="3" borderId="37" xfId="0" applyNumberFormat="1" applyFont="1" applyFill="1" applyBorder="1" applyAlignment="1">
      <alignment horizontal="right" wrapText="1"/>
    </xf>
    <xf numFmtId="165" fontId="10" fillId="3" borderId="38" xfId="0" applyNumberFormat="1" applyFont="1" applyFill="1" applyBorder="1" applyAlignment="1">
      <alignment horizontal="right" wrapText="1"/>
    </xf>
    <xf numFmtId="0" fontId="10" fillId="3" borderId="39" xfId="0" applyFont="1" applyFill="1" applyBorder="1" applyAlignment="1">
      <alignment horizontal="right" wrapText="1"/>
    </xf>
    <xf numFmtId="165" fontId="10" fillId="3" borderId="37" xfId="0" applyNumberFormat="1" applyFont="1" applyFill="1" applyBorder="1" applyAlignment="1">
      <alignment horizontal="right" wrapText="1"/>
    </xf>
    <xf numFmtId="0" fontId="10" fillId="3" borderId="37" xfId="0" applyFont="1" applyFill="1" applyBorder="1" applyAlignment="1">
      <alignment horizontal="right" wrapText="1"/>
    </xf>
    <xf numFmtId="0" fontId="5" fillId="2" borderId="15" xfId="0" applyFont="1" applyFill="1" applyBorder="1"/>
    <xf numFmtId="0" fontId="5" fillId="2" borderId="41" xfId="0" applyFont="1" applyFill="1" applyBorder="1"/>
    <xf numFmtId="0" fontId="5" fillId="2" borderId="42" xfId="0" applyFont="1" applyFill="1" applyBorder="1"/>
    <xf numFmtId="0" fontId="5" fillId="2" borderId="43" xfId="0" applyFont="1" applyFill="1" applyBorder="1"/>
    <xf numFmtId="0" fontId="5" fillId="3" borderId="13" xfId="0" applyFont="1" applyFill="1" applyBorder="1"/>
    <xf numFmtId="0" fontId="5" fillId="3" borderId="44" xfId="0" applyFont="1" applyFill="1" applyBorder="1"/>
    <xf numFmtId="0" fontId="5" fillId="3" borderId="45" xfId="0" applyFont="1" applyFill="1" applyBorder="1"/>
    <xf numFmtId="0" fontId="5" fillId="3" borderId="0" xfId="0" applyFont="1" applyFill="1" applyBorder="1"/>
    <xf numFmtId="0" fontId="5" fillId="3" borderId="14" xfId="0" applyFont="1" applyFill="1" applyBorder="1"/>
    <xf numFmtId="0" fontId="5" fillId="3" borderId="15" xfId="0" applyFont="1" applyFill="1" applyBorder="1"/>
    <xf numFmtId="0" fontId="5" fillId="3" borderId="8" xfId="0" applyFont="1" applyFill="1" applyBorder="1"/>
    <xf numFmtId="166" fontId="0" fillId="3" borderId="9" xfId="1" applyNumberFormat="1" applyFont="1" applyFill="1" applyBorder="1"/>
    <xf numFmtId="166" fontId="6" fillId="3" borderId="10" xfId="1" applyNumberFormat="1" applyFont="1" applyFill="1" applyBorder="1"/>
    <xf numFmtId="166" fontId="0" fillId="3" borderId="10" xfId="1" applyNumberFormat="1" applyFont="1" applyFill="1" applyBorder="1"/>
    <xf numFmtId="44" fontId="0" fillId="0" borderId="11" xfId="1" applyFont="1" applyBorder="1"/>
    <xf numFmtId="164" fontId="6" fillId="3" borderId="46" xfId="4" applyNumberFormat="1" applyFill="1" applyBorder="1"/>
    <xf numFmtId="165" fontId="0" fillId="0" borderId="10" xfId="0" applyNumberFormat="1" applyBorder="1"/>
    <xf numFmtId="164" fontId="6" fillId="0" borderId="10" xfId="4" applyNumberFormat="1" applyBorder="1"/>
    <xf numFmtId="44" fontId="0" fillId="0" borderId="10" xfId="1" applyFont="1" applyBorder="1"/>
    <xf numFmtId="167" fontId="6" fillId="0" borderId="12" xfId="4" applyNumberFormat="1" applyBorder="1"/>
    <xf numFmtId="164" fontId="6" fillId="4" borderId="9" xfId="4" applyNumberFormat="1" applyFill="1" applyBorder="1"/>
    <xf numFmtId="44" fontId="0" fillId="5" borderId="11" xfId="1" applyFont="1" applyFill="1" applyBorder="1"/>
    <xf numFmtId="166" fontId="6" fillId="3" borderId="9" xfId="1" applyNumberFormat="1" applyFont="1" applyFill="1" applyBorder="1"/>
    <xf numFmtId="167" fontId="6" fillId="0" borderId="10" xfId="4" applyNumberFormat="1" applyBorder="1"/>
    <xf numFmtId="166" fontId="0" fillId="3" borderId="9" xfId="1" applyNumberFormat="1" applyFont="1" applyFill="1" applyBorder="1" applyAlignment="1">
      <alignment wrapText="1"/>
    </xf>
    <xf numFmtId="164" fontId="6" fillId="0" borderId="12" xfId="4" applyNumberFormat="1" applyBorder="1"/>
    <xf numFmtId="167" fontId="6" fillId="3" borderId="46" xfId="4" applyNumberFormat="1" applyFill="1" applyBorder="1"/>
    <xf numFmtId="0" fontId="10" fillId="2" borderId="8" xfId="0" applyFont="1" applyFill="1" applyBorder="1"/>
    <xf numFmtId="0" fontId="10" fillId="2" borderId="0" xfId="0" applyFont="1" applyFill="1" applyBorder="1"/>
    <xf numFmtId="0" fontId="10" fillId="2" borderId="14" xfId="0" applyFont="1" applyFill="1" applyBorder="1"/>
    <xf numFmtId="0" fontId="11" fillId="0" borderId="15" xfId="3" applyFont="1" applyBorder="1"/>
    <xf numFmtId="166" fontId="6" fillId="3" borderId="21" xfId="1" applyNumberFormat="1" applyFont="1" applyFill="1" applyBorder="1"/>
    <xf numFmtId="166" fontId="6" fillId="3" borderId="22" xfId="1" applyNumberFormat="1" applyFont="1" applyFill="1" applyBorder="1"/>
    <xf numFmtId="164" fontId="6" fillId="3" borderId="47" xfId="4" applyNumberFormat="1" applyFill="1" applyBorder="1"/>
    <xf numFmtId="164" fontId="6" fillId="0" borderId="22" xfId="4" applyNumberFormat="1" applyBorder="1"/>
    <xf numFmtId="167" fontId="6" fillId="0" borderId="24" xfId="4" applyNumberFormat="1" applyBorder="1"/>
    <xf numFmtId="164" fontId="6" fillId="4" borderId="21" xfId="4" applyNumberFormat="1" applyFill="1" applyBorder="1"/>
    <xf numFmtId="0" fontId="8" fillId="0" borderId="15" xfId="0" applyFont="1" applyBorder="1"/>
    <xf numFmtId="0" fontId="10" fillId="3" borderId="48" xfId="0" applyFont="1" applyFill="1" applyBorder="1" applyAlignment="1">
      <alignment horizontal="right" wrapText="1"/>
    </xf>
    <xf numFmtId="165" fontId="10" fillId="3" borderId="49" xfId="0" applyNumberFormat="1" applyFont="1" applyFill="1" applyBorder="1" applyAlignment="1">
      <alignment horizontal="right" wrapText="1"/>
    </xf>
    <xf numFmtId="165" fontId="0" fillId="0" borderId="11" xfId="0" applyNumberFormat="1" applyBorder="1"/>
    <xf numFmtId="164" fontId="6" fillId="0" borderId="9" xfId="4" applyNumberFormat="1" applyBorder="1"/>
    <xf numFmtId="164" fontId="6" fillId="4" borderId="16" xfId="4" applyNumberFormat="1" applyFill="1" applyBorder="1"/>
    <xf numFmtId="44" fontId="0" fillId="5" borderId="17" xfId="1" applyFont="1" applyFill="1" applyBorder="1"/>
    <xf numFmtId="167" fontId="6" fillId="3" borderId="9" xfId="4" applyNumberFormat="1" applyFill="1" applyBorder="1"/>
    <xf numFmtId="0" fontId="7" fillId="2" borderId="0" xfId="3" applyFont="1" applyFill="1" applyBorder="1"/>
    <xf numFmtId="0" fontId="7" fillId="2" borderId="14" xfId="3" applyFont="1" applyFill="1" applyBorder="1"/>
    <xf numFmtId="0" fontId="7" fillId="0" borderId="15" xfId="3" applyFont="1" applyBorder="1" applyAlignment="1">
      <alignment wrapText="1"/>
    </xf>
    <xf numFmtId="164" fontId="6" fillId="0" borderId="26" xfId="4" applyNumberFormat="1" applyBorder="1"/>
    <xf numFmtId="164" fontId="6" fillId="4" borderId="50" xfId="4" applyNumberFormat="1" applyFill="1" applyBorder="1"/>
    <xf numFmtId="0" fontId="10" fillId="3" borderId="36" xfId="0" applyFont="1" applyFill="1" applyBorder="1" applyAlignment="1">
      <alignment horizontal="right" wrapText="1"/>
    </xf>
    <xf numFmtId="0" fontId="9" fillId="0" borderId="7" xfId="0" applyFont="1" applyBorder="1"/>
    <xf numFmtId="0" fontId="0" fillId="3" borderId="9" xfId="0" applyFill="1" applyBorder="1"/>
    <xf numFmtId="0" fontId="0" fillId="0" borderId="9" xfId="0" applyBorder="1"/>
    <xf numFmtId="0" fontId="0" fillId="0" borderId="12" xfId="0" applyBorder="1"/>
    <xf numFmtId="0" fontId="0" fillId="4" borderId="46" xfId="0" applyFill="1" applyBorder="1"/>
    <xf numFmtId="167" fontId="6" fillId="0" borderId="9" xfId="4" applyNumberFormat="1" applyBorder="1"/>
    <xf numFmtId="164" fontId="6" fillId="4" borderId="46" xfId="4" applyNumberFormat="1" applyFill="1" applyBorder="1"/>
    <xf numFmtId="167" fontId="6" fillId="3" borderId="21" xfId="4" applyNumberFormat="1" applyFill="1" applyBorder="1"/>
    <xf numFmtId="167" fontId="6" fillId="0" borderId="21" xfId="4" applyNumberFormat="1" applyBorder="1"/>
    <xf numFmtId="164" fontId="6" fillId="0" borderId="21" xfId="4" applyNumberFormat="1" applyBorder="1"/>
    <xf numFmtId="9" fontId="8" fillId="3" borderId="38" xfId="0" applyNumberFormat="1" applyFont="1" applyFill="1" applyBorder="1"/>
    <xf numFmtId="0" fontId="3" fillId="0" borderId="15" xfId="0" applyFont="1" applyBorder="1"/>
    <xf numFmtId="0" fontId="11" fillId="3" borderId="9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center"/>
    </xf>
    <xf numFmtId="9" fontId="11" fillId="3" borderId="11" xfId="0" applyNumberFormat="1" applyFont="1" applyFill="1" applyBorder="1" applyAlignment="1">
      <alignment horizontal="center" wrapText="1"/>
    </xf>
    <xf numFmtId="9" fontId="11" fillId="3" borderId="19" xfId="0" applyNumberFormat="1" applyFont="1" applyFill="1" applyBorder="1" applyAlignment="1">
      <alignment horizontal="center" wrapText="1"/>
    </xf>
    <xf numFmtId="0" fontId="11" fillId="2" borderId="9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9" fontId="0" fillId="5" borderId="11" xfId="2" applyFont="1" applyFill="1" applyBorder="1"/>
    <xf numFmtId="164" fontId="6" fillId="4" borderId="12" xfId="4" applyNumberFormat="1" applyFill="1" applyBorder="1"/>
    <xf numFmtId="164" fontId="6" fillId="0" borderId="8" xfId="4" applyNumberFormat="1" applyBorder="1"/>
    <xf numFmtId="164" fontId="6" fillId="0" borderId="0" xfId="4" applyNumberFormat="1" applyBorder="1"/>
    <xf numFmtId="9" fontId="0" fillId="5" borderId="14" xfId="2" applyFont="1" applyFill="1" applyBorder="1"/>
    <xf numFmtId="164" fontId="6" fillId="4" borderId="15" xfId="4" applyNumberFormat="1" applyFill="1" applyBorder="1"/>
    <xf numFmtId="167" fontId="6" fillId="0" borderId="15" xfId="4" applyNumberFormat="1" applyBorder="1"/>
    <xf numFmtId="164" fontId="6" fillId="4" borderId="24" xfId="4" applyNumberFormat="1" applyFill="1" applyBorder="1"/>
    <xf numFmtId="0" fontId="11" fillId="3" borderId="9" xfId="0" applyFont="1" applyFill="1" applyBorder="1" applyAlignment="1">
      <alignment horizontal="center" vertical="top"/>
    </xf>
    <xf numFmtId="0" fontId="11" fillId="3" borderId="10" xfId="0" applyFont="1" applyFill="1" applyBorder="1" applyAlignment="1">
      <alignment horizontal="center" vertical="top"/>
    </xf>
    <xf numFmtId="9" fontId="11" fillId="3" borderId="11" xfId="0" applyNumberFormat="1" applyFont="1" applyFill="1" applyBorder="1" applyAlignment="1">
      <alignment horizontal="center" vertical="top" wrapText="1"/>
    </xf>
    <xf numFmtId="0" fontId="11" fillId="3" borderId="15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/>
    </xf>
    <xf numFmtId="0" fontId="12" fillId="0" borderId="25" xfId="0" applyFont="1" applyBorder="1"/>
    <xf numFmtId="3" fontId="14" fillId="0" borderId="25" xfId="0" applyNumberFormat="1" applyFont="1" applyBorder="1"/>
    <xf numFmtId="0" fontId="3" fillId="0" borderId="33" xfId="0" applyFont="1" applyBorder="1" applyAlignment="1">
      <alignment horizontal="center"/>
    </xf>
    <xf numFmtId="3" fontId="13" fillId="0" borderId="9" xfId="0" applyNumberFormat="1" applyFont="1" applyBorder="1" applyAlignment="1">
      <alignment horizontal="center"/>
    </xf>
    <xf numFmtId="3" fontId="13" fillId="0" borderId="10" xfId="0" applyNumberFormat="1" applyFont="1" applyBorder="1" applyAlignment="1">
      <alignment horizontal="center" wrapText="1"/>
    </xf>
    <xf numFmtId="0" fontId="13" fillId="0" borderId="11" xfId="0" applyFont="1" applyBorder="1" applyAlignment="1">
      <alignment horizontal="center" wrapText="1"/>
    </xf>
    <xf numFmtId="0" fontId="13" fillId="0" borderId="9" xfId="0" applyFont="1" applyBorder="1" applyAlignment="1">
      <alignment horizontal="center" wrapText="1"/>
    </xf>
    <xf numFmtId="0" fontId="14" fillId="0" borderId="11" xfId="0" applyFont="1" applyBorder="1" applyAlignment="1">
      <alignment horizontal="center" wrapText="1"/>
    </xf>
    <xf numFmtId="3" fontId="13" fillId="0" borderId="12" xfId="0" applyNumberFormat="1" applyFont="1" applyBorder="1" applyAlignment="1">
      <alignment horizontal="center" wrapText="1"/>
    </xf>
    <xf numFmtId="3" fontId="13" fillId="0" borderId="9" xfId="0" applyNumberFormat="1" applyFont="1" applyBorder="1" applyAlignment="1">
      <alignment horizontal="center" wrapText="1"/>
    </xf>
    <xf numFmtId="0" fontId="5" fillId="2" borderId="0" xfId="0" applyFont="1" applyFill="1" applyBorder="1"/>
    <xf numFmtId="0" fontId="5" fillId="2" borderId="14" xfId="0" applyFont="1" applyFill="1" applyBorder="1"/>
    <xf numFmtId="0" fontId="5" fillId="2" borderId="55" xfId="0" applyFont="1" applyFill="1" applyBorder="1"/>
    <xf numFmtId="3" fontId="13" fillId="0" borderId="9" xfId="0" applyNumberFormat="1" applyFont="1" applyBorder="1" applyAlignment="1">
      <alignment horizontal="right"/>
    </xf>
    <xf numFmtId="3" fontId="13" fillId="0" borderId="10" xfId="0" applyNumberFormat="1" applyFont="1" applyBorder="1" applyAlignment="1">
      <alignment horizontal="right" wrapText="1"/>
    </xf>
    <xf numFmtId="0" fontId="13" fillId="0" borderId="11" xfId="0" applyFont="1" applyBorder="1" applyAlignment="1">
      <alignment horizontal="right" wrapText="1"/>
    </xf>
    <xf numFmtId="0" fontId="13" fillId="0" borderId="51" xfId="0" applyFont="1" applyBorder="1" applyAlignment="1">
      <alignment horizontal="right" wrapText="1"/>
    </xf>
    <xf numFmtId="0" fontId="14" fillId="0" borderId="56" xfId="0" applyFont="1" applyBorder="1" applyAlignment="1">
      <alignment horizontal="right" wrapText="1"/>
    </xf>
    <xf numFmtId="3" fontId="13" fillId="0" borderId="52" xfId="0" applyNumberFormat="1" applyFont="1" applyBorder="1" applyAlignment="1">
      <alignment horizontal="right" wrapText="1"/>
    </xf>
    <xf numFmtId="3" fontId="13" fillId="0" borderId="51" xfId="0" applyNumberFormat="1" applyFont="1" applyBorder="1" applyAlignment="1">
      <alignment horizontal="right" wrapText="1"/>
    </xf>
    <xf numFmtId="3" fontId="13" fillId="3" borderId="0" xfId="0" applyNumberFormat="1" applyFont="1" applyFill="1" applyBorder="1" applyAlignment="1">
      <alignment horizontal="right" wrapText="1"/>
    </xf>
    <xf numFmtId="3" fontId="13" fillId="0" borderId="9" xfId="0" applyNumberFormat="1" applyFont="1" applyBorder="1" applyAlignment="1">
      <alignment horizontal="right" wrapText="1"/>
    </xf>
    <xf numFmtId="3" fontId="6" fillId="0" borderId="9" xfId="4" applyNumberFormat="1" applyBorder="1" applyAlignment="1">
      <alignment horizontal="right"/>
    </xf>
    <xf numFmtId="1" fontId="6" fillId="0" borderId="10" xfId="4" applyNumberFormat="1" applyBorder="1" applyAlignment="1">
      <alignment horizontal="right"/>
    </xf>
    <xf numFmtId="1" fontId="6" fillId="0" borderId="11" xfId="4" applyNumberFormat="1" applyBorder="1" applyAlignment="1">
      <alignment horizontal="right"/>
    </xf>
    <xf numFmtId="1" fontId="6" fillId="0" borderId="9" xfId="4" applyNumberFormat="1" applyBorder="1" applyAlignment="1">
      <alignment horizontal="right"/>
    </xf>
    <xf numFmtId="1" fontId="6" fillId="0" borderId="18" xfId="4" applyNumberFormat="1" applyBorder="1" applyAlignment="1">
      <alignment horizontal="right"/>
    </xf>
    <xf numFmtId="1" fontId="6" fillId="0" borderId="12" xfId="4" applyNumberFormat="1" applyBorder="1" applyAlignment="1">
      <alignment horizontal="right"/>
    </xf>
    <xf numFmtId="1" fontId="6" fillId="0" borderId="20" xfId="4" applyNumberFormat="1" applyBorder="1" applyAlignment="1">
      <alignment horizontal="right"/>
    </xf>
    <xf numFmtId="3" fontId="6" fillId="0" borderId="26" xfId="4" applyNumberFormat="1" applyBorder="1" applyAlignment="1">
      <alignment horizontal="right"/>
    </xf>
    <xf numFmtId="1" fontId="6" fillId="0" borderId="27" xfId="4" applyNumberFormat="1" applyBorder="1" applyAlignment="1">
      <alignment horizontal="right"/>
    </xf>
    <xf numFmtId="3" fontId="6" fillId="0" borderId="27" xfId="4" applyNumberFormat="1" applyBorder="1" applyAlignment="1">
      <alignment horizontal="right"/>
    </xf>
    <xf numFmtId="3" fontId="6" fillId="0" borderId="10" xfId="4" applyNumberFormat="1" applyBorder="1" applyAlignment="1">
      <alignment horizontal="right"/>
    </xf>
    <xf numFmtId="3" fontId="6" fillId="0" borderId="20" xfId="4" applyNumberFormat="1" applyBorder="1" applyAlignment="1">
      <alignment horizontal="right"/>
    </xf>
    <xf numFmtId="0" fontId="7" fillId="2" borderId="8" xfId="3" applyFont="1" applyFill="1" applyBorder="1" applyAlignment="1">
      <alignment horizontal="right"/>
    </xf>
    <xf numFmtId="0" fontId="7" fillId="2" borderId="0" xfId="3" applyFont="1" applyFill="1" applyBorder="1" applyAlignment="1">
      <alignment horizontal="right"/>
    </xf>
    <xf numFmtId="0" fontId="7" fillId="2" borderId="14" xfId="3" applyFont="1" applyFill="1" applyBorder="1" applyAlignment="1">
      <alignment horizontal="right"/>
    </xf>
    <xf numFmtId="0" fontId="7" fillId="2" borderId="15" xfId="3" applyFont="1" applyFill="1" applyBorder="1" applyAlignment="1">
      <alignment horizontal="right"/>
    </xf>
    <xf numFmtId="1" fontId="6" fillId="0" borderId="24" xfId="4" applyNumberFormat="1" applyBorder="1" applyAlignment="1">
      <alignment horizontal="right"/>
    </xf>
    <xf numFmtId="3" fontId="6" fillId="0" borderId="21" xfId="4" applyNumberFormat="1" applyBorder="1" applyAlignment="1">
      <alignment horizontal="right"/>
    </xf>
    <xf numFmtId="1" fontId="6" fillId="0" borderId="22" xfId="4" applyNumberFormat="1" applyBorder="1" applyAlignment="1">
      <alignment horizontal="right"/>
    </xf>
    <xf numFmtId="3" fontId="6" fillId="0" borderId="22" xfId="4" applyNumberFormat="1" applyBorder="1" applyAlignment="1">
      <alignment horizontal="right"/>
    </xf>
    <xf numFmtId="3" fontId="14" fillId="0" borderId="15" xfId="0" applyNumberFormat="1" applyFont="1" applyBorder="1"/>
    <xf numFmtId="0" fontId="6" fillId="0" borderId="10" xfId="4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right"/>
    </xf>
    <xf numFmtId="1" fontId="6" fillId="0" borderId="23" xfId="4" applyNumberFormat="1" applyBorder="1" applyAlignment="1">
      <alignment horizontal="right"/>
    </xf>
    <xf numFmtId="1" fontId="6" fillId="0" borderId="21" xfId="4" applyNumberFormat="1" applyBorder="1" applyAlignment="1">
      <alignment horizontal="right"/>
    </xf>
    <xf numFmtId="1" fontId="6" fillId="0" borderId="52" xfId="4" applyNumberFormat="1" applyBorder="1" applyAlignment="1">
      <alignment horizontal="right"/>
    </xf>
    <xf numFmtId="0" fontId="0" fillId="0" borderId="43" xfId="0" applyBorder="1"/>
    <xf numFmtId="0" fontId="0" fillId="0" borderId="41" xfId="0" applyBorder="1"/>
    <xf numFmtId="0" fontId="15" fillId="4" borderId="7" xfId="0" applyFont="1" applyFill="1" applyBorder="1" applyAlignment="1">
      <alignment horizontal="center"/>
    </xf>
    <xf numFmtId="3" fontId="2" fillId="4" borderId="1" xfId="0" applyNumberFormat="1" applyFont="1" applyFill="1" applyBorder="1"/>
    <xf numFmtId="0" fontId="16" fillId="0" borderId="25" xfId="0" applyFont="1" applyBorder="1"/>
    <xf numFmtId="3" fontId="14" fillId="0" borderId="51" xfId="0" applyNumberFormat="1" applyFont="1" applyBorder="1" applyAlignment="1">
      <alignment horizontal="center" wrapText="1"/>
    </xf>
    <xf numFmtId="3" fontId="13" fillId="0" borderId="61" xfId="0" applyNumberFormat="1" applyFont="1" applyBorder="1" applyAlignment="1">
      <alignment horizontal="center" wrapText="1"/>
    </xf>
    <xf numFmtId="3" fontId="14" fillId="0" borderId="19" xfId="0" applyNumberFormat="1" applyFont="1" applyBorder="1" applyAlignment="1">
      <alignment horizontal="center" wrapText="1"/>
    </xf>
    <xf numFmtId="3" fontId="13" fillId="0" borderId="51" xfId="0" applyNumberFormat="1" applyFont="1" applyBorder="1" applyAlignment="1">
      <alignment horizontal="center" wrapText="1"/>
    </xf>
    <xf numFmtId="3" fontId="13" fillId="0" borderId="19" xfId="0" applyNumberFormat="1" applyFont="1" applyBorder="1" applyAlignment="1">
      <alignment horizontal="center" wrapText="1"/>
    </xf>
    <xf numFmtId="3" fontId="13" fillId="8" borderId="51" xfId="0" applyNumberFormat="1" applyFont="1" applyFill="1" applyBorder="1" applyAlignment="1">
      <alignment horizontal="center" wrapText="1"/>
    </xf>
    <xf numFmtId="3" fontId="13" fillId="8" borderId="61" xfId="0" applyNumberFormat="1" applyFont="1" applyFill="1" applyBorder="1" applyAlignment="1">
      <alignment horizontal="center" wrapText="1"/>
    </xf>
    <xf numFmtId="3" fontId="13" fillId="8" borderId="19" xfId="0" applyNumberFormat="1" applyFont="1" applyFill="1" applyBorder="1" applyAlignment="1">
      <alignment horizontal="center" wrapText="1"/>
    </xf>
    <xf numFmtId="3" fontId="13" fillId="8" borderId="21" xfId="0" applyNumberFormat="1" applyFont="1" applyFill="1" applyBorder="1" applyAlignment="1">
      <alignment horizontal="center" wrapText="1"/>
    </xf>
    <xf numFmtId="3" fontId="13" fillId="8" borderId="23" xfId="0" applyNumberFormat="1" applyFont="1" applyFill="1" applyBorder="1" applyAlignment="1">
      <alignment horizontal="center" wrapText="1"/>
    </xf>
    <xf numFmtId="3" fontId="13" fillId="8" borderId="24" xfId="0" applyNumberFormat="1" applyFont="1" applyFill="1" applyBorder="1" applyAlignment="1">
      <alignment horizontal="center" wrapText="1"/>
    </xf>
    <xf numFmtId="3" fontId="14" fillId="2" borderId="1" xfId="0" applyNumberFormat="1" applyFont="1" applyFill="1" applyBorder="1" applyAlignment="1">
      <alignment horizontal="center" wrapText="1"/>
    </xf>
    <xf numFmtId="3" fontId="14" fillId="2" borderId="2" xfId="0" applyNumberFormat="1" applyFont="1" applyFill="1" applyBorder="1" applyAlignment="1">
      <alignment horizontal="center" wrapText="1"/>
    </xf>
    <xf numFmtId="3" fontId="14" fillId="2" borderId="3" xfId="0" applyNumberFormat="1" applyFont="1" applyFill="1" applyBorder="1" applyAlignment="1">
      <alignment horizontal="center" wrapText="1"/>
    </xf>
    <xf numFmtId="3" fontId="14" fillId="2" borderId="44" xfId="0" applyNumberFormat="1" applyFont="1" applyFill="1" applyBorder="1" applyAlignment="1">
      <alignment horizontal="center" wrapText="1"/>
    </xf>
    <xf numFmtId="1" fontId="6" fillId="0" borderId="26" xfId="4" applyNumberFormat="1" applyBorder="1"/>
    <xf numFmtId="1" fontId="6" fillId="0" borderId="27" xfId="4" applyNumberFormat="1" applyBorder="1"/>
    <xf numFmtId="1" fontId="6" fillId="0" borderId="28" xfId="4" applyNumberFormat="1" applyBorder="1"/>
    <xf numFmtId="2" fontId="0" fillId="0" borderId="10" xfId="0" applyNumberFormat="1" applyBorder="1"/>
    <xf numFmtId="1" fontId="6" fillId="0" borderId="9" xfId="4" applyNumberFormat="1" applyBorder="1"/>
    <xf numFmtId="1" fontId="6" fillId="0" borderId="10" xfId="4" applyNumberFormat="1" applyBorder="1"/>
    <xf numFmtId="1" fontId="6" fillId="0" borderId="11" xfId="4" applyNumberFormat="1" applyBorder="1"/>
    <xf numFmtId="3" fontId="6" fillId="0" borderId="9" xfId="4" applyNumberFormat="1" applyBorder="1"/>
    <xf numFmtId="3" fontId="6" fillId="0" borderId="10" xfId="4" applyNumberFormat="1" applyBorder="1"/>
    <xf numFmtId="3" fontId="6" fillId="0" borderId="11" xfId="4" applyNumberFormat="1" applyBorder="1"/>
    <xf numFmtId="1" fontId="6" fillId="0" borderId="8" xfId="4" applyNumberFormat="1" applyBorder="1"/>
    <xf numFmtId="1" fontId="6" fillId="0" borderId="0" xfId="4" applyNumberFormat="1" applyBorder="1"/>
    <xf numFmtId="1" fontId="6" fillId="0" borderId="14" xfId="4" applyNumberFormat="1" applyBorder="1"/>
    <xf numFmtId="3" fontId="6" fillId="0" borderId="50" xfId="4" applyNumberFormat="1" applyBorder="1"/>
    <xf numFmtId="2" fontId="0" fillId="0" borderId="55" xfId="0" applyNumberFormat="1" applyBorder="1"/>
    <xf numFmtId="3" fontId="6" fillId="0" borderId="55" xfId="4" applyNumberFormat="1" applyBorder="1"/>
    <xf numFmtId="9" fontId="0" fillId="0" borderId="55" xfId="2" applyFont="1" applyBorder="1"/>
    <xf numFmtId="3" fontId="6" fillId="0" borderId="62" xfId="4" applyNumberFormat="1" applyBorder="1"/>
    <xf numFmtId="3" fontId="6" fillId="0" borderId="8" xfId="4" applyNumberFormat="1" applyBorder="1"/>
    <xf numFmtId="3" fontId="6" fillId="0" borderId="14" xfId="4" applyNumberFormat="1" applyBorder="1"/>
    <xf numFmtId="3" fontId="6" fillId="0" borderId="0" xfId="4" applyNumberFormat="1" applyBorder="1"/>
    <xf numFmtId="1" fontId="6" fillId="0" borderId="21" xfId="4" applyNumberFormat="1" applyBorder="1"/>
    <xf numFmtId="1" fontId="6" fillId="0" borderId="22" xfId="4" applyNumberFormat="1" applyBorder="1"/>
    <xf numFmtId="1" fontId="6" fillId="0" borderId="23" xfId="4" applyNumberFormat="1" applyBorder="1"/>
    <xf numFmtId="3" fontId="6" fillId="0" borderId="21" xfId="4" applyNumberFormat="1" applyBorder="1"/>
    <xf numFmtId="3" fontId="6" fillId="0" borderId="22" xfId="4" applyNumberFormat="1" applyBorder="1"/>
    <xf numFmtId="3" fontId="6" fillId="0" borderId="23" xfId="4" applyNumberFormat="1" applyBorder="1"/>
    <xf numFmtId="1" fontId="2" fillId="4" borderId="4" xfId="0" applyNumberFormat="1" applyFont="1" applyFill="1" applyBorder="1"/>
    <xf numFmtId="1" fontId="2" fillId="4" borderId="5" xfId="0" applyNumberFormat="1" applyFont="1" applyFill="1" applyBorder="1"/>
    <xf numFmtId="1" fontId="2" fillId="4" borderId="6" xfId="0" applyNumberFormat="1" applyFont="1" applyFill="1" applyBorder="1"/>
    <xf numFmtId="3" fontId="14" fillId="2" borderId="13" xfId="0" applyNumberFormat="1" applyFont="1" applyFill="1" applyBorder="1" applyAlignment="1">
      <alignment horizontal="center" wrapText="1"/>
    </xf>
    <xf numFmtId="3" fontId="14" fillId="2" borderId="45" xfId="0" applyNumberFormat="1" applyFont="1" applyFill="1" applyBorder="1" applyAlignment="1">
      <alignment horizontal="center" wrapText="1"/>
    </xf>
    <xf numFmtId="3" fontId="6" fillId="0" borderId="39" xfId="4" applyNumberFormat="1" applyBorder="1"/>
    <xf numFmtId="3" fontId="6" fillId="0" borderId="37" xfId="4" applyNumberFormat="1" applyBorder="1"/>
    <xf numFmtId="1" fontId="6" fillId="0" borderId="38" xfId="4" applyNumberFormat="1" applyBorder="1"/>
    <xf numFmtId="0" fontId="4" fillId="0" borderId="0" xfId="0" applyFont="1"/>
    <xf numFmtId="0" fontId="18" fillId="0" borderId="8" xfId="0" applyFont="1" applyBorder="1" applyAlignment="1">
      <alignment horizontal="center" wrapText="1"/>
    </xf>
    <xf numFmtId="3" fontId="19" fillId="0" borderId="0" xfId="0" applyNumberFormat="1" applyFont="1" applyBorder="1" applyAlignment="1">
      <alignment horizontal="center" wrapText="1"/>
    </xf>
    <xf numFmtId="3" fontId="20" fillId="0" borderId="14" xfId="0" applyNumberFormat="1" applyFont="1" applyBorder="1" applyAlignment="1">
      <alignment horizontal="center" wrapText="1"/>
    </xf>
    <xf numFmtId="0" fontId="16" fillId="0" borderId="8" xfId="0" applyFont="1" applyBorder="1" applyAlignment="1">
      <alignment horizontal="right" wrapText="1"/>
    </xf>
    <xf numFmtId="0" fontId="16" fillId="0" borderId="0" xfId="0" applyFont="1" applyBorder="1" applyAlignment="1">
      <alignment horizontal="right" wrapText="1"/>
    </xf>
    <xf numFmtId="0" fontId="16" fillId="0" borderId="14" xfId="0" applyFont="1" applyBorder="1" applyAlignment="1">
      <alignment horizontal="right" wrapText="1"/>
    </xf>
    <xf numFmtId="0" fontId="16" fillId="0" borderId="13" xfId="0" applyFont="1" applyBorder="1" applyAlignment="1">
      <alignment horizontal="right" wrapText="1"/>
    </xf>
    <xf numFmtId="0" fontId="16" fillId="0" borderId="45" xfId="0" applyFont="1" applyFill="1" applyBorder="1" applyAlignment="1">
      <alignment horizontal="right" wrapText="1"/>
    </xf>
    <xf numFmtId="0" fontId="16" fillId="2" borderId="1" xfId="0" applyFont="1" applyFill="1" applyBorder="1" applyAlignment="1">
      <alignment horizontal="center" wrapText="1"/>
    </xf>
    <xf numFmtId="0" fontId="16" fillId="2" borderId="2" xfId="0" applyFont="1" applyFill="1" applyBorder="1" applyAlignment="1">
      <alignment horizontal="center" wrapText="1"/>
    </xf>
    <xf numFmtId="0" fontId="16" fillId="2" borderId="3" xfId="0" applyFont="1" applyFill="1" applyBorder="1" applyAlignment="1">
      <alignment horizontal="center" wrapText="1"/>
    </xf>
    <xf numFmtId="0" fontId="16" fillId="2" borderId="1" xfId="0" applyFont="1" applyFill="1" applyBorder="1" applyAlignment="1">
      <alignment horizontal="right" wrapText="1"/>
    </xf>
    <xf numFmtId="0" fontId="16" fillId="2" borderId="2" xfId="0" applyFont="1" applyFill="1" applyBorder="1" applyAlignment="1">
      <alignment horizontal="right" wrapText="1"/>
    </xf>
    <xf numFmtId="0" fontId="16" fillId="2" borderId="3" xfId="0" applyFont="1" applyFill="1" applyBorder="1" applyAlignment="1">
      <alignment horizontal="right" wrapText="1"/>
    </xf>
    <xf numFmtId="0" fontId="21" fillId="0" borderId="15" xfId="3" applyFont="1" applyBorder="1"/>
    <xf numFmtId="3" fontId="6" fillId="0" borderId="28" xfId="4" applyNumberFormat="1" applyBorder="1"/>
    <xf numFmtId="1" fontId="6" fillId="0" borderId="26" xfId="4" applyNumberFormat="1" applyBorder="1" applyAlignment="1">
      <alignment horizontal="right"/>
    </xf>
    <xf numFmtId="3" fontId="6" fillId="0" borderId="28" xfId="4" applyNumberFormat="1" applyBorder="1" applyAlignment="1">
      <alignment horizontal="right"/>
    </xf>
    <xf numFmtId="3" fontId="6" fillId="0" borderId="11" xfId="4" applyNumberFormat="1" applyBorder="1" applyAlignment="1">
      <alignment horizontal="right"/>
    </xf>
    <xf numFmtId="0" fontId="21" fillId="2" borderId="15" xfId="3" applyFont="1" applyFill="1" applyBorder="1"/>
    <xf numFmtId="0" fontId="6" fillId="0" borderId="9" xfId="4" applyBorder="1" applyAlignment="1">
      <alignment horizontal="right"/>
    </xf>
    <xf numFmtId="0" fontId="6" fillId="0" borderId="11" xfId="4" applyBorder="1" applyAlignment="1">
      <alignment horizontal="right"/>
    </xf>
    <xf numFmtId="0" fontId="12" fillId="0" borderId="15" xfId="0" applyFont="1" applyBorder="1"/>
    <xf numFmtId="0" fontId="21" fillId="0" borderId="15" xfId="3" applyFont="1" applyBorder="1" applyAlignment="1">
      <alignment wrapText="1"/>
    </xf>
    <xf numFmtId="0" fontId="21" fillId="0" borderId="33" xfId="3" applyFont="1" applyBorder="1"/>
    <xf numFmtId="3" fontId="6" fillId="0" borderId="23" xfId="4" applyNumberFormat="1" applyBorder="1" applyAlignment="1">
      <alignment horizontal="right"/>
    </xf>
    <xf numFmtId="0" fontId="22" fillId="4" borderId="7" xfId="3" applyFont="1" applyFill="1" applyBorder="1" applyAlignment="1">
      <alignment horizontal="center"/>
    </xf>
    <xf numFmtId="0" fontId="16" fillId="0" borderId="8" xfId="0" applyFont="1" applyFill="1" applyBorder="1" applyAlignment="1">
      <alignment horizontal="right" wrapText="1"/>
    </xf>
    <xf numFmtId="0" fontId="16" fillId="0" borderId="0" xfId="0" applyFont="1" applyFill="1" applyBorder="1" applyAlignment="1">
      <alignment horizontal="right" wrapText="1"/>
    </xf>
    <xf numFmtId="0" fontId="16" fillId="0" borderId="14" xfId="0" applyFont="1" applyFill="1" applyBorder="1" applyAlignment="1">
      <alignment horizontal="right" wrapText="1"/>
    </xf>
    <xf numFmtId="0" fontId="0" fillId="3" borderId="0" xfId="0" applyFill="1" applyBorder="1"/>
    <xf numFmtId="0" fontId="5" fillId="2" borderId="52" xfId="0" applyFont="1" applyFill="1" applyBorder="1"/>
    <xf numFmtId="0" fontId="0" fillId="0" borderId="40" xfId="0" applyBorder="1"/>
    <xf numFmtId="0" fontId="0" fillId="0" borderId="24" xfId="0" applyBorder="1"/>
    <xf numFmtId="3" fontId="0" fillId="0" borderId="10" xfId="0" applyNumberFormat="1" applyBorder="1"/>
    <xf numFmtId="0" fontId="7" fillId="3" borderId="8" xfId="3" applyFont="1" applyFill="1" applyBorder="1"/>
    <xf numFmtId="167" fontId="6" fillId="0" borderId="16" xfId="4" applyNumberFormat="1" applyBorder="1"/>
    <xf numFmtId="164" fontId="6" fillId="4" borderId="18" xfId="4" applyNumberFormat="1" applyFill="1" applyBorder="1"/>
    <xf numFmtId="44" fontId="0" fillId="5" borderId="38" xfId="1" applyFont="1" applyFill="1" applyBorder="1"/>
    <xf numFmtId="166" fontId="6" fillId="3" borderId="10" xfId="1" applyNumberFormat="1" applyFont="1" applyFill="1" applyBorder="1" applyAlignment="1">
      <alignment vertical="top"/>
    </xf>
    <xf numFmtId="166" fontId="0" fillId="3" borderId="10" xfId="1" applyNumberFormat="1" applyFont="1" applyFill="1" applyBorder="1" applyAlignment="1">
      <alignment vertical="top"/>
    </xf>
    <xf numFmtId="44" fontId="0" fillId="0" borderId="11" xfId="1" applyFont="1" applyBorder="1" applyAlignment="1">
      <alignment vertical="top"/>
    </xf>
    <xf numFmtId="165" fontId="0" fillId="0" borderId="11" xfId="0" applyNumberFormat="1" applyBorder="1" applyAlignment="1">
      <alignment vertical="top"/>
    </xf>
    <xf numFmtId="164" fontId="6" fillId="0" borderId="9" xfId="4" applyNumberFormat="1" applyBorder="1" applyAlignment="1">
      <alignment vertical="top"/>
    </xf>
    <xf numFmtId="167" fontId="6" fillId="0" borderId="12" xfId="4" applyNumberFormat="1" applyBorder="1" applyAlignment="1">
      <alignment vertical="top"/>
    </xf>
    <xf numFmtId="164" fontId="6" fillId="4" borderId="16" xfId="4" applyNumberFormat="1" applyFill="1" applyBorder="1" applyAlignment="1">
      <alignment vertical="top"/>
    </xf>
    <xf numFmtId="44" fontId="0" fillId="5" borderId="11" xfId="1" applyFont="1" applyFill="1" applyBorder="1" applyAlignment="1">
      <alignment vertical="top"/>
    </xf>
    <xf numFmtId="0" fontId="0" fillId="0" borderId="0" xfId="0" applyAlignment="1">
      <alignment vertical="top"/>
    </xf>
    <xf numFmtId="164" fontId="6" fillId="3" borderId="46" xfId="4" applyNumberFormat="1" applyFill="1" applyBorder="1" applyAlignment="1">
      <alignment vertical="top"/>
    </xf>
    <xf numFmtId="164" fontId="6" fillId="3" borderId="34" xfId="4" applyNumberFormat="1" applyFill="1" applyBorder="1"/>
    <xf numFmtId="166" fontId="6" fillId="3" borderId="39" xfId="1" applyNumberFormat="1" applyFont="1" applyFill="1" applyBorder="1"/>
    <xf numFmtId="166" fontId="6" fillId="3" borderId="37" xfId="1" applyNumberFormat="1" applyFont="1" applyFill="1" applyBorder="1"/>
    <xf numFmtId="166" fontId="0" fillId="3" borderId="37" xfId="1" applyNumberFormat="1" applyFont="1" applyFill="1" applyBorder="1"/>
    <xf numFmtId="44" fontId="0" fillId="0" borderId="38" xfId="1" applyFont="1" applyBorder="1"/>
    <xf numFmtId="166" fontId="0" fillId="3" borderId="9" xfId="1" applyNumberFormat="1" applyFont="1" applyFill="1" applyBorder="1" applyAlignment="1">
      <alignment horizontal="right" vertical="top"/>
    </xf>
    <xf numFmtId="3" fontId="6" fillId="0" borderId="51" xfId="4" applyNumberFormat="1" applyBorder="1" applyAlignment="1">
      <alignment horizontal="right"/>
    </xf>
    <xf numFmtId="1" fontId="6" fillId="0" borderId="34" xfId="4" applyNumberFormat="1" applyBorder="1"/>
    <xf numFmtId="1" fontId="6" fillId="0" borderId="46" xfId="4" applyNumberFormat="1" applyBorder="1"/>
    <xf numFmtId="0" fontId="0" fillId="0" borderId="46" xfId="0" applyBorder="1"/>
    <xf numFmtId="1" fontId="6" fillId="0" borderId="47" xfId="4" applyNumberFormat="1" applyBorder="1"/>
    <xf numFmtId="1" fontId="2" fillId="4" borderId="54" xfId="0" applyNumberFormat="1" applyFont="1" applyFill="1" applyBorder="1"/>
    <xf numFmtId="1" fontId="0" fillId="3" borderId="0" xfId="0" applyNumberFormat="1" applyFill="1"/>
    <xf numFmtId="1" fontId="6" fillId="0" borderId="46" xfId="3" applyNumberFormat="1" applyBorder="1"/>
    <xf numFmtId="1" fontId="0" fillId="3" borderId="10" xfId="0" applyNumberFormat="1" applyFill="1" applyBorder="1"/>
    <xf numFmtId="1" fontId="0" fillId="3" borderId="17" xfId="0" applyNumberFormat="1" applyFill="1" applyBorder="1"/>
    <xf numFmtId="0" fontId="0" fillId="0" borderId="45" xfId="0" applyBorder="1"/>
    <xf numFmtId="1" fontId="0" fillId="3" borderId="22" xfId="0" applyNumberFormat="1" applyFill="1" applyBorder="1"/>
    <xf numFmtId="0" fontId="4" fillId="0" borderId="54" xfId="0" applyFont="1" applyBorder="1" applyAlignment="1">
      <alignment wrapText="1"/>
    </xf>
    <xf numFmtId="0" fontId="5" fillId="2" borderId="46" xfId="0" applyFont="1" applyFill="1" applyBorder="1"/>
    <xf numFmtId="1" fontId="0" fillId="3" borderId="11" xfId="0" applyNumberFormat="1" applyFill="1" applyBorder="1"/>
    <xf numFmtId="1" fontId="0" fillId="3" borderId="23" xfId="0" applyNumberFormat="1" applyFill="1" applyBorder="1"/>
    <xf numFmtId="0" fontId="0" fillId="3" borderId="10" xfId="0" applyFill="1" applyBorder="1"/>
    <xf numFmtId="2" fontId="6" fillId="3" borderId="10" xfId="3" applyNumberFormat="1" applyFill="1" applyBorder="1"/>
    <xf numFmtId="2" fontId="6" fillId="3" borderId="22" xfId="3" applyNumberFormat="1" applyFill="1" applyBorder="1"/>
    <xf numFmtId="0" fontId="0" fillId="3" borderId="0" xfId="0" applyFill="1"/>
    <xf numFmtId="3" fontId="0" fillId="3" borderId="0" xfId="0" applyNumberFormat="1" applyFill="1"/>
    <xf numFmtId="0" fontId="0" fillId="0" borderId="44" xfId="0" applyBorder="1"/>
    <xf numFmtId="167" fontId="0" fillId="0" borderId="0" xfId="0" applyNumberFormat="1"/>
    <xf numFmtId="0" fontId="4" fillId="0" borderId="13" xfId="0" applyFont="1" applyBorder="1" applyAlignment="1">
      <alignment horizontal="center" wrapText="1"/>
    </xf>
    <xf numFmtId="0" fontId="11" fillId="0" borderId="8" xfId="3" applyFont="1" applyBorder="1"/>
    <xf numFmtId="167" fontId="8" fillId="0" borderId="25" xfId="0" applyNumberFormat="1" applyFont="1" applyBorder="1" applyAlignment="1">
      <alignment horizontal="center"/>
    </xf>
    <xf numFmtId="167" fontId="10" fillId="0" borderId="40" xfId="0" applyNumberFormat="1" applyFont="1" applyBorder="1" applyAlignment="1">
      <alignment horizontal="right" wrapText="1"/>
    </xf>
    <xf numFmtId="167" fontId="5" fillId="2" borderId="33" xfId="0" applyNumberFormat="1" applyFont="1" applyFill="1" applyBorder="1"/>
    <xf numFmtId="167" fontId="5" fillId="3" borderId="15" xfId="0" applyNumberFormat="1" applyFont="1" applyFill="1" applyBorder="1"/>
    <xf numFmtId="167" fontId="10" fillId="2" borderId="15" xfId="0" applyNumberFormat="1" applyFont="1" applyFill="1" applyBorder="1"/>
    <xf numFmtId="167" fontId="6" fillId="0" borderId="12" xfId="1" applyNumberFormat="1" applyFont="1" applyBorder="1"/>
    <xf numFmtId="167" fontId="7" fillId="2" borderId="15" xfId="3" applyNumberFormat="1" applyFont="1" applyFill="1" applyBorder="1"/>
    <xf numFmtId="167" fontId="6" fillId="0" borderId="29" xfId="4" applyNumberFormat="1" applyBorder="1"/>
    <xf numFmtId="167" fontId="0" fillId="0" borderId="12" xfId="0" applyNumberFormat="1" applyBorder="1"/>
    <xf numFmtId="164" fontId="0" fillId="3" borderId="10" xfId="0" applyNumberFormat="1" applyFill="1" applyBorder="1"/>
    <xf numFmtId="167" fontId="0" fillId="3" borderId="10" xfId="0" applyNumberFormat="1" applyFill="1" applyBorder="1"/>
    <xf numFmtId="0" fontId="7" fillId="0" borderId="8" xfId="3" applyFont="1" applyBorder="1" applyAlignment="1">
      <alignment wrapText="1"/>
    </xf>
    <xf numFmtId="9" fontId="0" fillId="5" borderId="10" xfId="2" applyFont="1" applyFill="1" applyBorder="1"/>
    <xf numFmtId="164" fontId="6" fillId="0" borderId="10" xfId="1" applyNumberFormat="1" applyFont="1" applyBorder="1"/>
    <xf numFmtId="165" fontId="6" fillId="0" borderId="10" xfId="4" applyNumberFormat="1" applyBorder="1"/>
    <xf numFmtId="164" fontId="6" fillId="0" borderId="17" xfId="4" applyNumberFormat="1" applyBorder="1"/>
    <xf numFmtId="164" fontId="6" fillId="4" borderId="10" xfId="4" applyNumberFormat="1" applyFill="1" applyBorder="1"/>
    <xf numFmtId="164" fontId="6" fillId="0" borderId="15" xfId="4" applyNumberFormat="1" applyBorder="1"/>
    <xf numFmtId="3" fontId="6" fillId="0" borderId="46" xfId="4" applyNumberFormat="1" applyBorder="1" applyAlignment="1">
      <alignment horizontal="right"/>
    </xf>
    <xf numFmtId="0" fontId="7" fillId="0" borderId="61" xfId="3" applyFont="1" applyBorder="1" applyAlignment="1">
      <alignment wrapText="1"/>
    </xf>
    <xf numFmtId="3" fontId="6" fillId="0" borderId="71" xfId="4" applyNumberFormat="1" applyBorder="1" applyAlignment="1">
      <alignment horizontal="right"/>
    </xf>
    <xf numFmtId="3" fontId="6" fillId="0" borderId="61" xfId="4" applyNumberFormat="1" applyBorder="1" applyAlignment="1">
      <alignment horizontal="right"/>
    </xf>
    <xf numFmtId="1" fontId="6" fillId="0" borderId="61" xfId="4" applyNumberFormat="1" applyBorder="1" applyAlignment="1">
      <alignment horizontal="right"/>
    </xf>
    <xf numFmtId="1" fontId="6" fillId="0" borderId="19" xfId="4" applyNumberFormat="1" applyBorder="1" applyAlignment="1">
      <alignment horizontal="right"/>
    </xf>
    <xf numFmtId="1" fontId="6" fillId="0" borderId="51" xfId="4" applyNumberFormat="1" applyBorder="1" applyAlignment="1">
      <alignment horizontal="right"/>
    </xf>
    <xf numFmtId="1" fontId="6" fillId="0" borderId="56" xfId="4" applyNumberFormat="1" applyBorder="1" applyAlignment="1">
      <alignment horizontal="right"/>
    </xf>
    <xf numFmtId="3" fontId="6" fillId="0" borderId="72" xfId="4" applyNumberFormat="1" applyBorder="1" applyAlignment="1">
      <alignment horizontal="right"/>
    </xf>
    <xf numFmtId="0" fontId="12" fillId="0" borderId="39" xfId="0" applyFont="1" applyBorder="1"/>
    <xf numFmtId="0" fontId="13" fillId="0" borderId="21" xfId="0" applyFont="1" applyBorder="1" applyAlignment="1">
      <alignment horizontal="center" wrapText="1"/>
    </xf>
    <xf numFmtId="0" fontId="14" fillId="0" borderId="23" xfId="0" applyFont="1" applyBorder="1" applyAlignment="1">
      <alignment horizontal="center" wrapText="1"/>
    </xf>
    <xf numFmtId="0" fontId="7" fillId="2" borderId="10" xfId="3" applyFont="1" applyFill="1" applyBorder="1" applyAlignment="1">
      <alignment horizontal="right"/>
    </xf>
    <xf numFmtId="0" fontId="7" fillId="2" borderId="9" xfId="3" applyFont="1" applyFill="1" applyBorder="1" applyAlignment="1">
      <alignment horizontal="right"/>
    </xf>
    <xf numFmtId="0" fontId="7" fillId="2" borderId="11" xfId="3" applyFont="1" applyFill="1" applyBorder="1" applyAlignment="1">
      <alignment horizontal="right"/>
    </xf>
    <xf numFmtId="3" fontId="6" fillId="0" borderId="69" xfId="4" applyNumberFormat="1" applyBorder="1" applyAlignment="1">
      <alignment horizontal="right"/>
    </xf>
    <xf numFmtId="3" fontId="6" fillId="0" borderId="68" xfId="4" applyNumberFormat="1" applyBorder="1" applyAlignment="1">
      <alignment horizontal="right"/>
    </xf>
    <xf numFmtId="3" fontId="13" fillId="0" borderId="26" xfId="0" applyNumberFormat="1" applyFont="1" applyBorder="1" applyAlignment="1">
      <alignment horizontal="center" wrapText="1"/>
    </xf>
    <xf numFmtId="3" fontId="13" fillId="0" borderId="27" xfId="0" applyNumberFormat="1" applyFont="1" applyBorder="1" applyAlignment="1">
      <alignment horizontal="center" wrapText="1"/>
    </xf>
    <xf numFmtId="0" fontId="11" fillId="0" borderId="15" xfId="0" applyFont="1" applyBorder="1" applyAlignment="1">
      <alignment horizontal="center" wrapText="1"/>
    </xf>
    <xf numFmtId="3" fontId="13" fillId="8" borderId="71" xfId="0" applyNumberFormat="1" applyFont="1" applyFill="1" applyBorder="1" applyAlignment="1">
      <alignment horizontal="center" wrapText="1"/>
    </xf>
    <xf numFmtId="3" fontId="6" fillId="0" borderId="46" xfId="4" applyNumberFormat="1" applyBorder="1"/>
    <xf numFmtId="3" fontId="6" fillId="0" borderId="47" xfId="4" applyNumberFormat="1" applyBorder="1"/>
    <xf numFmtId="3" fontId="13" fillId="8" borderId="4" xfId="0" applyNumberFormat="1" applyFont="1" applyFill="1" applyBorder="1" applyAlignment="1">
      <alignment horizontal="center" wrapText="1"/>
    </xf>
    <xf numFmtId="3" fontId="13" fillId="8" borderId="54" xfId="0" applyNumberFormat="1" applyFont="1" applyFill="1" applyBorder="1" applyAlignment="1">
      <alignment horizontal="center" wrapText="1"/>
    </xf>
    <xf numFmtId="3" fontId="13" fillId="8" borderId="5" xfId="0" applyNumberFormat="1" applyFont="1" applyFill="1" applyBorder="1" applyAlignment="1">
      <alignment horizontal="center" wrapText="1"/>
    </xf>
    <xf numFmtId="3" fontId="13" fillId="8" borderId="6" xfId="0" applyNumberFormat="1" applyFont="1" applyFill="1" applyBorder="1" applyAlignment="1">
      <alignment horizontal="center" wrapText="1"/>
    </xf>
    <xf numFmtId="3" fontId="13" fillId="8" borderId="7" xfId="0" applyNumberFormat="1" applyFont="1" applyFill="1" applyBorder="1" applyAlignment="1">
      <alignment horizontal="center" wrapText="1"/>
    </xf>
    <xf numFmtId="0" fontId="0" fillId="8" borderId="0" xfId="0" applyFill="1" applyAlignment="1">
      <alignment wrapText="1"/>
    </xf>
    <xf numFmtId="1" fontId="2" fillId="4" borderId="53" xfId="0" applyNumberFormat="1" applyFont="1" applyFill="1" applyBorder="1"/>
    <xf numFmtId="3" fontId="20" fillId="0" borderId="0" xfId="0" applyNumberFormat="1" applyFont="1" applyBorder="1" applyAlignment="1">
      <alignment horizontal="center" wrapText="1"/>
    </xf>
    <xf numFmtId="3" fontId="6" fillId="0" borderId="20" xfId="4" applyNumberFormat="1" applyBorder="1"/>
    <xf numFmtId="3" fontId="6" fillId="0" borderId="73" xfId="4" applyNumberFormat="1" applyBorder="1"/>
    <xf numFmtId="0" fontId="24" fillId="0" borderId="3" xfId="0" applyFont="1" applyBorder="1" applyAlignment="1">
      <alignment horizontal="center"/>
    </xf>
    <xf numFmtId="0" fontId="18" fillId="0" borderId="13" xfId="0" applyFont="1" applyBorder="1" applyAlignment="1">
      <alignment horizontal="center" wrapText="1"/>
    </xf>
    <xf numFmtId="3" fontId="19" fillId="0" borderId="44" xfId="0" applyNumberFormat="1" applyFont="1" applyBorder="1" applyAlignment="1">
      <alignment horizontal="center" wrapText="1"/>
    </xf>
    <xf numFmtId="3" fontId="20" fillId="0" borderId="45" xfId="0" applyNumberFormat="1" applyFont="1" applyBorder="1" applyAlignment="1">
      <alignment horizontal="center" wrapText="1"/>
    </xf>
    <xf numFmtId="0" fontId="5" fillId="2" borderId="18" xfId="0" applyFont="1" applyFill="1" applyBorder="1"/>
    <xf numFmtId="0" fontId="7" fillId="2" borderId="18" xfId="3" applyFont="1" applyFill="1" applyBorder="1" applyAlignment="1">
      <alignment horizontal="right"/>
    </xf>
    <xf numFmtId="2" fontId="0" fillId="0" borderId="64" xfId="0" applyNumberFormat="1" applyBorder="1" applyAlignment="1">
      <alignment horizontal="right"/>
    </xf>
    <xf numFmtId="2" fontId="13" fillId="3" borderId="9" xfId="0" applyNumberFormat="1" applyFont="1" applyFill="1" applyBorder="1" applyAlignment="1">
      <alignment horizontal="right" wrapText="1"/>
    </xf>
    <xf numFmtId="1" fontId="0" fillId="0" borderId="9" xfId="0" applyNumberFormat="1" applyBorder="1"/>
    <xf numFmtId="2" fontId="0" fillId="0" borderId="9" xfId="0" applyNumberFormat="1" applyBorder="1" applyAlignment="1">
      <alignment horizontal="right"/>
    </xf>
    <xf numFmtId="1" fontId="0" fillId="0" borderId="11" xfId="0" applyNumberFormat="1" applyBorder="1"/>
    <xf numFmtId="1" fontId="0" fillId="0" borderId="9" xfId="0" applyNumberFormat="1" applyBorder="1" applyAlignment="1">
      <alignment horizontal="right"/>
    </xf>
    <xf numFmtId="2" fontId="0" fillId="0" borderId="9" xfId="0" applyNumberFormat="1" applyBorder="1"/>
    <xf numFmtId="2" fontId="0" fillId="0" borderId="51" xfId="0" applyNumberFormat="1" applyBorder="1" applyAlignment="1">
      <alignment horizontal="right"/>
    </xf>
    <xf numFmtId="0" fontId="0" fillId="0" borderId="19" xfId="0" applyBorder="1"/>
    <xf numFmtId="0" fontId="23" fillId="9" borderId="5" xfId="0" applyFont="1" applyFill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23" fillId="9" borderId="4" xfId="0" applyFont="1" applyFill="1" applyBorder="1" applyAlignment="1">
      <alignment horizontal="center" vertical="top"/>
    </xf>
    <xf numFmtId="0" fontId="5" fillId="9" borderId="5" xfId="0" applyFont="1" applyFill="1" applyBorder="1" applyAlignment="1">
      <alignment horizontal="center" vertical="top" wrapText="1"/>
    </xf>
    <xf numFmtId="0" fontId="0" fillId="0" borderId="10" xfId="0" applyBorder="1" applyAlignment="1">
      <alignment vertical="top" wrapText="1"/>
    </xf>
    <xf numFmtId="1" fontId="0" fillId="0" borderId="10" xfId="0" applyNumberFormat="1" applyBorder="1" applyAlignment="1">
      <alignment vertical="top" wrapText="1"/>
    </xf>
    <xf numFmtId="0" fontId="0" fillId="0" borderId="27" xfId="0" applyBorder="1" applyAlignment="1">
      <alignment vertical="top" wrapText="1"/>
    </xf>
    <xf numFmtId="1" fontId="0" fillId="0" borderId="27" xfId="0" applyNumberFormat="1" applyBorder="1" applyAlignment="1">
      <alignment vertical="top" wrapText="1"/>
    </xf>
    <xf numFmtId="0" fontId="0" fillId="0" borderId="0" xfId="0" applyAlignment="1"/>
    <xf numFmtId="3" fontId="6" fillId="8" borderId="10" xfId="4" applyNumberFormat="1" applyFont="1" applyFill="1" applyBorder="1" applyAlignment="1">
      <alignment vertical="top"/>
    </xf>
    <xf numFmtId="0" fontId="8" fillId="8" borderId="5" xfId="0" applyFont="1" applyFill="1" applyBorder="1" applyAlignment="1">
      <alignment horizontal="center" vertical="top" wrapText="1"/>
    </xf>
    <xf numFmtId="1" fontId="6" fillId="8" borderId="10" xfId="4" applyNumberFormat="1" applyFont="1" applyFill="1" applyBorder="1" applyAlignment="1">
      <alignment vertical="top"/>
    </xf>
    <xf numFmtId="1" fontId="6" fillId="8" borderId="27" xfId="4" applyNumberFormat="1" applyFont="1" applyFill="1" applyBorder="1" applyAlignment="1">
      <alignment vertical="top"/>
    </xf>
    <xf numFmtId="3" fontId="6" fillId="8" borderId="10" xfId="4" applyNumberFormat="1" applyFont="1" applyFill="1" applyBorder="1" applyAlignment="1">
      <alignment horizontal="center" vertical="top" wrapText="1"/>
    </xf>
    <xf numFmtId="0" fontId="0" fillId="4" borderId="27" xfId="0" applyFill="1" applyBorder="1" applyAlignment="1">
      <alignment vertical="top" wrapText="1"/>
    </xf>
    <xf numFmtId="0" fontId="0" fillId="4" borderId="10" xfId="0" applyFill="1" applyBorder="1" applyAlignment="1">
      <alignment vertical="top" wrapText="1"/>
    </xf>
    <xf numFmtId="0" fontId="0" fillId="10" borderId="10" xfId="0" applyFill="1" applyBorder="1" applyAlignment="1">
      <alignment vertical="top"/>
    </xf>
    <xf numFmtId="0" fontId="0" fillId="10" borderId="10" xfId="0" applyFill="1" applyBorder="1" applyAlignment="1">
      <alignment vertical="top" wrapText="1"/>
    </xf>
    <xf numFmtId="169" fontId="2" fillId="10" borderId="10" xfId="6" applyNumberFormat="1" applyFont="1" applyFill="1" applyBorder="1" applyAlignment="1">
      <alignment vertical="top"/>
    </xf>
    <xf numFmtId="0" fontId="10" fillId="3" borderId="0" xfId="0" applyFont="1" applyFill="1" applyBorder="1"/>
    <xf numFmtId="0" fontId="7" fillId="3" borderId="0" xfId="3" applyFont="1" applyFill="1" applyBorder="1"/>
    <xf numFmtId="0" fontId="0" fillId="3" borderId="0" xfId="0" applyFill="1" applyBorder="1" applyAlignment="1">
      <alignment vertical="top"/>
    </xf>
    <xf numFmtId="164" fontId="10" fillId="3" borderId="39" xfId="0" applyNumberFormat="1" applyFont="1" applyFill="1" applyBorder="1" applyAlignment="1">
      <alignment horizontal="right" wrapText="1"/>
    </xf>
    <xf numFmtId="166" fontId="0" fillId="3" borderId="22" xfId="1" applyNumberFormat="1" applyFont="1" applyFill="1" applyBorder="1"/>
    <xf numFmtId="44" fontId="0" fillId="0" borderId="23" xfId="1" applyFont="1" applyBorder="1"/>
    <xf numFmtId="165" fontId="0" fillId="0" borderId="23" xfId="0" applyNumberFormat="1" applyBorder="1"/>
    <xf numFmtId="164" fontId="6" fillId="4" borderId="47" xfId="4" applyNumberFormat="1" applyFill="1" applyBorder="1"/>
    <xf numFmtId="44" fontId="0" fillId="5" borderId="23" xfId="1" applyFont="1" applyFill="1" applyBorder="1"/>
    <xf numFmtId="2" fontId="13" fillId="4" borderId="11" xfId="0" applyNumberFormat="1" applyFont="1" applyFill="1" applyBorder="1" applyAlignment="1">
      <alignment horizontal="center" wrapText="1"/>
    </xf>
    <xf numFmtId="0" fontId="7" fillId="0" borderId="0" xfId="3" applyFont="1" applyBorder="1"/>
    <xf numFmtId="166" fontId="6" fillId="3" borderId="0" xfId="1" applyNumberFormat="1" applyFont="1" applyFill="1" applyBorder="1"/>
    <xf numFmtId="166" fontId="0" fillId="3" borderId="0" xfId="1" applyNumberFormat="1" applyFont="1" applyFill="1" applyBorder="1"/>
    <xf numFmtId="44" fontId="0" fillId="0" borderId="0" xfId="1" applyFont="1" applyBorder="1"/>
    <xf numFmtId="167" fontId="6" fillId="3" borderId="0" xfId="4" applyNumberFormat="1" applyFill="1" applyBorder="1"/>
    <xf numFmtId="165" fontId="0" fillId="0" borderId="0" xfId="0" applyNumberFormat="1" applyBorder="1"/>
    <xf numFmtId="167" fontId="6" fillId="0" borderId="0" xfId="4" applyNumberFormat="1" applyBorder="1"/>
    <xf numFmtId="164" fontId="6" fillId="4" borderId="0" xfId="4" applyNumberFormat="1" applyFill="1" applyBorder="1"/>
    <xf numFmtId="44" fontId="0" fillId="5" borderId="0" xfId="1" applyFont="1" applyFill="1" applyBorder="1"/>
    <xf numFmtId="0" fontId="8" fillId="0" borderId="13" xfId="0" applyFont="1" applyBorder="1"/>
    <xf numFmtId="0" fontId="15" fillId="4" borderId="1" xfId="0" applyFont="1" applyFill="1" applyBorder="1" applyAlignment="1">
      <alignment horizontal="center"/>
    </xf>
    <xf numFmtId="44" fontId="2" fillId="10" borderId="5" xfId="0" applyNumberFormat="1" applyFont="1" applyFill="1" applyBorder="1"/>
    <xf numFmtId="44" fontId="2" fillId="10" borderId="6" xfId="0" applyNumberFormat="1" applyFont="1" applyFill="1" applyBorder="1"/>
    <xf numFmtId="0" fontId="15" fillId="10" borderId="1" xfId="0" applyFont="1" applyFill="1" applyBorder="1" applyAlignment="1">
      <alignment horizontal="center"/>
    </xf>
    <xf numFmtId="166" fontId="2" fillId="10" borderId="4" xfId="0" applyNumberFormat="1" applyFont="1" applyFill="1" applyBorder="1"/>
    <xf numFmtId="166" fontId="2" fillId="10" borderId="5" xfId="0" applyNumberFormat="1" applyFont="1" applyFill="1" applyBorder="1"/>
    <xf numFmtId="167" fontId="2" fillId="10" borderId="5" xfId="0" applyNumberFormat="1" applyFont="1" applyFill="1" applyBorder="1"/>
    <xf numFmtId="164" fontId="6" fillId="0" borderId="68" xfId="4" applyNumberFormat="1" applyBorder="1"/>
    <xf numFmtId="0" fontId="7" fillId="0" borderId="8" xfId="3" applyFont="1" applyBorder="1" applyAlignment="1">
      <alignment vertical="top" wrapText="1"/>
    </xf>
    <xf numFmtId="166" fontId="6" fillId="3" borderId="51" xfId="1" applyNumberFormat="1" applyFont="1" applyFill="1" applyBorder="1"/>
    <xf numFmtId="166" fontId="6" fillId="3" borderId="61" xfId="1" applyNumberFormat="1" applyFont="1" applyFill="1" applyBorder="1"/>
    <xf numFmtId="166" fontId="0" fillId="3" borderId="61" xfId="1" applyNumberFormat="1" applyFont="1" applyFill="1" applyBorder="1"/>
    <xf numFmtId="44" fontId="0" fillId="0" borderId="19" xfId="1" applyFont="1" applyBorder="1"/>
    <xf numFmtId="0" fontId="0" fillId="10" borderId="0" xfId="0" applyFill="1" applyAlignment="1">
      <alignment wrapText="1"/>
    </xf>
    <xf numFmtId="0" fontId="11" fillId="3" borderId="71" xfId="0" applyFont="1" applyFill="1" applyBorder="1" applyAlignment="1">
      <alignment horizontal="center" wrapText="1"/>
    </xf>
    <xf numFmtId="0" fontId="11" fillId="2" borderId="46" xfId="0" applyFont="1" applyFill="1" applyBorder="1" applyAlignment="1">
      <alignment horizontal="center"/>
    </xf>
    <xf numFmtId="164" fontId="6" fillId="0" borderId="46" xfId="4" applyNumberFormat="1" applyBorder="1"/>
    <xf numFmtId="167" fontId="6" fillId="0" borderId="46" xfId="4" applyNumberFormat="1" applyBorder="1"/>
    <xf numFmtId="0" fontId="11" fillId="3" borderId="46" xfId="0" applyFont="1" applyFill="1" applyBorder="1" applyAlignment="1">
      <alignment horizontal="center" vertical="top" wrapText="1"/>
    </xf>
    <xf numFmtId="164" fontId="6" fillId="0" borderId="47" xfId="4" applyNumberFormat="1" applyBorder="1"/>
    <xf numFmtId="9" fontId="0" fillId="5" borderId="23" xfId="2" applyFont="1" applyFill="1" applyBorder="1"/>
    <xf numFmtId="0" fontId="4" fillId="0" borderId="13" xfId="0" applyFont="1" applyBorder="1"/>
    <xf numFmtId="0" fontId="3" fillId="0" borderId="8" xfId="0" applyFont="1" applyBorder="1"/>
    <xf numFmtId="0" fontId="4" fillId="0" borderId="8" xfId="0" applyFont="1" applyBorder="1"/>
    <xf numFmtId="0" fontId="3" fillId="0" borderId="8" xfId="0" applyFont="1" applyBorder="1" applyAlignment="1">
      <alignment vertical="top"/>
    </xf>
    <xf numFmtId="0" fontId="11" fillId="0" borderId="8" xfId="3" applyFont="1" applyFill="1" applyBorder="1"/>
    <xf numFmtId="0" fontId="7" fillId="0" borderId="43" xfId="3" applyFont="1" applyBorder="1"/>
    <xf numFmtId="164" fontId="6" fillId="0" borderId="69" xfId="4" applyNumberFormat="1" applyBorder="1"/>
    <xf numFmtId="9" fontId="0" fillId="5" borderId="67" xfId="2" applyFont="1" applyFill="1" applyBorder="1"/>
    <xf numFmtId="164" fontId="6" fillId="0" borderId="69" xfId="1" applyNumberFormat="1" applyFont="1" applyBorder="1"/>
    <xf numFmtId="165" fontId="6" fillId="0" borderId="69" xfId="4" applyNumberFormat="1" applyBorder="1"/>
    <xf numFmtId="164" fontId="6" fillId="0" borderId="65" xfId="4" applyNumberFormat="1" applyBorder="1"/>
    <xf numFmtId="9" fontId="8" fillId="3" borderId="38" xfId="0" applyNumberFormat="1" applyFont="1" applyFill="1" applyBorder="1" applyAlignment="1">
      <alignment vertical="top"/>
    </xf>
    <xf numFmtId="0" fontId="11" fillId="3" borderId="21" xfId="0" applyFont="1" applyFill="1" applyBorder="1" applyAlignment="1">
      <alignment horizontal="center"/>
    </xf>
    <xf numFmtId="0" fontId="11" fillId="3" borderId="22" xfId="0" applyFont="1" applyFill="1" applyBorder="1" applyAlignment="1">
      <alignment horizontal="center"/>
    </xf>
    <xf numFmtId="9" fontId="11" fillId="3" borderId="23" xfId="0" applyNumberFormat="1" applyFont="1" applyFill="1" applyBorder="1" applyAlignment="1">
      <alignment horizontal="center" wrapText="1"/>
    </xf>
    <xf numFmtId="0" fontId="11" fillId="3" borderId="47" xfId="0" applyFont="1" applyFill="1" applyBorder="1" applyAlignment="1">
      <alignment horizontal="center" wrapText="1"/>
    </xf>
    <xf numFmtId="3" fontId="2" fillId="4" borderId="59" xfId="0" applyNumberFormat="1" applyFont="1" applyFill="1" applyBorder="1"/>
    <xf numFmtId="3" fontId="2" fillId="4" borderId="75" xfId="0" applyNumberFormat="1" applyFont="1" applyFill="1" applyBorder="1"/>
    <xf numFmtId="3" fontId="2" fillId="4" borderId="76" xfId="0" applyNumberFormat="1" applyFont="1" applyFill="1" applyBorder="1"/>
    <xf numFmtId="3" fontId="2" fillId="4" borderId="77" xfId="0" applyNumberFormat="1" applyFont="1" applyFill="1" applyBorder="1"/>
    <xf numFmtId="3" fontId="2" fillId="4" borderId="33" xfId="0" applyNumberFormat="1" applyFont="1" applyFill="1" applyBorder="1"/>
    <xf numFmtId="1" fontId="6" fillId="0" borderId="44" xfId="4" applyNumberFormat="1" applyBorder="1" applyAlignment="1">
      <alignment horizontal="right"/>
    </xf>
    <xf numFmtId="3" fontId="6" fillId="0" borderId="44" xfId="4" applyNumberFormat="1" applyBorder="1" applyAlignment="1">
      <alignment horizontal="right"/>
    </xf>
    <xf numFmtId="1" fontId="6" fillId="0" borderId="45" xfId="4" applyNumberFormat="1" applyBorder="1" applyAlignment="1">
      <alignment horizontal="right"/>
    </xf>
    <xf numFmtId="2" fontId="0" fillId="0" borderId="44" xfId="0" applyNumberFormat="1" applyBorder="1" applyAlignment="1">
      <alignment horizontal="right"/>
    </xf>
    <xf numFmtId="0" fontId="0" fillId="0" borderId="42" xfId="0" applyBorder="1"/>
    <xf numFmtId="2" fontId="0" fillId="0" borderId="13" xfId="0" applyNumberFormat="1" applyBorder="1" applyAlignment="1">
      <alignment horizontal="right"/>
    </xf>
    <xf numFmtId="0" fontId="2" fillId="3" borderId="43" xfId="0" applyFont="1" applyFill="1" applyBorder="1"/>
    <xf numFmtId="3" fontId="26" fillId="0" borderId="25" xfId="0" applyNumberFormat="1" applyFont="1" applyBorder="1"/>
    <xf numFmtId="3" fontId="10" fillId="0" borderId="24" xfId="0" applyNumberFormat="1" applyFont="1" applyBorder="1" applyAlignment="1">
      <alignment horizontal="center" wrapText="1"/>
    </xf>
    <xf numFmtId="1" fontId="6" fillId="0" borderId="12" xfId="4" applyNumberFormat="1" applyFont="1" applyBorder="1" applyAlignment="1">
      <alignment horizontal="right"/>
    </xf>
    <xf numFmtId="0" fontId="25" fillId="0" borderId="12" xfId="0" applyFont="1" applyBorder="1" applyAlignment="1">
      <alignment horizontal="right"/>
    </xf>
    <xf numFmtId="1" fontId="6" fillId="0" borderId="52" xfId="4" applyNumberFormat="1" applyFont="1" applyBorder="1" applyAlignment="1">
      <alignment horizontal="right"/>
    </xf>
    <xf numFmtId="1" fontId="6" fillId="0" borderId="44" xfId="4" applyNumberFormat="1" applyFont="1" applyBorder="1" applyAlignment="1">
      <alignment horizontal="right"/>
    </xf>
    <xf numFmtId="0" fontId="25" fillId="0" borderId="41" xfId="0" applyFont="1" applyBorder="1"/>
    <xf numFmtId="3" fontId="6" fillId="0" borderId="44" xfId="4" applyNumberFormat="1" applyFont="1" applyBorder="1" applyAlignment="1">
      <alignment horizontal="right"/>
    </xf>
    <xf numFmtId="3" fontId="6" fillId="0" borderId="10" xfId="4" applyNumberFormat="1" applyFont="1" applyBorder="1" applyAlignment="1">
      <alignment horizontal="right"/>
    </xf>
    <xf numFmtId="1" fontId="6" fillId="0" borderId="10" xfId="4" applyNumberFormat="1" applyFont="1" applyBorder="1" applyAlignment="1">
      <alignment horizontal="right"/>
    </xf>
    <xf numFmtId="1" fontId="6" fillId="0" borderId="11" xfId="4" applyNumberFormat="1" applyFont="1" applyBorder="1" applyAlignment="1">
      <alignment horizontal="right"/>
    </xf>
    <xf numFmtId="3" fontId="6" fillId="0" borderId="9" xfId="4" applyNumberFormat="1" applyFont="1" applyBorder="1" applyAlignment="1">
      <alignment horizontal="right"/>
    </xf>
    <xf numFmtId="0" fontId="25" fillId="0" borderId="9" xfId="0" applyFont="1" applyBorder="1" applyAlignment="1">
      <alignment horizontal="right"/>
    </xf>
    <xf numFmtId="0" fontId="25" fillId="0" borderId="10" xfId="0" applyFont="1" applyBorder="1" applyAlignment="1">
      <alignment horizontal="right"/>
    </xf>
    <xf numFmtId="0" fontId="25" fillId="0" borderId="11" xfId="0" applyFont="1" applyBorder="1" applyAlignment="1">
      <alignment horizontal="right"/>
    </xf>
    <xf numFmtId="3" fontId="6" fillId="0" borderId="51" xfId="4" applyNumberFormat="1" applyFont="1" applyBorder="1" applyAlignment="1">
      <alignment horizontal="right"/>
    </xf>
    <xf numFmtId="1" fontId="6" fillId="0" borderId="61" xfId="4" applyNumberFormat="1" applyFont="1" applyBorder="1" applyAlignment="1">
      <alignment horizontal="right"/>
    </xf>
    <xf numFmtId="3" fontId="6" fillId="0" borderId="61" xfId="4" applyNumberFormat="1" applyFont="1" applyBorder="1" applyAlignment="1">
      <alignment horizontal="right"/>
    </xf>
    <xf numFmtId="1" fontId="6" fillId="0" borderId="19" xfId="4" applyNumberFormat="1" applyFont="1" applyBorder="1" applyAlignment="1">
      <alignment horizontal="right"/>
    </xf>
    <xf numFmtId="3" fontId="6" fillId="0" borderId="13" xfId="4" applyNumberFormat="1" applyFont="1" applyBorder="1" applyAlignment="1">
      <alignment horizontal="right"/>
    </xf>
    <xf numFmtId="0" fontId="25" fillId="0" borderId="43" xfId="0" applyFont="1" applyBorder="1"/>
    <xf numFmtId="0" fontId="3" fillId="0" borderId="58" xfId="0" applyFont="1" applyBorder="1" applyAlignment="1">
      <alignment horizontal="center"/>
    </xf>
    <xf numFmtId="0" fontId="7" fillId="2" borderId="50" xfId="3" applyFont="1" applyFill="1" applyBorder="1"/>
    <xf numFmtId="0" fontId="11" fillId="0" borderId="16" xfId="3" applyFont="1" applyBorder="1" applyAlignment="1">
      <alignment wrapText="1"/>
    </xf>
    <xf numFmtId="3" fontId="13" fillId="0" borderId="47" xfId="0" applyNumberFormat="1" applyFont="1" applyBorder="1" applyAlignment="1">
      <alignment horizontal="center" wrapText="1"/>
    </xf>
    <xf numFmtId="3" fontId="0" fillId="0" borderId="46" xfId="0" applyNumberFormat="1" applyBorder="1" applyAlignment="1">
      <alignment horizontal="right"/>
    </xf>
    <xf numFmtId="3" fontId="10" fillId="0" borderId="4" xfId="0" applyNumberFormat="1" applyFont="1" applyBorder="1" applyAlignment="1">
      <alignment horizontal="center"/>
    </xf>
    <xf numFmtId="3" fontId="10" fillId="0" borderId="5" xfId="0" applyNumberFormat="1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1" fontId="6" fillId="0" borderId="45" xfId="4" applyNumberFormat="1" applyFont="1" applyBorder="1" applyAlignment="1">
      <alignment horizontal="right"/>
    </xf>
    <xf numFmtId="0" fontId="25" fillId="0" borderId="42" xfId="0" applyFont="1" applyBorder="1"/>
    <xf numFmtId="2" fontId="13" fillId="4" borderId="57" xfId="0" applyNumberFormat="1" applyFont="1" applyFill="1" applyBorder="1" applyAlignment="1">
      <alignment horizontal="center" wrapText="1"/>
    </xf>
    <xf numFmtId="1" fontId="6" fillId="0" borderId="13" xfId="4" applyNumberFormat="1" applyBorder="1" applyAlignment="1">
      <alignment horizontal="right"/>
    </xf>
    <xf numFmtId="1" fontId="6" fillId="0" borderId="25" xfId="4" applyNumberFormat="1" applyFont="1" applyBorder="1" applyAlignment="1">
      <alignment horizontal="right"/>
    </xf>
    <xf numFmtId="0" fontId="25" fillId="0" borderId="33" xfId="0" applyFont="1" applyBorder="1"/>
    <xf numFmtId="3" fontId="13" fillId="0" borderId="71" xfId="0" applyNumberFormat="1" applyFont="1" applyBorder="1" applyAlignment="1">
      <alignment horizontal="center" wrapText="1"/>
    </xf>
    <xf numFmtId="0" fontId="7" fillId="2" borderId="46" xfId="3" applyFont="1" applyFill="1" applyBorder="1" applyAlignment="1">
      <alignment horizontal="right"/>
    </xf>
    <xf numFmtId="0" fontId="0" fillId="0" borderId="46" xfId="0" applyBorder="1" applyAlignment="1">
      <alignment horizontal="right"/>
    </xf>
    <xf numFmtId="1" fontId="6" fillId="0" borderId="46" xfId="4" applyNumberFormat="1" applyBorder="1" applyAlignment="1">
      <alignment horizontal="right"/>
    </xf>
    <xf numFmtId="1" fontId="6" fillId="0" borderId="71" xfId="4" applyNumberFormat="1" applyBorder="1" applyAlignment="1">
      <alignment horizontal="right"/>
    </xf>
    <xf numFmtId="3" fontId="6" fillId="0" borderId="12" xfId="4" applyNumberFormat="1" applyFont="1" applyBorder="1" applyAlignment="1">
      <alignment horizontal="right"/>
    </xf>
    <xf numFmtId="3" fontId="6" fillId="0" borderId="52" xfId="4" applyNumberFormat="1" applyFont="1" applyBorder="1" applyAlignment="1">
      <alignment horizontal="right"/>
    </xf>
    <xf numFmtId="3" fontId="6" fillId="0" borderId="25" xfId="4" applyNumberFormat="1" applyFont="1" applyBorder="1" applyAlignment="1">
      <alignment horizontal="right"/>
    </xf>
    <xf numFmtId="0" fontId="2" fillId="0" borderId="0" xfId="0" applyFont="1"/>
    <xf numFmtId="0" fontId="0" fillId="10" borderId="25" xfId="0" applyFill="1" applyBorder="1" applyAlignment="1">
      <alignment horizontal="center"/>
    </xf>
    <xf numFmtId="164" fontId="2" fillId="4" borderId="5" xfId="0" applyNumberFormat="1" applyFont="1" applyFill="1" applyBorder="1"/>
    <xf numFmtId="164" fontId="2" fillId="4" borderId="53" xfId="0" applyNumberFormat="1" applyFont="1" applyFill="1" applyBorder="1"/>
    <xf numFmtId="9" fontId="2" fillId="10" borderId="7" xfId="2" applyFont="1" applyFill="1" applyBorder="1"/>
    <xf numFmtId="164" fontId="2" fillId="4" borderId="54" xfId="0" applyNumberFormat="1" applyFont="1" applyFill="1" applyBorder="1"/>
    <xf numFmtId="164" fontId="2" fillId="4" borderId="2" xfId="0" applyNumberFormat="1" applyFont="1" applyFill="1" applyBorder="1"/>
    <xf numFmtId="164" fontId="2" fillId="4" borderId="6" xfId="0" applyNumberFormat="1" applyFont="1" applyFill="1" applyBorder="1"/>
    <xf numFmtId="2" fontId="2" fillId="4" borderId="4" xfId="0" applyNumberFormat="1" applyFont="1" applyFill="1" applyBorder="1"/>
    <xf numFmtId="1" fontId="2" fillId="4" borderId="1" xfId="0" applyNumberFormat="1" applyFont="1" applyFill="1" applyBorder="1"/>
    <xf numFmtId="2" fontId="2" fillId="10" borderId="5" xfId="0" applyNumberFormat="1" applyFont="1" applyFill="1" applyBorder="1"/>
    <xf numFmtId="9" fontId="2" fillId="10" borderId="5" xfId="0" applyNumberFormat="1" applyFont="1" applyFill="1" applyBorder="1"/>
    <xf numFmtId="1" fontId="2" fillId="4" borderId="3" xfId="0" applyNumberFormat="1" applyFont="1" applyFill="1" applyBorder="1"/>
    <xf numFmtId="0" fontId="0" fillId="8" borderId="0" xfId="0" applyFill="1" applyBorder="1" applyAlignment="1">
      <alignment wrapText="1"/>
    </xf>
    <xf numFmtId="0" fontId="0" fillId="0" borderId="39" xfId="0" applyBorder="1"/>
    <xf numFmtId="0" fontId="0" fillId="0" borderId="37" xfId="0" applyBorder="1"/>
    <xf numFmtId="0" fontId="0" fillId="0" borderId="38" xfId="0" applyBorder="1"/>
    <xf numFmtId="0" fontId="0" fillId="0" borderId="60" xfId="0" applyBorder="1"/>
    <xf numFmtId="0" fontId="0" fillId="0" borderId="39" xfId="0" applyBorder="1" applyAlignment="1">
      <alignment horizontal="right"/>
    </xf>
    <xf numFmtId="0" fontId="0" fillId="0" borderId="37" xfId="0" applyBorder="1" applyAlignment="1">
      <alignment horizontal="right"/>
    </xf>
    <xf numFmtId="0" fontId="0" fillId="0" borderId="38" xfId="0" applyBorder="1" applyAlignment="1">
      <alignment horizontal="right"/>
    </xf>
    <xf numFmtId="0" fontId="15" fillId="4" borderId="7" xfId="3" applyFont="1" applyFill="1" applyBorder="1" applyAlignment="1">
      <alignment horizontal="center"/>
    </xf>
    <xf numFmtId="2" fontId="0" fillId="4" borderId="31" xfId="0" applyNumberFormat="1" applyFill="1" applyBorder="1"/>
    <xf numFmtId="2" fontId="0" fillId="4" borderId="10" xfId="0" applyNumberFormat="1" applyFill="1" applyBorder="1"/>
    <xf numFmtId="2" fontId="13" fillId="4" borderId="61" xfId="0" applyNumberFormat="1" applyFont="1" applyFill="1" applyBorder="1" applyAlignment="1">
      <alignment horizontal="center" wrapText="1"/>
    </xf>
    <xf numFmtId="2" fontId="0" fillId="4" borderId="22" xfId="0" applyNumberFormat="1" applyFill="1" applyBorder="1"/>
    <xf numFmtId="9" fontId="13" fillId="4" borderId="19" xfId="0" applyNumberFormat="1" applyFont="1" applyFill="1" applyBorder="1" applyAlignment="1">
      <alignment horizontal="center" wrapText="1"/>
    </xf>
    <xf numFmtId="9" fontId="0" fillId="4" borderId="31" xfId="0" applyNumberFormat="1" applyFill="1" applyBorder="1"/>
    <xf numFmtId="9" fontId="0" fillId="4" borderId="10" xfId="0" applyNumberFormat="1" applyFill="1" applyBorder="1"/>
    <xf numFmtId="9" fontId="0" fillId="4" borderId="10" xfId="2" applyFont="1" applyFill="1" applyBorder="1"/>
    <xf numFmtId="9" fontId="0" fillId="4" borderId="22" xfId="2" applyFont="1" applyFill="1" applyBorder="1"/>
    <xf numFmtId="4" fontId="2" fillId="4" borderId="7" xfId="0" applyNumberFormat="1" applyFont="1" applyFill="1" applyBorder="1" applyAlignment="1">
      <alignment horizontal="center"/>
    </xf>
    <xf numFmtId="2" fontId="13" fillId="4" borderId="19" xfId="0" applyNumberFormat="1" applyFont="1" applyFill="1" applyBorder="1" applyAlignment="1">
      <alignment horizontal="right" wrapText="1"/>
    </xf>
    <xf numFmtId="2" fontId="0" fillId="4" borderId="11" xfId="0" applyNumberFormat="1" applyFill="1" applyBorder="1"/>
    <xf numFmtId="2" fontId="0" fillId="4" borderId="11" xfId="0" applyNumberFormat="1" applyFill="1" applyBorder="1" applyAlignment="1">
      <alignment horizontal="right"/>
    </xf>
    <xf numFmtId="2" fontId="0" fillId="4" borderId="19" xfId="0" applyNumberFormat="1" applyFill="1" applyBorder="1" applyAlignment="1">
      <alignment horizontal="right"/>
    </xf>
    <xf numFmtId="2" fontId="0" fillId="4" borderId="18" xfId="0" applyNumberFormat="1" applyFill="1" applyBorder="1" applyAlignment="1">
      <alignment horizontal="right"/>
    </xf>
    <xf numFmtId="2" fontId="0" fillId="4" borderId="56" xfId="0" applyNumberFormat="1" applyFill="1" applyBorder="1" applyAlignment="1">
      <alignment horizontal="right"/>
    </xf>
    <xf numFmtId="2" fontId="13" fillId="4" borderId="18" xfId="0" applyNumberFormat="1" applyFont="1" applyFill="1" applyBorder="1" applyAlignment="1">
      <alignment horizontal="center" wrapText="1"/>
    </xf>
    <xf numFmtId="2" fontId="13" fillId="4" borderId="18" xfId="0" applyNumberFormat="1" applyFont="1" applyFill="1" applyBorder="1" applyAlignment="1">
      <alignment horizontal="right" wrapText="1"/>
    </xf>
    <xf numFmtId="2" fontId="0" fillId="4" borderId="18" xfId="0" applyNumberFormat="1" applyFill="1" applyBorder="1"/>
    <xf numFmtId="2" fontId="0" fillId="4" borderId="57" xfId="0" applyNumberFormat="1" applyFill="1" applyBorder="1"/>
    <xf numFmtId="2" fontId="13" fillId="4" borderId="70" xfId="0" applyNumberFormat="1" applyFont="1" applyFill="1" applyBorder="1" applyAlignment="1">
      <alignment horizontal="center" wrapText="1"/>
    </xf>
    <xf numFmtId="2" fontId="13" fillId="4" borderId="13" xfId="0" applyNumberFormat="1" applyFont="1" applyFill="1" applyBorder="1" applyAlignment="1">
      <alignment horizontal="center" wrapText="1"/>
    </xf>
    <xf numFmtId="0" fontId="0" fillId="3" borderId="44" xfId="0" applyFill="1" applyBorder="1"/>
    <xf numFmtId="167" fontId="0" fillId="3" borderId="44" xfId="0" applyNumberFormat="1" applyFill="1" applyBorder="1"/>
    <xf numFmtId="0" fontId="0" fillId="3" borderId="45" xfId="0" applyFill="1" applyBorder="1"/>
    <xf numFmtId="0" fontId="10" fillId="2" borderId="15" xfId="0" applyFont="1" applyFill="1" applyBorder="1"/>
    <xf numFmtId="3" fontId="6" fillId="0" borderId="17" xfId="3" applyNumberFormat="1" applyBorder="1"/>
    <xf numFmtId="0" fontId="20" fillId="2" borderId="15" xfId="3" applyFont="1" applyFill="1" applyBorder="1"/>
    <xf numFmtId="0" fontId="0" fillId="13" borderId="0" xfId="0" applyFill="1"/>
    <xf numFmtId="0" fontId="0" fillId="0" borderId="0" xfId="0" applyFont="1"/>
    <xf numFmtId="164" fontId="15" fillId="4" borderId="33" xfId="0" applyNumberFormat="1" applyFont="1" applyFill="1" applyBorder="1" applyAlignment="1">
      <alignment vertical="center" wrapText="1"/>
    </xf>
    <xf numFmtId="164" fontId="15" fillId="4" borderId="43" xfId="0" applyNumberFormat="1" applyFont="1" applyFill="1" applyBorder="1" applyAlignment="1">
      <alignment vertical="center" wrapText="1"/>
    </xf>
    <xf numFmtId="164" fontId="15" fillId="4" borderId="70" xfId="0" applyNumberFormat="1" applyFont="1" applyFill="1" applyBorder="1" applyAlignment="1">
      <alignment vertical="center" wrapText="1"/>
    </xf>
    <xf numFmtId="0" fontId="2" fillId="4" borderId="33" xfId="0" applyFont="1" applyFill="1" applyBorder="1" applyAlignment="1">
      <alignment vertical="top" wrapText="1"/>
    </xf>
    <xf numFmtId="164" fontId="0" fillId="0" borderId="7" xfId="0" applyNumberFormat="1" applyFont="1" applyBorder="1" applyAlignment="1">
      <alignment vertical="center" wrapText="1"/>
    </xf>
    <xf numFmtId="164" fontId="0" fillId="0" borderId="53" xfId="0" applyNumberFormat="1" applyFont="1" applyBorder="1" applyAlignment="1">
      <alignment vertical="center" wrapText="1"/>
    </xf>
    <xf numFmtId="3" fontId="0" fillId="0" borderId="5" xfId="0" applyNumberFormat="1" applyFont="1" applyBorder="1" applyAlignment="1">
      <alignment vertical="center" wrapText="1"/>
    </xf>
    <xf numFmtId="0" fontId="0" fillId="0" borderId="4" xfId="0" applyFont="1" applyBorder="1" applyAlignment="1">
      <alignment horizontal="left" vertical="top" wrapText="1"/>
    </xf>
    <xf numFmtId="0" fontId="0" fillId="0" borderId="54" xfId="0" applyFont="1" applyBorder="1" applyAlignment="1">
      <alignment vertical="center" wrapText="1"/>
    </xf>
    <xf numFmtId="0" fontId="25" fillId="0" borderId="7" xfId="3" applyFont="1" applyBorder="1" applyAlignment="1">
      <alignment vertical="top" wrapText="1"/>
    </xf>
    <xf numFmtId="164" fontId="0" fillId="8" borderId="15" xfId="0" applyNumberFormat="1" applyFont="1" applyFill="1" applyBorder="1" applyAlignment="1">
      <alignment vertical="center" wrapText="1"/>
    </xf>
    <xf numFmtId="164" fontId="0" fillId="8" borderId="56" xfId="0" applyNumberFormat="1" applyFont="1" applyFill="1" applyBorder="1" applyAlignment="1">
      <alignment vertical="center" wrapText="1"/>
    </xf>
    <xf numFmtId="0" fontId="0" fillId="8" borderId="61" xfId="0" applyFont="1" applyFill="1" applyBorder="1" applyAlignment="1">
      <alignment vertical="center" wrapText="1"/>
    </xf>
    <xf numFmtId="1" fontId="0" fillId="8" borderId="61" xfId="0" applyNumberFormat="1" applyFont="1" applyFill="1" applyBorder="1" applyAlignment="1">
      <alignment vertical="center" wrapText="1"/>
    </xf>
    <xf numFmtId="0" fontId="0" fillId="8" borderId="71" xfId="0" applyFont="1" applyFill="1" applyBorder="1" applyAlignment="1">
      <alignment vertical="center" wrapText="1"/>
    </xf>
    <xf numFmtId="164" fontId="0" fillId="8" borderId="70" xfId="0" applyNumberFormat="1" applyFont="1" applyFill="1" applyBorder="1" applyAlignment="1">
      <alignment vertical="center" wrapText="1"/>
    </xf>
    <xf numFmtId="1" fontId="0" fillId="8" borderId="27" xfId="0" applyNumberFormat="1" applyFont="1" applyFill="1" applyBorder="1" applyAlignment="1">
      <alignment vertical="center" wrapText="1"/>
    </xf>
    <xf numFmtId="0" fontId="0" fillId="8" borderId="34" xfId="0" applyFont="1" applyFill="1" applyBorder="1" applyAlignment="1">
      <alignment vertical="center" wrapText="1"/>
    </xf>
    <xf numFmtId="1" fontId="0" fillId="0" borderId="5" xfId="0" applyNumberFormat="1" applyFont="1" applyBorder="1" applyAlignment="1">
      <alignment vertical="center" wrapText="1"/>
    </xf>
    <xf numFmtId="164" fontId="0" fillId="8" borderId="64" xfId="0" applyNumberFormat="1" applyFont="1" applyFill="1" applyBorder="1" applyAlignment="1">
      <alignment vertical="center" wrapText="1"/>
    </xf>
    <xf numFmtId="1" fontId="0" fillId="8" borderId="69" xfId="0" applyNumberFormat="1" applyFont="1" applyFill="1" applyBorder="1" applyAlignment="1">
      <alignment vertical="center" wrapText="1"/>
    </xf>
    <xf numFmtId="0" fontId="0" fillId="8" borderId="68" xfId="0" applyFont="1" applyFill="1" applyBorder="1" applyAlignment="1">
      <alignment horizontal="left" vertical="top" wrapText="1"/>
    </xf>
    <xf numFmtId="0" fontId="0" fillId="8" borderId="65" xfId="0" applyFont="1" applyFill="1" applyBorder="1" applyAlignment="1">
      <alignment vertical="center" wrapText="1"/>
    </xf>
    <xf numFmtId="0" fontId="25" fillId="8" borderId="15" xfId="3" applyFont="1" applyFill="1" applyBorder="1" applyAlignment="1">
      <alignment vertical="top" wrapText="1"/>
    </xf>
    <xf numFmtId="0" fontId="0" fillId="0" borderId="5" xfId="0" applyFont="1" applyBorder="1" applyAlignment="1">
      <alignment vertical="center" wrapText="1"/>
    </xf>
    <xf numFmtId="0" fontId="0" fillId="8" borderId="69" xfId="0" applyFont="1" applyFill="1" applyBorder="1" applyAlignment="1">
      <alignment vertical="center" wrapText="1"/>
    </xf>
    <xf numFmtId="1" fontId="0" fillId="8" borderId="65" xfId="0" applyNumberFormat="1" applyFont="1" applyFill="1" applyBorder="1" applyAlignment="1">
      <alignment vertical="center" wrapText="1"/>
    </xf>
    <xf numFmtId="164" fontId="0" fillId="0" borderId="33" xfId="0" applyNumberFormat="1" applyFont="1" applyBorder="1" applyAlignment="1">
      <alignment vertical="center" wrapText="1"/>
    </xf>
    <xf numFmtId="164" fontId="0" fillId="3" borderId="57" xfId="0" applyNumberFormat="1" applyFont="1" applyFill="1" applyBorder="1" applyAlignment="1">
      <alignment vertical="center" wrapText="1"/>
    </xf>
    <xf numFmtId="0" fontId="0" fillId="3" borderId="22" xfId="0" applyFont="1" applyFill="1" applyBorder="1" applyAlignment="1">
      <alignment vertical="center" wrapText="1"/>
    </xf>
    <xf numFmtId="164" fontId="25" fillId="0" borderId="57" xfId="3" applyNumberFormat="1" applyFont="1" applyBorder="1" applyAlignment="1">
      <alignment vertical="center" wrapText="1"/>
    </xf>
    <xf numFmtId="1" fontId="25" fillId="0" borderId="22" xfId="3" applyNumberFormat="1" applyFont="1" applyBorder="1" applyAlignment="1">
      <alignment vertical="center" wrapText="1"/>
    </xf>
    <xf numFmtId="0" fontId="25" fillId="0" borderId="47" xfId="3" applyFont="1" applyBorder="1" applyAlignment="1">
      <alignment vertical="center" wrapText="1"/>
    </xf>
    <xf numFmtId="164" fontId="0" fillId="0" borderId="25" xfId="0" applyNumberFormat="1" applyFont="1" applyBorder="1" applyAlignment="1">
      <alignment vertical="center" wrapText="1"/>
    </xf>
    <xf numFmtId="164" fontId="0" fillId="0" borderId="74" xfId="0" applyNumberFormat="1" applyFont="1" applyBorder="1" applyAlignment="1">
      <alignment vertical="center" wrapText="1"/>
    </xf>
    <xf numFmtId="1" fontId="0" fillId="0" borderId="37" xfId="0" applyNumberFormat="1" applyFont="1" applyBorder="1" applyAlignment="1">
      <alignment vertical="center" wrapText="1"/>
    </xf>
    <xf numFmtId="0" fontId="0" fillId="0" borderId="36" xfId="0" applyFont="1" applyBorder="1" applyAlignment="1">
      <alignment vertical="center" wrapText="1"/>
    </xf>
    <xf numFmtId="0" fontId="25" fillId="8" borderId="51" xfId="4" applyFont="1" applyFill="1" applyBorder="1" applyAlignment="1">
      <alignment horizontal="left" vertical="top" wrapText="1"/>
    </xf>
    <xf numFmtId="164" fontId="25" fillId="8" borderId="56" xfId="3" applyNumberFormat="1" applyFont="1" applyFill="1" applyBorder="1" applyAlignment="1">
      <alignment vertical="center" wrapText="1"/>
    </xf>
    <xf numFmtId="0" fontId="25" fillId="8" borderId="61" xfId="3" applyFont="1" applyFill="1" applyBorder="1" applyAlignment="1">
      <alignment vertical="center" wrapText="1"/>
    </xf>
    <xf numFmtId="0" fontId="25" fillId="8" borderId="71" xfId="3" applyFont="1" applyFill="1" applyBorder="1" applyAlignment="1">
      <alignment vertical="center" wrapText="1"/>
    </xf>
    <xf numFmtId="164" fontId="0" fillId="8" borderId="18" xfId="0" applyNumberFormat="1" applyFont="1" applyFill="1" applyBorder="1" applyAlignment="1">
      <alignment vertical="center" wrapText="1"/>
    </xf>
    <xf numFmtId="1" fontId="0" fillId="8" borderId="10" xfId="0" applyNumberFormat="1" applyFont="1" applyFill="1" applyBorder="1" applyAlignment="1">
      <alignment vertical="center" wrapText="1"/>
    </xf>
    <xf numFmtId="0" fontId="25" fillId="8" borderId="46" xfId="3" applyFont="1" applyFill="1" applyBorder="1" applyAlignment="1">
      <alignment vertical="center" wrapText="1"/>
    </xf>
    <xf numFmtId="0" fontId="25" fillId="8" borderId="9" xfId="4" applyFont="1" applyFill="1" applyBorder="1" applyAlignment="1">
      <alignment horizontal="left" vertical="top" wrapText="1"/>
    </xf>
    <xf numFmtId="0" fontId="25" fillId="8" borderId="26" xfId="4" applyFont="1" applyFill="1" applyBorder="1" applyAlignment="1">
      <alignment horizontal="left" vertical="top" wrapText="1"/>
    </xf>
    <xf numFmtId="0" fontId="25" fillId="8" borderId="34" xfId="3" applyFont="1" applyFill="1" applyBorder="1" applyAlignment="1">
      <alignment vertical="center" wrapText="1"/>
    </xf>
    <xf numFmtId="164" fontId="27" fillId="6" borderId="7" xfId="0" applyNumberFormat="1" applyFont="1" applyFill="1" applyBorder="1" applyAlignment="1">
      <alignment horizontal="center" vertical="center" wrapText="1"/>
    </xf>
    <xf numFmtId="164" fontId="27" fillId="14" borderId="2" xfId="0" applyNumberFormat="1" applyFont="1" applyFill="1" applyBorder="1" applyAlignment="1">
      <alignment horizontal="center" vertical="center" wrapText="1"/>
    </xf>
    <xf numFmtId="168" fontId="27" fillId="0" borderId="2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164" fontId="27" fillId="15" borderId="2" xfId="0" applyNumberFormat="1" applyFont="1" applyFill="1" applyBorder="1" applyAlignment="1">
      <alignment horizontal="center" vertical="center" wrapText="1"/>
    </xf>
    <xf numFmtId="1" fontId="27" fillId="0" borderId="2" xfId="0" applyNumberFormat="1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164" fontId="0" fillId="0" borderId="15" xfId="0" applyNumberFormat="1" applyFont="1" applyBorder="1" applyAlignment="1">
      <alignment vertical="center" wrapText="1"/>
    </xf>
    <xf numFmtId="164" fontId="0" fillId="3" borderId="64" xfId="0" applyNumberFormat="1" applyFont="1" applyFill="1" applyBorder="1" applyAlignment="1">
      <alignment vertical="center" wrapText="1"/>
    </xf>
    <xf numFmtId="0" fontId="0" fillId="3" borderId="69" xfId="0" applyFont="1" applyFill="1" applyBorder="1" applyAlignment="1">
      <alignment vertical="center" wrapText="1"/>
    </xf>
    <xf numFmtId="0" fontId="0" fillId="0" borderId="68" xfId="0" applyFont="1" applyBorder="1" applyAlignment="1">
      <alignment horizontal="left" vertical="top" wrapText="1"/>
    </xf>
    <xf numFmtId="164" fontId="0" fillId="0" borderId="64" xfId="0" applyNumberFormat="1" applyFont="1" applyBorder="1" applyAlignment="1">
      <alignment vertical="center" wrapText="1"/>
    </xf>
    <xf numFmtId="1" fontId="0" fillId="0" borderId="69" xfId="0" applyNumberFormat="1" applyFont="1" applyBorder="1" applyAlignment="1">
      <alignment vertical="center" wrapText="1"/>
    </xf>
    <xf numFmtId="0" fontId="0" fillId="0" borderId="65" xfId="0" applyFont="1" applyBorder="1" applyAlignment="1">
      <alignment vertical="center" wrapText="1"/>
    </xf>
    <xf numFmtId="0" fontId="0" fillId="0" borderId="15" xfId="0" applyFont="1" applyBorder="1" applyAlignment="1">
      <alignment vertical="top" wrapText="1"/>
    </xf>
    <xf numFmtId="164" fontId="0" fillId="0" borderId="57" xfId="0" applyNumberFormat="1" applyFont="1" applyBorder="1" applyAlignment="1">
      <alignment vertical="center" wrapText="1"/>
    </xf>
    <xf numFmtId="1" fontId="0" fillId="0" borderId="22" xfId="0" applyNumberFormat="1" applyFont="1" applyBorder="1" applyAlignment="1">
      <alignment vertical="center" wrapText="1"/>
    </xf>
    <xf numFmtId="0" fontId="0" fillId="0" borderId="47" xfId="0" applyFont="1" applyBorder="1" applyAlignment="1">
      <alignment vertical="center" wrapText="1"/>
    </xf>
    <xf numFmtId="164" fontId="0" fillId="3" borderId="18" xfId="0" applyNumberFormat="1" applyFont="1" applyFill="1" applyBorder="1" applyAlignment="1">
      <alignment vertical="center" wrapText="1"/>
    </xf>
    <xf numFmtId="0" fontId="0" fillId="3" borderId="10" xfId="0" applyFont="1" applyFill="1" applyBorder="1" applyAlignment="1">
      <alignment vertical="center" wrapText="1"/>
    </xf>
    <xf numFmtId="164" fontId="0" fillId="0" borderId="18" xfId="0" applyNumberFormat="1" applyFont="1" applyBorder="1" applyAlignment="1">
      <alignment vertical="center" wrapText="1"/>
    </xf>
    <xf numFmtId="1" fontId="0" fillId="0" borderId="10" xfId="0" applyNumberFormat="1" applyFont="1" applyBorder="1" applyAlignment="1">
      <alignment vertical="center" wrapText="1"/>
    </xf>
    <xf numFmtId="0" fontId="0" fillId="0" borderId="46" xfId="0" applyFont="1" applyBorder="1" applyAlignment="1">
      <alignment vertical="center" wrapText="1"/>
    </xf>
    <xf numFmtId="0" fontId="0" fillId="8" borderId="10" xfId="0" applyFont="1" applyFill="1" applyBorder="1" applyAlignment="1">
      <alignment vertical="center" wrapText="1"/>
    </xf>
    <xf numFmtId="0" fontId="0" fillId="8" borderId="46" xfId="0" applyFont="1" applyFill="1" applyBorder="1" applyAlignment="1">
      <alignment vertical="center" wrapText="1"/>
    </xf>
    <xf numFmtId="0" fontId="0" fillId="0" borderId="22" xfId="0" applyFont="1" applyBorder="1" applyAlignment="1">
      <alignment vertical="center" wrapText="1"/>
    </xf>
    <xf numFmtId="0" fontId="0" fillId="0" borderId="10" xfId="0" applyFont="1" applyBorder="1" applyAlignment="1">
      <alignment vertical="center" wrapText="1"/>
    </xf>
    <xf numFmtId="0" fontId="0" fillId="0" borderId="37" xfId="0" applyFont="1" applyBorder="1" applyAlignment="1">
      <alignment vertical="center" wrapText="1"/>
    </xf>
    <xf numFmtId="0" fontId="0" fillId="0" borderId="39" xfId="0" applyFont="1" applyBorder="1" applyAlignment="1">
      <alignment horizontal="left" vertical="top" wrapText="1"/>
    </xf>
    <xf numFmtId="0" fontId="0" fillId="8" borderId="51" xfId="0" applyFont="1" applyFill="1" applyBorder="1" applyAlignment="1">
      <alignment horizontal="left" vertical="top" wrapText="1"/>
    </xf>
    <xf numFmtId="0" fontId="0" fillId="8" borderId="27" xfId="0" applyFont="1" applyFill="1" applyBorder="1" applyAlignment="1">
      <alignment vertical="center" wrapText="1"/>
    </xf>
    <xf numFmtId="0" fontId="0" fillId="8" borderId="26" xfId="0" applyFont="1" applyFill="1" applyBorder="1" applyAlignment="1">
      <alignment horizontal="left" vertical="top" wrapText="1"/>
    </xf>
    <xf numFmtId="0" fontId="0" fillId="0" borderId="21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164" fontId="25" fillId="0" borderId="18" xfId="3" applyNumberFormat="1" applyFont="1" applyBorder="1" applyAlignment="1">
      <alignment vertical="center" wrapText="1"/>
    </xf>
    <xf numFmtId="1" fontId="25" fillId="0" borderId="10" xfId="3" applyNumberFormat="1" applyFont="1" applyBorder="1" applyAlignment="1">
      <alignment vertical="center" wrapText="1"/>
    </xf>
    <xf numFmtId="0" fontId="25" fillId="0" borderId="46" xfId="3" applyFont="1" applyBorder="1" applyAlignment="1">
      <alignment vertical="center" wrapText="1"/>
    </xf>
    <xf numFmtId="0" fontId="0" fillId="8" borderId="9" xfId="0" applyFont="1" applyFill="1" applyBorder="1" applyAlignment="1">
      <alignment horizontal="left" vertical="top" wrapText="1"/>
    </xf>
    <xf numFmtId="0" fontId="25" fillId="0" borderId="22" xfId="3" applyFont="1" applyBorder="1" applyAlignment="1">
      <alignment vertical="center" wrapText="1"/>
    </xf>
    <xf numFmtId="0" fontId="25" fillId="0" borderId="10" xfId="3" applyFont="1" applyBorder="1" applyAlignment="1">
      <alignment vertical="center" wrapText="1"/>
    </xf>
    <xf numFmtId="0" fontId="0" fillId="3" borderId="21" xfId="0" applyFont="1" applyFill="1" applyBorder="1" applyAlignment="1">
      <alignment horizontal="left" vertical="top" wrapText="1"/>
    </xf>
    <xf numFmtId="164" fontId="25" fillId="8" borderId="64" xfId="4" applyNumberFormat="1" applyFont="1" applyFill="1" applyBorder="1" applyAlignment="1">
      <alignment vertical="center" wrapText="1"/>
    </xf>
    <xf numFmtId="1" fontId="25" fillId="8" borderId="69" xfId="4" applyNumberFormat="1" applyFont="1" applyFill="1" applyBorder="1" applyAlignment="1">
      <alignment vertical="center" wrapText="1"/>
    </xf>
    <xf numFmtId="0" fontId="25" fillId="8" borderId="68" xfId="4" applyFont="1" applyFill="1" applyBorder="1" applyAlignment="1">
      <alignment horizontal="left" vertical="top" wrapText="1"/>
    </xf>
    <xf numFmtId="164" fontId="25" fillId="8" borderId="64" xfId="3" applyNumberFormat="1" applyFont="1" applyFill="1" applyBorder="1" applyAlignment="1">
      <alignment vertical="center" wrapText="1"/>
    </xf>
    <xf numFmtId="1" fontId="25" fillId="8" borderId="69" xfId="3" applyNumberFormat="1" applyFont="1" applyFill="1" applyBorder="1" applyAlignment="1">
      <alignment vertical="center" wrapText="1"/>
    </xf>
    <xf numFmtId="0" fontId="25" fillId="8" borderId="65" xfId="3" applyFont="1" applyFill="1" applyBorder="1" applyAlignment="1">
      <alignment vertical="center" wrapText="1"/>
    </xf>
    <xf numFmtId="164" fontId="27" fillId="15" borderId="44" xfId="0" applyNumberFormat="1" applyFont="1" applyFill="1" applyBorder="1" applyAlignment="1">
      <alignment horizontal="center" vertical="center" wrapText="1"/>
    </xf>
    <xf numFmtId="1" fontId="27" fillId="0" borderId="44" xfId="0" applyNumberFormat="1" applyFont="1" applyBorder="1" applyAlignment="1">
      <alignment horizontal="center" vertical="center" wrapText="1"/>
    </xf>
    <xf numFmtId="0" fontId="27" fillId="0" borderId="44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center" vertical="center" wrapText="1"/>
    </xf>
    <xf numFmtId="164" fontId="0" fillId="8" borderId="33" xfId="0" applyNumberFormat="1" applyFont="1" applyFill="1" applyBorder="1" applyAlignment="1">
      <alignment vertical="center" wrapText="1"/>
    </xf>
    <xf numFmtId="164" fontId="0" fillId="8" borderId="23" xfId="0" applyNumberFormat="1" applyFont="1" applyFill="1" applyBorder="1" applyAlignment="1">
      <alignment vertical="center" wrapText="1"/>
    </xf>
    <xf numFmtId="0" fontId="0" fillId="8" borderId="22" xfId="0" applyFont="1" applyFill="1" applyBorder="1" applyAlignment="1">
      <alignment vertical="center" wrapText="1"/>
    </xf>
    <xf numFmtId="0" fontId="0" fillId="8" borderId="21" xfId="0" applyFont="1" applyFill="1" applyBorder="1" applyAlignment="1">
      <alignment horizontal="left" vertical="top" wrapText="1"/>
    </xf>
    <xf numFmtId="164" fontId="0" fillId="8" borderId="57" xfId="0" applyNumberFormat="1" applyFont="1" applyFill="1" applyBorder="1" applyAlignment="1">
      <alignment vertical="center" wrapText="1"/>
    </xf>
    <xf numFmtId="1" fontId="0" fillId="8" borderId="22" xfId="0" applyNumberFormat="1" applyFont="1" applyFill="1" applyBorder="1" applyAlignment="1">
      <alignment vertical="center" wrapText="1"/>
    </xf>
    <xf numFmtId="0" fontId="0" fillId="8" borderId="21" xfId="0" applyFont="1" applyFill="1" applyBorder="1" applyAlignment="1">
      <alignment vertical="center" wrapText="1"/>
    </xf>
    <xf numFmtId="0" fontId="0" fillId="8" borderId="26" xfId="0" applyFont="1" applyFill="1" applyBorder="1" applyAlignment="1">
      <alignment vertical="top" wrapText="1"/>
    </xf>
    <xf numFmtId="0" fontId="0" fillId="8" borderId="68" xfId="0" applyFont="1" applyFill="1" applyBorder="1" applyAlignment="1">
      <alignment vertical="top" wrapText="1"/>
    </xf>
    <xf numFmtId="0" fontId="0" fillId="8" borderId="51" xfId="0" applyFont="1" applyFill="1" applyBorder="1" applyAlignment="1">
      <alignment vertical="top" wrapText="1"/>
    </xf>
    <xf numFmtId="0" fontId="0" fillId="8" borderId="47" xfId="0" applyFont="1" applyFill="1" applyBorder="1" applyAlignment="1">
      <alignment vertical="center" wrapText="1"/>
    </xf>
    <xf numFmtId="164" fontId="0" fillId="8" borderId="25" xfId="0" applyNumberFormat="1" applyFont="1" applyFill="1" applyBorder="1" applyAlignment="1">
      <alignment vertical="center" wrapText="1"/>
    </xf>
    <xf numFmtId="164" fontId="0" fillId="8" borderId="74" xfId="0" applyNumberFormat="1" applyFont="1" applyFill="1" applyBorder="1" applyAlignment="1">
      <alignment vertical="center" wrapText="1"/>
    </xf>
    <xf numFmtId="0" fontId="0" fillId="8" borderId="37" xfId="0" applyFont="1" applyFill="1" applyBorder="1" applyAlignment="1">
      <alignment vertical="center" wrapText="1"/>
    </xf>
    <xf numFmtId="0" fontId="0" fillId="8" borderId="36" xfId="0" applyFont="1" applyFill="1" applyBorder="1" applyAlignment="1">
      <alignment vertical="center" wrapText="1"/>
    </xf>
    <xf numFmtId="164" fontId="0" fillId="0" borderId="28" xfId="0" applyNumberFormat="1" applyFont="1" applyBorder="1" applyAlignment="1">
      <alignment vertical="center" wrapText="1"/>
    </xf>
    <xf numFmtId="1" fontId="0" fillId="0" borderId="27" xfId="0" applyNumberFormat="1" applyFont="1" applyBorder="1" applyAlignment="1">
      <alignment vertical="center" wrapText="1"/>
    </xf>
    <xf numFmtId="0" fontId="0" fillId="0" borderId="26" xfId="0" applyFont="1" applyBorder="1" applyAlignment="1">
      <alignment vertical="center" wrapText="1"/>
    </xf>
    <xf numFmtId="164" fontId="0" fillId="0" borderId="11" xfId="0" applyNumberFormat="1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164" fontId="0" fillId="0" borderId="70" xfId="0" applyNumberFormat="1" applyFont="1" applyBorder="1" applyAlignment="1">
      <alignment vertical="center" wrapText="1"/>
    </xf>
    <xf numFmtId="1" fontId="0" fillId="8" borderId="37" xfId="0" applyNumberFormat="1" applyFont="1" applyFill="1" applyBorder="1" applyAlignment="1">
      <alignment vertical="center" wrapText="1"/>
    </xf>
    <xf numFmtId="164" fontId="0" fillId="0" borderId="66" xfId="0" applyNumberFormat="1" applyFont="1" applyBorder="1" applyAlignment="1">
      <alignment vertical="center" wrapText="1"/>
    </xf>
    <xf numFmtId="1" fontId="0" fillId="0" borderId="75" xfId="0" applyNumberFormat="1" applyFont="1" applyBorder="1" applyAlignment="1">
      <alignment vertical="center" wrapText="1"/>
    </xf>
    <xf numFmtId="0" fontId="0" fillId="0" borderId="77" xfId="0" applyFont="1" applyBorder="1" applyAlignment="1">
      <alignment vertical="center" wrapText="1"/>
    </xf>
    <xf numFmtId="164" fontId="27" fillId="6" borderId="15" xfId="0" applyNumberFormat="1" applyFont="1" applyFill="1" applyBorder="1" applyAlignment="1">
      <alignment horizontal="center" vertical="center" wrapText="1"/>
    </xf>
    <xf numFmtId="164" fontId="27" fillId="14" borderId="44" xfId="0" applyNumberFormat="1" applyFont="1" applyFill="1" applyBorder="1" applyAlignment="1">
      <alignment horizontal="center" vertical="center" wrapText="1"/>
    </xf>
    <xf numFmtId="168" fontId="27" fillId="0" borderId="44" xfId="0" applyNumberFormat="1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164" fontId="0" fillId="3" borderId="15" xfId="0" applyNumberFormat="1" applyFont="1" applyFill="1" applyBorder="1" applyAlignment="1">
      <alignment vertical="center" wrapText="1"/>
    </xf>
    <xf numFmtId="1" fontId="0" fillId="3" borderId="69" xfId="0" applyNumberFormat="1" applyFont="1" applyFill="1" applyBorder="1" applyAlignment="1">
      <alignment vertical="center" wrapText="1"/>
    </xf>
    <xf numFmtId="0" fontId="0" fillId="3" borderId="68" xfId="0" applyFont="1" applyFill="1" applyBorder="1" applyAlignment="1">
      <alignment horizontal="left" vertical="top" wrapText="1"/>
    </xf>
    <xf numFmtId="0" fontId="0" fillId="3" borderId="65" xfId="0" applyFont="1" applyFill="1" applyBorder="1" applyAlignment="1">
      <alignment vertical="center" wrapText="1"/>
    </xf>
    <xf numFmtId="0" fontId="25" fillId="3" borderId="15" xfId="3" applyFont="1" applyFill="1" applyBorder="1" applyAlignment="1">
      <alignment vertical="top" wrapText="1"/>
    </xf>
    <xf numFmtId="164" fontId="0" fillId="8" borderId="7" xfId="0" applyNumberFormat="1" applyFont="1" applyFill="1" applyBorder="1" applyAlignment="1">
      <alignment vertical="center" wrapText="1"/>
    </xf>
    <xf numFmtId="164" fontId="0" fillId="8" borderId="53" xfId="0" applyNumberFormat="1" applyFont="1" applyFill="1" applyBorder="1" applyAlignment="1">
      <alignment vertical="center" wrapText="1"/>
    </xf>
    <xf numFmtId="1" fontId="0" fillId="8" borderId="5" xfId="0" applyNumberFormat="1" applyFont="1" applyFill="1" applyBorder="1" applyAlignment="1">
      <alignment vertical="center" wrapText="1"/>
    </xf>
    <xf numFmtId="0" fontId="0" fillId="8" borderId="4" xfId="0" applyFont="1" applyFill="1" applyBorder="1" applyAlignment="1">
      <alignment horizontal="left" vertical="top" wrapText="1"/>
    </xf>
    <xf numFmtId="0" fontId="0" fillId="8" borderId="54" xfId="0" applyFont="1" applyFill="1" applyBorder="1" applyAlignment="1">
      <alignment vertical="center" wrapText="1"/>
    </xf>
    <xf numFmtId="0" fontId="25" fillId="8" borderId="7" xfId="3" applyFont="1" applyFill="1" applyBorder="1" applyAlignment="1">
      <alignment vertical="top" wrapText="1"/>
    </xf>
    <xf numFmtId="164" fontId="0" fillId="3" borderId="11" xfId="0" applyNumberFormat="1" applyFont="1" applyFill="1" applyBorder="1" applyAlignment="1">
      <alignment vertical="center" wrapText="1"/>
    </xf>
    <xf numFmtId="0" fontId="25" fillId="0" borderId="36" xfId="3" applyFont="1" applyBorder="1" applyAlignment="1">
      <alignment vertical="center" wrapText="1"/>
    </xf>
    <xf numFmtId="1" fontId="25" fillId="0" borderId="5" xfId="3" applyNumberFormat="1" applyFont="1" applyBorder="1" applyAlignment="1">
      <alignment vertical="center" wrapText="1"/>
    </xf>
    <xf numFmtId="0" fontId="25" fillId="0" borderId="54" xfId="3" applyFont="1" applyBorder="1" applyAlignment="1">
      <alignment vertical="center" wrapText="1"/>
    </xf>
    <xf numFmtId="164" fontId="25" fillId="8" borderId="53" xfId="1" applyNumberFormat="1" applyFont="1" applyFill="1" applyBorder="1" applyAlignment="1">
      <alignment vertical="center" wrapText="1"/>
    </xf>
    <xf numFmtId="0" fontId="25" fillId="8" borderId="5" xfId="3" applyFont="1" applyFill="1" applyBorder="1" applyAlignment="1">
      <alignment vertical="center" wrapText="1"/>
    </xf>
    <xf numFmtId="0" fontId="25" fillId="8" borderId="4" xfId="3" applyFont="1" applyFill="1" applyBorder="1" applyAlignment="1">
      <alignment vertical="center" wrapText="1"/>
    </xf>
    <xf numFmtId="0" fontId="25" fillId="8" borderId="25" xfId="3" applyFont="1" applyFill="1" applyBorder="1" applyAlignment="1">
      <alignment vertical="top" wrapText="1"/>
    </xf>
    <xf numFmtId="0" fontId="25" fillId="8" borderId="15" xfId="3" applyFont="1" applyFill="1" applyBorder="1" applyAlignment="1">
      <alignment horizontal="center" vertical="top" wrapText="1"/>
    </xf>
    <xf numFmtId="0" fontId="0" fillId="8" borderId="39" xfId="0" applyFont="1" applyFill="1" applyBorder="1" applyAlignment="1">
      <alignment horizontal="left" vertical="top" wrapText="1"/>
    </xf>
    <xf numFmtId="0" fontId="25" fillId="8" borderId="47" xfId="3" applyFont="1" applyFill="1" applyBorder="1" applyAlignment="1">
      <alignment vertical="center" wrapText="1"/>
    </xf>
    <xf numFmtId="1" fontId="25" fillId="8" borderId="22" xfId="3" applyNumberFormat="1" applyFont="1" applyFill="1" applyBorder="1" applyAlignment="1">
      <alignment vertical="center" wrapText="1"/>
    </xf>
    <xf numFmtId="164" fontId="25" fillId="8" borderId="57" xfId="3" applyNumberFormat="1" applyFont="1" applyFill="1" applyBorder="1" applyAlignment="1">
      <alignment vertical="center" wrapText="1"/>
    </xf>
    <xf numFmtId="0" fontId="0" fillId="0" borderId="2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4" borderId="35" xfId="0" applyFill="1" applyBorder="1" applyAlignment="1">
      <alignment horizontal="center"/>
    </xf>
    <xf numFmtId="0" fontId="0" fillId="4" borderId="32" xfId="0" applyFill="1" applyBorder="1" applyAlignment="1">
      <alignment horizontal="center"/>
    </xf>
    <xf numFmtId="0" fontId="0" fillId="4" borderId="30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45" xfId="0" applyFill="1" applyBorder="1" applyAlignment="1">
      <alignment horizontal="center"/>
    </xf>
    <xf numFmtId="0" fontId="11" fillId="3" borderId="39" xfId="0" applyFont="1" applyFill="1" applyBorder="1" applyAlignment="1">
      <alignment horizontal="center"/>
    </xf>
    <xf numFmtId="0" fontId="11" fillId="3" borderId="37" xfId="0" applyFont="1" applyFill="1" applyBorder="1" applyAlignment="1">
      <alignment horizontal="center"/>
    </xf>
    <xf numFmtId="0" fontId="11" fillId="3" borderId="38" xfId="0" applyFont="1" applyFill="1" applyBorder="1" applyAlignment="1">
      <alignment horizontal="center"/>
    </xf>
    <xf numFmtId="0" fontId="11" fillId="3" borderId="36" xfId="0" applyFont="1" applyFill="1" applyBorder="1" applyAlignment="1">
      <alignment horizontal="center"/>
    </xf>
    <xf numFmtId="0" fontId="11" fillId="6" borderId="25" xfId="0" applyFont="1" applyFill="1" applyBorder="1" applyAlignment="1">
      <alignment horizontal="center" wrapText="1"/>
    </xf>
    <xf numFmtId="0" fontId="11" fillId="6" borderId="33" xfId="0" applyFont="1" applyFill="1" applyBorder="1" applyAlignment="1">
      <alignment horizontal="center" wrapText="1"/>
    </xf>
    <xf numFmtId="0" fontId="11" fillId="0" borderId="25" xfId="0" applyFont="1" applyBorder="1" applyAlignment="1">
      <alignment horizontal="center" wrapText="1"/>
    </xf>
    <xf numFmtId="0" fontId="11" fillId="0" borderId="33" xfId="0" applyFont="1" applyBorder="1" applyAlignment="1">
      <alignment horizontal="center" wrapText="1"/>
    </xf>
    <xf numFmtId="0" fontId="11" fillId="6" borderId="15" xfId="0" applyFont="1" applyFill="1" applyBorder="1" applyAlignment="1">
      <alignment horizontal="center" wrapText="1"/>
    </xf>
    <xf numFmtId="0" fontId="11" fillId="0" borderId="15" xfId="0" applyFont="1" applyBorder="1" applyAlignment="1">
      <alignment horizontal="center" wrapText="1"/>
    </xf>
    <xf numFmtId="0" fontId="11" fillId="3" borderId="39" xfId="0" applyFont="1" applyFill="1" applyBorder="1" applyAlignment="1">
      <alignment horizontal="center" vertical="top"/>
    </xf>
    <xf numFmtId="0" fontId="11" fillId="3" borderId="37" xfId="0" applyFont="1" applyFill="1" applyBorder="1" applyAlignment="1">
      <alignment horizontal="center" vertical="top"/>
    </xf>
    <xf numFmtId="0" fontId="11" fillId="3" borderId="38" xfId="0" applyFont="1" applyFill="1" applyBorder="1" applyAlignment="1">
      <alignment horizontal="center" vertical="top"/>
    </xf>
    <xf numFmtId="0" fontId="11" fillId="3" borderId="36" xfId="0" applyFont="1" applyFill="1" applyBorder="1" applyAlignment="1">
      <alignment horizontal="center" vertical="top"/>
    </xf>
    <xf numFmtId="0" fontId="11" fillId="6" borderId="25" xfId="0" applyFont="1" applyFill="1" applyBorder="1" applyAlignment="1">
      <alignment horizontal="center" vertical="top" wrapText="1"/>
    </xf>
    <xf numFmtId="0" fontId="11" fillId="6" borderId="29" xfId="0" applyFont="1" applyFill="1" applyBorder="1" applyAlignment="1">
      <alignment horizontal="center" vertical="top" wrapText="1"/>
    </xf>
    <xf numFmtId="0" fontId="11" fillId="0" borderId="25" xfId="0" applyFont="1" applyBorder="1" applyAlignment="1">
      <alignment horizontal="center" vertical="top" wrapText="1"/>
    </xf>
    <xf numFmtId="0" fontId="11" fillId="0" borderId="29" xfId="0" applyFont="1" applyBorder="1" applyAlignment="1">
      <alignment horizontal="center" vertical="top" wrapText="1"/>
    </xf>
    <xf numFmtId="0" fontId="13" fillId="0" borderId="13" xfId="0" applyFont="1" applyBorder="1" applyAlignment="1">
      <alignment horizontal="center"/>
    </xf>
    <xf numFmtId="0" fontId="13" fillId="0" borderId="44" xfId="0" applyFont="1" applyBorder="1" applyAlignment="1">
      <alignment horizontal="center"/>
    </xf>
    <xf numFmtId="0" fontId="13" fillId="0" borderId="45" xfId="0" applyFont="1" applyBorder="1" applyAlignment="1">
      <alignment horizontal="center"/>
    </xf>
    <xf numFmtId="3" fontId="13" fillId="11" borderId="44" xfId="0" applyNumberFormat="1" applyFont="1" applyFill="1" applyBorder="1" applyAlignment="1">
      <alignment horizontal="center" vertical="top" wrapText="1"/>
    </xf>
    <xf numFmtId="3" fontId="13" fillId="11" borderId="55" xfId="0" applyNumberFormat="1" applyFont="1" applyFill="1" applyBorder="1" applyAlignment="1">
      <alignment horizontal="center" vertical="top" wrapText="1"/>
    </xf>
    <xf numFmtId="0" fontId="13" fillId="7" borderId="39" xfId="0" applyFont="1" applyFill="1" applyBorder="1" applyAlignment="1">
      <alignment horizontal="center"/>
    </xf>
    <xf numFmtId="0" fontId="13" fillId="7" borderId="37" xfId="0" applyFont="1" applyFill="1" applyBorder="1" applyAlignment="1">
      <alignment horizontal="center"/>
    </xf>
    <xf numFmtId="0" fontId="13" fillId="7" borderId="74" xfId="0" applyFont="1" applyFill="1" applyBorder="1" applyAlignment="1">
      <alignment horizontal="center"/>
    </xf>
    <xf numFmtId="0" fontId="24" fillId="10" borderId="39" xfId="0" applyFont="1" applyFill="1" applyBorder="1" applyAlignment="1">
      <alignment horizontal="center" wrapText="1"/>
    </xf>
    <xf numFmtId="0" fontId="24" fillId="10" borderId="38" xfId="0" applyFont="1" applyFill="1" applyBorder="1" applyAlignment="1">
      <alignment horizontal="center" wrapText="1"/>
    </xf>
    <xf numFmtId="0" fontId="24" fillId="10" borderId="9" xfId="0" applyFont="1" applyFill="1" applyBorder="1" applyAlignment="1">
      <alignment horizontal="center" wrapText="1"/>
    </xf>
    <xf numFmtId="0" fontId="24" fillId="10" borderId="11" xfId="0" applyFont="1" applyFill="1" applyBorder="1" applyAlignment="1">
      <alignment horizontal="center" wrapText="1"/>
    </xf>
    <xf numFmtId="3" fontId="13" fillId="4" borderId="13" xfId="0" applyNumberFormat="1" applyFont="1" applyFill="1" applyBorder="1" applyAlignment="1">
      <alignment horizontal="center"/>
    </xf>
    <xf numFmtId="3" fontId="13" fillId="4" borderId="45" xfId="0" applyNumberFormat="1" applyFont="1" applyFill="1" applyBorder="1" applyAlignment="1">
      <alignment horizontal="center"/>
    </xf>
    <xf numFmtId="3" fontId="13" fillId="4" borderId="44" xfId="0" applyNumberFormat="1" applyFont="1" applyFill="1" applyBorder="1" applyAlignment="1">
      <alignment horizontal="center"/>
    </xf>
    <xf numFmtId="0" fontId="10" fillId="0" borderId="44" xfId="0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3" fontId="10" fillId="11" borderId="25" xfId="0" applyNumberFormat="1" applyFont="1" applyFill="1" applyBorder="1" applyAlignment="1">
      <alignment horizontal="center" vertical="top" wrapText="1"/>
    </xf>
    <xf numFmtId="3" fontId="10" fillId="11" borderId="33" xfId="0" applyNumberFormat="1" applyFont="1" applyFill="1" applyBorder="1" applyAlignment="1">
      <alignment horizontal="center" vertical="top" wrapText="1"/>
    </xf>
    <xf numFmtId="0" fontId="13" fillId="7" borderId="36" xfId="0" applyFont="1" applyFill="1" applyBorder="1" applyAlignment="1">
      <alignment horizontal="center"/>
    </xf>
    <xf numFmtId="3" fontId="16" fillId="0" borderId="13" xfId="0" applyNumberFormat="1" applyFont="1" applyBorder="1" applyAlignment="1">
      <alignment horizontal="center"/>
    </xf>
    <xf numFmtId="3" fontId="16" fillId="0" borderId="44" xfId="0" applyNumberFormat="1" applyFont="1" applyBorder="1" applyAlignment="1">
      <alignment horizontal="center"/>
    </xf>
    <xf numFmtId="3" fontId="16" fillId="0" borderId="45" xfId="0" applyNumberFormat="1" applyFont="1" applyBorder="1" applyAlignment="1">
      <alignment horizontal="center"/>
    </xf>
    <xf numFmtId="0" fontId="16" fillId="0" borderId="48" xfId="0" applyFont="1" applyBorder="1" applyAlignment="1">
      <alignment horizontal="center"/>
    </xf>
    <xf numFmtId="0" fontId="16" fillId="0" borderId="60" xfId="0" applyFont="1" applyBorder="1" applyAlignment="1">
      <alignment horizontal="center"/>
    </xf>
    <xf numFmtId="0" fontId="16" fillId="0" borderId="49" xfId="0" applyFont="1" applyBorder="1" applyAlignment="1">
      <alignment horizontal="center"/>
    </xf>
    <xf numFmtId="3" fontId="16" fillId="8" borderId="13" xfId="0" applyNumberFormat="1" applyFont="1" applyFill="1" applyBorder="1" applyAlignment="1">
      <alignment horizontal="center" wrapText="1"/>
    </xf>
    <xf numFmtId="3" fontId="16" fillId="8" borderId="44" xfId="0" applyNumberFormat="1" applyFont="1" applyFill="1" applyBorder="1" applyAlignment="1">
      <alignment horizontal="center" wrapText="1"/>
    </xf>
    <xf numFmtId="3" fontId="16" fillId="8" borderId="45" xfId="0" applyNumberFormat="1" applyFont="1" applyFill="1" applyBorder="1" applyAlignment="1">
      <alignment horizontal="center" wrapText="1"/>
    </xf>
    <xf numFmtId="3" fontId="16" fillId="8" borderId="13" xfId="0" applyNumberFormat="1" applyFont="1" applyFill="1" applyBorder="1" applyAlignment="1">
      <alignment horizontal="center"/>
    </xf>
    <xf numFmtId="3" fontId="16" fillId="8" borderId="44" xfId="0" applyNumberFormat="1" applyFont="1" applyFill="1" applyBorder="1" applyAlignment="1">
      <alignment horizontal="center"/>
    </xf>
    <xf numFmtId="3" fontId="16" fillId="8" borderId="45" xfId="0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0" fillId="0" borderId="1" xfId="0" applyFont="1" applyBorder="1" applyAlignment="1">
      <alignment horizontal="right"/>
    </xf>
    <xf numFmtId="0" fontId="17" fillId="0" borderId="3" xfId="0" applyFont="1" applyBorder="1" applyAlignment="1">
      <alignment horizontal="right"/>
    </xf>
    <xf numFmtId="0" fontId="18" fillId="0" borderId="1" xfId="0" applyFont="1" applyBorder="1" applyAlignment="1">
      <alignment horizontal="center" wrapText="1"/>
    </xf>
    <xf numFmtId="0" fontId="18" fillId="0" borderId="3" xfId="0" applyFont="1" applyBorder="1" applyAlignment="1">
      <alignment horizontal="center" wrapText="1"/>
    </xf>
    <xf numFmtId="0" fontId="18" fillId="0" borderId="43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0" fillId="12" borderId="30" xfId="0" applyFill="1" applyBorder="1" applyAlignment="1">
      <alignment horizontal="center"/>
    </xf>
    <xf numFmtId="0" fontId="0" fillId="12" borderId="31" xfId="0" applyFill="1" applyBorder="1" applyAlignment="1">
      <alignment horizontal="center"/>
    </xf>
    <xf numFmtId="0" fontId="0" fillId="12" borderId="63" xfId="0" applyFill="1" applyBorder="1" applyAlignment="1">
      <alignment horizontal="center"/>
    </xf>
    <xf numFmtId="0" fontId="0" fillId="12" borderId="32" xfId="0" applyFill="1" applyBorder="1" applyAlignment="1">
      <alignment horizontal="center"/>
    </xf>
    <xf numFmtId="0" fontId="25" fillId="0" borderId="25" xfId="3" applyFont="1" applyBorder="1" applyAlignment="1">
      <alignment vertical="top" wrapText="1"/>
    </xf>
    <xf numFmtId="0" fontId="0" fillId="0" borderId="33" xfId="0" applyFont="1" applyBorder="1" applyAlignment="1">
      <alignment vertical="top" wrapText="1"/>
    </xf>
    <xf numFmtId="0" fontId="0" fillId="0" borderId="30" xfId="0" applyFont="1" applyBorder="1" applyAlignment="1">
      <alignment horizontal="left" vertical="top" wrapText="1"/>
    </xf>
    <xf numFmtId="0" fontId="0" fillId="0" borderId="59" xfId="0" applyFont="1" applyBorder="1" applyAlignment="1">
      <alignment horizontal="left" vertical="top" wrapText="1"/>
    </xf>
    <xf numFmtId="0" fontId="25" fillId="8" borderId="15" xfId="3" applyFont="1" applyFill="1" applyBorder="1" applyAlignment="1">
      <alignment vertical="top" wrapText="1"/>
    </xf>
    <xf numFmtId="0" fontId="0" fillId="0" borderId="15" xfId="0" applyFont="1" applyBorder="1" applyAlignment="1">
      <alignment vertical="top" wrapText="1"/>
    </xf>
    <xf numFmtId="0" fontId="0" fillId="8" borderId="30" xfId="0" applyFont="1" applyFill="1" applyBorder="1" applyAlignment="1">
      <alignment horizontal="left" vertical="top" wrapText="1"/>
    </xf>
    <xf numFmtId="0" fontId="0" fillId="8" borderId="59" xfId="0" applyFont="1" applyFill="1" applyBorder="1" applyAlignment="1">
      <alignment horizontal="left" vertical="top" wrapText="1"/>
    </xf>
    <xf numFmtId="0" fontId="0" fillId="0" borderId="51" xfId="0" applyFont="1" applyBorder="1" applyAlignment="1">
      <alignment horizontal="left" vertical="top" wrapText="1"/>
    </xf>
    <xf numFmtId="0" fontId="0" fillId="8" borderId="68" xfId="0" applyFont="1" applyFill="1" applyBorder="1" applyAlignment="1">
      <alignment horizontal="left" vertical="top" wrapText="1"/>
    </xf>
    <xf numFmtId="0" fontId="0" fillId="0" borderId="68" xfId="0" applyFont="1" applyBorder="1" applyAlignment="1">
      <alignment horizontal="left" vertical="top" wrapText="1"/>
    </xf>
    <xf numFmtId="0" fontId="0" fillId="0" borderId="26" xfId="0" applyFont="1" applyBorder="1" applyAlignment="1">
      <alignment horizontal="left" vertical="top" wrapText="1"/>
    </xf>
    <xf numFmtId="0" fontId="15" fillId="4" borderId="34" xfId="0" applyFont="1" applyFill="1" applyBorder="1" applyAlignment="1">
      <alignment vertical="center" wrapText="1"/>
    </xf>
    <xf numFmtId="0" fontId="15" fillId="4" borderId="27" xfId="0" applyFont="1" applyFill="1" applyBorder="1" applyAlignment="1">
      <alignment vertical="center" wrapText="1"/>
    </xf>
    <xf numFmtId="44" fontId="15" fillId="4" borderId="43" xfId="0" applyNumberFormat="1" applyFont="1" applyFill="1" applyBorder="1" applyAlignment="1">
      <alignment vertical="center" wrapText="1"/>
    </xf>
    <xf numFmtId="44" fontId="15" fillId="4" borderId="42" xfId="0" applyNumberFormat="1" applyFont="1" applyFill="1" applyBorder="1" applyAlignment="1">
      <alignment vertical="center" wrapText="1"/>
    </xf>
    <xf numFmtId="0" fontId="25" fillId="8" borderId="25" xfId="3" applyFont="1" applyFill="1" applyBorder="1" applyAlignment="1">
      <alignment horizontal="left" vertical="top" wrapText="1"/>
    </xf>
    <xf numFmtId="0" fontId="25" fillId="8" borderId="15" xfId="3" applyFont="1" applyFill="1" applyBorder="1" applyAlignment="1">
      <alignment horizontal="left" vertical="top" wrapText="1"/>
    </xf>
    <xf numFmtId="0" fontId="25" fillId="8" borderId="33" xfId="3" applyFont="1" applyFill="1" applyBorder="1" applyAlignment="1">
      <alignment horizontal="left" vertical="top" wrapText="1"/>
    </xf>
    <xf numFmtId="0" fontId="25" fillId="8" borderId="51" xfId="4" applyFont="1" applyFill="1" applyBorder="1" applyAlignment="1">
      <alignment horizontal="left" vertical="top" wrapText="1"/>
    </xf>
    <xf numFmtId="0" fontId="25" fillId="8" borderId="26" xfId="4" applyFont="1" applyFill="1" applyBorder="1" applyAlignment="1">
      <alignment horizontal="left" vertical="top" wrapText="1"/>
    </xf>
    <xf numFmtId="0" fontId="25" fillId="0" borderId="15" xfId="3" applyFont="1" applyBorder="1" applyAlignment="1">
      <alignment vertical="top" wrapText="1"/>
    </xf>
    <xf numFmtId="0" fontId="25" fillId="0" borderId="33" xfId="3" applyFont="1" applyBorder="1" applyAlignment="1">
      <alignment vertical="top" wrapText="1"/>
    </xf>
    <xf numFmtId="0" fontId="25" fillId="8" borderId="25" xfId="3" applyFont="1" applyFill="1" applyBorder="1" applyAlignment="1">
      <alignment vertical="top" wrapText="1"/>
    </xf>
    <xf numFmtId="0" fontId="25" fillId="8" borderId="33" xfId="3" applyFont="1" applyFill="1" applyBorder="1" applyAlignment="1">
      <alignment vertical="top" wrapText="1"/>
    </xf>
    <xf numFmtId="0" fontId="25" fillId="0" borderId="25" xfId="3" applyFont="1" applyBorder="1" applyAlignment="1">
      <alignment horizontal="left" vertical="top" wrapText="1"/>
    </xf>
    <xf numFmtId="0" fontId="25" fillId="0" borderId="15" xfId="3" applyFont="1" applyBorder="1" applyAlignment="1">
      <alignment horizontal="left" vertical="top" wrapText="1"/>
    </xf>
    <xf numFmtId="0" fontId="25" fillId="0" borderId="33" xfId="3" applyFont="1" applyBorder="1" applyAlignment="1">
      <alignment horizontal="left" vertical="top" wrapText="1"/>
    </xf>
    <xf numFmtId="0" fontId="0" fillId="8" borderId="26" xfId="0" applyFont="1" applyFill="1" applyBorder="1" applyAlignment="1">
      <alignment horizontal="left" vertical="top" wrapText="1"/>
    </xf>
    <xf numFmtId="0" fontId="0" fillId="8" borderId="51" xfId="0" applyFont="1" applyFill="1" applyBorder="1" applyAlignment="1">
      <alignment horizontal="left" vertical="top" wrapText="1"/>
    </xf>
    <xf numFmtId="0" fontId="25" fillId="8" borderId="15" xfId="3" applyFont="1" applyFill="1" applyBorder="1" applyAlignment="1">
      <alignment horizontal="center" vertical="top" wrapText="1"/>
    </xf>
    <xf numFmtId="0" fontId="25" fillId="8" borderId="33" xfId="3" applyFont="1" applyFill="1" applyBorder="1" applyAlignment="1">
      <alignment horizontal="center" vertical="top" wrapText="1"/>
    </xf>
    <xf numFmtId="0" fontId="0" fillId="8" borderId="15" xfId="0" applyFont="1" applyFill="1" applyBorder="1" applyAlignment="1">
      <alignment vertical="top" wrapText="1"/>
    </xf>
    <xf numFmtId="0" fontId="25" fillId="3" borderId="30" xfId="4" applyFont="1" applyFill="1" applyBorder="1" applyAlignment="1">
      <alignment horizontal="left" vertical="top" wrapText="1"/>
    </xf>
    <xf numFmtId="0" fontId="25" fillId="3" borderId="68" xfId="4" applyFont="1" applyFill="1" applyBorder="1" applyAlignment="1">
      <alignment horizontal="left" vertical="top" wrapText="1"/>
    </xf>
    <xf numFmtId="0" fontId="25" fillId="3" borderId="26" xfId="4" applyFont="1" applyFill="1" applyBorder="1" applyAlignment="1">
      <alignment horizontal="left" vertical="top" wrapText="1"/>
    </xf>
    <xf numFmtId="0" fontId="25" fillId="3" borderId="51" xfId="4" applyFont="1" applyFill="1" applyBorder="1" applyAlignment="1">
      <alignment horizontal="left" vertical="top" wrapText="1"/>
    </xf>
    <xf numFmtId="0" fontId="25" fillId="3" borderId="59" xfId="4" applyFont="1" applyFill="1" applyBorder="1" applyAlignment="1">
      <alignment horizontal="left" vertical="top" wrapText="1"/>
    </xf>
  </cellXfs>
  <cellStyles count="7">
    <cellStyle name="Comma" xfId="6" builtinId="3"/>
    <cellStyle name="Currency" xfId="1" builtinId="4"/>
    <cellStyle name="Currency 2" xfId="5"/>
    <cellStyle name="Normal" xfId="0" builtinId="0"/>
    <cellStyle name="Normal 2" xfId="3"/>
    <cellStyle name="Normal 3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2"/>
  <sheetViews>
    <sheetView tabSelected="1" showWhiteSpace="0" view="pageLayout" topLeftCell="A52" zoomScaleNormal="100" workbookViewId="0">
      <selection activeCell="E78" sqref="E78"/>
    </sheetView>
  </sheetViews>
  <sheetFormatPr defaultRowHeight="15" x14ac:dyDescent="0.25"/>
  <cols>
    <col min="1" max="1" width="44.28515625" customWidth="1"/>
    <col min="2" max="2" width="9.7109375" customWidth="1"/>
    <col min="12" max="12" width="18.140625" customWidth="1"/>
  </cols>
  <sheetData>
    <row r="1" spans="1:17" ht="15.75" thickBot="1" x14ac:dyDescent="0.3">
      <c r="K1" s="1"/>
    </row>
    <row r="2" spans="1:17" ht="15.75" thickBot="1" x14ac:dyDescent="0.3">
      <c r="B2" s="766" t="s">
        <v>0</v>
      </c>
      <c r="C2" s="767"/>
      <c r="D2" s="767"/>
      <c r="E2" s="768"/>
      <c r="F2" s="767" t="s">
        <v>1</v>
      </c>
      <c r="G2" s="767"/>
      <c r="H2" s="767"/>
      <c r="I2" s="767"/>
      <c r="J2" s="767"/>
      <c r="K2" s="768"/>
      <c r="L2" s="762" t="s">
        <v>13</v>
      </c>
    </row>
    <row r="3" spans="1:17" ht="24" thickBot="1" x14ac:dyDescent="0.3">
      <c r="A3" s="2" t="s">
        <v>2</v>
      </c>
      <c r="B3" s="3" t="s">
        <v>3</v>
      </c>
      <c r="C3" s="4" t="s">
        <v>4</v>
      </c>
      <c r="D3" s="4" t="s">
        <v>5</v>
      </c>
      <c r="E3" s="5" t="s">
        <v>6</v>
      </c>
      <c r="F3" s="348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6" t="s">
        <v>12</v>
      </c>
      <c r="L3" s="763"/>
    </row>
    <row r="4" spans="1:17" ht="15.75" thickBot="1" x14ac:dyDescent="0.3">
      <c r="A4" s="7" t="s">
        <v>14</v>
      </c>
      <c r="B4" s="8"/>
      <c r="C4" s="9"/>
      <c r="D4" s="9"/>
      <c r="E4" s="10"/>
      <c r="F4" s="349"/>
      <c r="G4" s="9"/>
      <c r="H4" s="9"/>
      <c r="I4" s="9"/>
      <c r="J4" s="9"/>
      <c r="K4" s="11"/>
      <c r="L4" s="312"/>
      <c r="M4" s="355"/>
    </row>
    <row r="5" spans="1:17" x14ac:dyDescent="0.25">
      <c r="A5" s="12" t="s">
        <v>15</v>
      </c>
      <c r="B5" s="13">
        <v>8182</v>
      </c>
      <c r="C5" s="315">
        <v>75</v>
      </c>
      <c r="D5" s="15">
        <v>5</v>
      </c>
      <c r="E5" s="16">
        <v>2</v>
      </c>
      <c r="F5" s="18">
        <v>1</v>
      </c>
      <c r="G5" s="51">
        <v>4</v>
      </c>
      <c r="H5" s="51">
        <v>0</v>
      </c>
      <c r="I5" s="19">
        <v>4</v>
      </c>
      <c r="J5" s="248">
        <v>4</v>
      </c>
      <c r="K5" s="344">
        <v>52</v>
      </c>
      <c r="L5" s="313" t="s">
        <v>600</v>
      </c>
      <c r="M5" s="355"/>
    </row>
    <row r="6" spans="1:17" x14ac:dyDescent="0.25">
      <c r="A6" s="23" t="s">
        <v>16</v>
      </c>
      <c r="B6" s="24">
        <v>10243</v>
      </c>
      <c r="C6" s="315">
        <v>80</v>
      </c>
      <c r="D6" s="15">
        <v>5</v>
      </c>
      <c r="E6" s="25">
        <v>2</v>
      </c>
      <c r="F6" s="343">
        <v>0</v>
      </c>
      <c r="G6" s="20">
        <v>3</v>
      </c>
      <c r="H6" s="20">
        <v>0</v>
      </c>
      <c r="I6" s="19">
        <v>3</v>
      </c>
      <c r="J6" s="248">
        <v>3</v>
      </c>
      <c r="K6" s="344">
        <v>266</v>
      </c>
      <c r="L6" s="145" t="s">
        <v>600</v>
      </c>
      <c r="M6" s="355"/>
      <c r="N6" s="355"/>
      <c r="O6" s="356"/>
      <c r="P6" s="342"/>
      <c r="Q6" s="355"/>
    </row>
    <row r="7" spans="1:17" x14ac:dyDescent="0.25">
      <c r="A7" s="23" t="s">
        <v>17</v>
      </c>
      <c r="B7" s="24">
        <v>19543</v>
      </c>
      <c r="C7" s="315">
        <v>108.67307692307692</v>
      </c>
      <c r="D7" s="15">
        <v>6</v>
      </c>
      <c r="E7" s="25">
        <v>3</v>
      </c>
      <c r="F7" s="343">
        <v>1</v>
      </c>
      <c r="G7" s="20">
        <v>3.63</v>
      </c>
      <c r="H7" s="20">
        <v>1.85</v>
      </c>
      <c r="I7" s="19">
        <v>5.48</v>
      </c>
      <c r="J7" s="248">
        <v>5.48</v>
      </c>
      <c r="K7" s="344">
        <v>43</v>
      </c>
      <c r="L7" s="145" t="s">
        <v>601</v>
      </c>
      <c r="M7" s="355"/>
      <c r="N7" s="355"/>
      <c r="O7" s="356"/>
      <c r="P7" s="342"/>
      <c r="Q7" s="355"/>
    </row>
    <row r="8" spans="1:17" x14ac:dyDescent="0.25">
      <c r="A8" s="23" t="s">
        <v>18</v>
      </c>
      <c r="B8" s="24">
        <v>9150</v>
      </c>
      <c r="C8" s="315">
        <v>37.53846153846154</v>
      </c>
      <c r="D8" s="15">
        <v>6</v>
      </c>
      <c r="E8" s="25">
        <v>1</v>
      </c>
      <c r="F8" s="343">
        <v>1</v>
      </c>
      <c r="G8" s="20">
        <v>2</v>
      </c>
      <c r="H8" s="20">
        <v>0</v>
      </c>
      <c r="I8" s="19">
        <v>2</v>
      </c>
      <c r="J8" s="248">
        <v>2</v>
      </c>
      <c r="K8" s="344">
        <v>0</v>
      </c>
      <c r="L8" s="145" t="s">
        <v>600</v>
      </c>
      <c r="M8" s="355"/>
      <c r="N8" s="355"/>
      <c r="O8" s="356"/>
      <c r="P8" s="342"/>
      <c r="Q8" s="355"/>
    </row>
    <row r="9" spans="1:17" x14ac:dyDescent="0.25">
      <c r="A9" s="23" t="s">
        <v>20</v>
      </c>
      <c r="B9" s="24">
        <v>8669</v>
      </c>
      <c r="C9" s="315">
        <v>35.480769230769234</v>
      </c>
      <c r="D9" s="15">
        <v>5</v>
      </c>
      <c r="E9" s="25">
        <v>1</v>
      </c>
      <c r="F9" s="343">
        <v>0</v>
      </c>
      <c r="G9" s="20">
        <v>3</v>
      </c>
      <c r="H9" s="20">
        <v>0.15</v>
      </c>
      <c r="I9" s="19">
        <v>3.15</v>
      </c>
      <c r="J9" s="248">
        <v>3.15</v>
      </c>
      <c r="K9" s="344">
        <v>588</v>
      </c>
      <c r="L9" s="145" t="s">
        <v>600</v>
      </c>
      <c r="M9" s="355"/>
      <c r="N9" s="355"/>
      <c r="O9" s="356"/>
      <c r="P9" s="342"/>
      <c r="Q9" s="355"/>
    </row>
    <row r="10" spans="1:17" x14ac:dyDescent="0.25">
      <c r="A10" s="23" t="s">
        <v>21</v>
      </c>
      <c r="B10" s="24">
        <v>7486</v>
      </c>
      <c r="C10" s="315">
        <v>40</v>
      </c>
      <c r="D10" s="15">
        <v>5</v>
      </c>
      <c r="E10" s="25">
        <v>1</v>
      </c>
      <c r="F10" s="343">
        <v>1</v>
      </c>
      <c r="G10" s="20">
        <v>2.83</v>
      </c>
      <c r="H10" s="20">
        <v>0</v>
      </c>
      <c r="I10" s="19">
        <v>2.83</v>
      </c>
      <c r="J10" s="248">
        <v>2.83</v>
      </c>
      <c r="K10" s="344">
        <v>0</v>
      </c>
      <c r="L10" s="145" t="s">
        <v>601</v>
      </c>
      <c r="M10" s="355"/>
      <c r="N10" s="355"/>
      <c r="O10" s="356"/>
      <c r="P10" s="342"/>
      <c r="Q10" s="355"/>
    </row>
    <row r="11" spans="1:17" x14ac:dyDescent="0.25">
      <c r="A11" s="23" t="s">
        <v>22</v>
      </c>
      <c r="B11" s="24">
        <v>11043</v>
      </c>
      <c r="C11" s="315">
        <v>70</v>
      </c>
      <c r="D11" s="15">
        <v>5</v>
      </c>
      <c r="E11" s="25">
        <v>3</v>
      </c>
      <c r="F11" s="343">
        <v>1</v>
      </c>
      <c r="G11" s="20">
        <v>7</v>
      </c>
      <c r="H11" s="20">
        <v>0</v>
      </c>
      <c r="I11" s="19">
        <v>7</v>
      </c>
      <c r="J11" s="248">
        <v>7</v>
      </c>
      <c r="K11" s="344">
        <v>0</v>
      </c>
      <c r="L11" s="145" t="s">
        <v>600</v>
      </c>
      <c r="M11" s="355"/>
      <c r="N11" s="355"/>
      <c r="O11" s="356"/>
      <c r="P11" s="342"/>
      <c r="Q11" s="355"/>
    </row>
    <row r="12" spans="1:17" x14ac:dyDescent="0.25">
      <c r="A12" s="23" t="s">
        <v>23</v>
      </c>
      <c r="B12" s="24">
        <v>5922</v>
      </c>
      <c r="C12" s="315">
        <v>45.96153846153846</v>
      </c>
      <c r="D12" s="15">
        <v>5</v>
      </c>
      <c r="E12" s="25">
        <v>1</v>
      </c>
      <c r="F12" s="343">
        <v>1</v>
      </c>
      <c r="G12" s="20">
        <v>1</v>
      </c>
      <c r="H12" s="20">
        <v>2</v>
      </c>
      <c r="I12" s="19">
        <v>3</v>
      </c>
      <c r="J12" s="248">
        <v>3</v>
      </c>
      <c r="K12" s="344">
        <v>150</v>
      </c>
      <c r="L12" s="145" t="s">
        <v>602</v>
      </c>
      <c r="M12" s="355"/>
      <c r="N12" s="355"/>
      <c r="O12" s="356"/>
      <c r="P12" s="342"/>
      <c r="Q12" s="355"/>
    </row>
    <row r="13" spans="1:17" x14ac:dyDescent="0.25">
      <c r="A13" s="23" t="s">
        <v>24</v>
      </c>
      <c r="B13" s="24">
        <v>14588</v>
      </c>
      <c r="C13" s="315">
        <v>57.692307692307693</v>
      </c>
      <c r="D13" s="15">
        <v>5</v>
      </c>
      <c r="E13" s="25">
        <v>2</v>
      </c>
      <c r="F13" s="343">
        <v>1</v>
      </c>
      <c r="G13" s="20">
        <v>3</v>
      </c>
      <c r="H13" s="20">
        <v>0</v>
      </c>
      <c r="I13" s="19">
        <v>3</v>
      </c>
      <c r="J13" s="248">
        <v>3</v>
      </c>
      <c r="K13" s="344">
        <v>50</v>
      </c>
      <c r="L13" s="145" t="s">
        <v>601</v>
      </c>
      <c r="M13" s="355"/>
      <c r="N13" s="355"/>
      <c r="O13" s="356"/>
      <c r="P13" s="342"/>
      <c r="Q13" s="355"/>
    </row>
    <row r="14" spans="1:17" x14ac:dyDescent="0.25">
      <c r="A14" s="316" t="s">
        <v>604</v>
      </c>
      <c r="B14" s="24">
        <v>9122</v>
      </c>
      <c r="C14" s="315">
        <v>71</v>
      </c>
      <c r="D14" s="15">
        <v>6</v>
      </c>
      <c r="E14" s="25">
        <v>2</v>
      </c>
      <c r="F14" s="343">
        <v>1</v>
      </c>
      <c r="G14" s="20">
        <v>2.6</v>
      </c>
      <c r="H14" s="20">
        <v>0</v>
      </c>
      <c r="I14" s="19">
        <v>2.6</v>
      </c>
      <c r="J14" s="248">
        <v>2.6</v>
      </c>
      <c r="K14" s="344">
        <v>24</v>
      </c>
      <c r="L14" s="145" t="s">
        <v>601</v>
      </c>
      <c r="M14" s="355"/>
      <c r="N14" s="355"/>
      <c r="O14" s="356"/>
      <c r="P14" s="342"/>
      <c r="Q14" s="355"/>
    </row>
    <row r="15" spans="1:17" ht="15.75" thickBot="1" x14ac:dyDescent="0.3">
      <c r="A15" s="23" t="s">
        <v>26</v>
      </c>
      <c r="B15" s="28">
        <v>12447</v>
      </c>
      <c r="C15" s="315">
        <v>50</v>
      </c>
      <c r="D15" s="15">
        <v>5</v>
      </c>
      <c r="E15" s="29">
        <v>2</v>
      </c>
      <c r="F15" s="343">
        <v>0</v>
      </c>
      <c r="G15" s="20">
        <v>1.81</v>
      </c>
      <c r="H15" s="20">
        <v>0</v>
      </c>
      <c r="I15" s="19">
        <v>1.81</v>
      </c>
      <c r="J15" s="248">
        <v>1.81</v>
      </c>
      <c r="K15" s="344">
        <v>40</v>
      </c>
      <c r="L15" s="314" t="s">
        <v>603</v>
      </c>
      <c r="M15" s="355"/>
      <c r="N15" s="355"/>
      <c r="O15" s="356"/>
      <c r="P15" s="342"/>
      <c r="Q15" s="355"/>
    </row>
    <row r="16" spans="1:17" x14ac:dyDescent="0.25">
      <c r="A16" s="30"/>
      <c r="B16" s="31"/>
      <c r="C16" s="32"/>
      <c r="D16" s="33"/>
      <c r="E16" s="34"/>
      <c r="F16" s="36"/>
      <c r="G16" s="36"/>
      <c r="H16" s="36"/>
      <c r="I16" s="36"/>
      <c r="J16" s="37"/>
      <c r="K16" s="38"/>
      <c r="L16" s="39"/>
      <c r="M16" s="355"/>
      <c r="N16" s="355"/>
      <c r="O16" s="355"/>
      <c r="P16" s="342"/>
      <c r="Q16" s="355"/>
    </row>
    <row r="17" spans="1:17" x14ac:dyDescent="0.25">
      <c r="A17" s="40" t="s">
        <v>27</v>
      </c>
      <c r="B17" s="28"/>
      <c r="C17" s="41"/>
      <c r="D17" s="15"/>
      <c r="E17" s="25"/>
      <c r="F17" s="343"/>
      <c r="G17" s="19"/>
      <c r="H17" s="19"/>
      <c r="I17" s="19"/>
      <c r="J17" s="20"/>
      <c r="K17" s="21"/>
      <c r="L17" s="27"/>
      <c r="M17" s="355"/>
      <c r="N17" s="355"/>
      <c r="O17" s="355"/>
      <c r="P17" s="342"/>
      <c r="Q17" s="355"/>
    </row>
    <row r="18" spans="1:17" x14ac:dyDescent="0.25">
      <c r="A18" s="23" t="s">
        <v>28</v>
      </c>
      <c r="B18" s="28">
        <v>33322</v>
      </c>
      <c r="C18" s="14">
        <v>118</v>
      </c>
      <c r="D18" s="15">
        <v>6</v>
      </c>
      <c r="E18" s="350">
        <v>8</v>
      </c>
      <c r="F18" s="344">
        <v>2</v>
      </c>
      <c r="G18" s="344">
        <v>12.24</v>
      </c>
      <c r="H18" s="344">
        <v>0.4</v>
      </c>
      <c r="I18" s="344">
        <v>12.64</v>
      </c>
      <c r="J18" s="20">
        <v>12.64</v>
      </c>
      <c r="K18" s="344">
        <v>606</v>
      </c>
      <c r="L18" s="22" t="s">
        <v>602</v>
      </c>
      <c r="M18" s="355"/>
      <c r="N18" s="355"/>
      <c r="O18" s="356"/>
      <c r="P18" s="342"/>
      <c r="Q18" s="355"/>
    </row>
    <row r="19" spans="1:17" x14ac:dyDescent="0.25">
      <c r="A19" s="23" t="s">
        <v>29</v>
      </c>
      <c r="B19" s="13">
        <v>24620</v>
      </c>
      <c r="C19" s="14">
        <v>46</v>
      </c>
      <c r="D19" s="15">
        <v>6</v>
      </c>
      <c r="E19" s="350">
        <v>1</v>
      </c>
      <c r="F19" s="344">
        <v>2</v>
      </c>
      <c r="G19" s="344">
        <v>7.62</v>
      </c>
      <c r="H19" s="344">
        <v>2</v>
      </c>
      <c r="I19" s="344">
        <v>9.6199999999999992</v>
      </c>
      <c r="J19" s="20">
        <v>9.620000000000001</v>
      </c>
      <c r="K19" s="344">
        <v>200</v>
      </c>
      <c r="L19" s="27" t="s">
        <v>602</v>
      </c>
      <c r="M19" s="355"/>
      <c r="N19" s="355"/>
      <c r="O19" s="356"/>
      <c r="P19" s="342"/>
      <c r="Q19" s="355"/>
    </row>
    <row r="20" spans="1:17" x14ac:dyDescent="0.25">
      <c r="A20" s="23" t="s">
        <v>30</v>
      </c>
      <c r="B20" s="28">
        <v>36280</v>
      </c>
      <c r="C20" s="41">
        <v>195</v>
      </c>
      <c r="D20" s="15">
        <v>6</v>
      </c>
      <c r="E20" s="350">
        <v>5</v>
      </c>
      <c r="F20" s="344">
        <v>1</v>
      </c>
      <c r="G20" s="344">
        <v>8.98</v>
      </c>
      <c r="H20" s="344">
        <v>0</v>
      </c>
      <c r="I20" s="344">
        <v>8.98</v>
      </c>
      <c r="J20" s="20">
        <v>8.98</v>
      </c>
      <c r="K20" s="344">
        <v>736</v>
      </c>
      <c r="L20" s="27" t="s">
        <v>601</v>
      </c>
      <c r="M20" s="355"/>
      <c r="N20" s="355"/>
      <c r="O20" s="356"/>
      <c r="P20" s="342"/>
      <c r="Q20" s="355"/>
    </row>
    <row r="21" spans="1:17" x14ac:dyDescent="0.25">
      <c r="A21" s="23" t="s">
        <v>31</v>
      </c>
      <c r="B21" s="28">
        <v>32575</v>
      </c>
      <c r="C21" s="14">
        <v>154.76923076923077</v>
      </c>
      <c r="D21" s="15">
        <v>5</v>
      </c>
      <c r="E21" s="350">
        <v>6</v>
      </c>
      <c r="F21" s="344">
        <v>1</v>
      </c>
      <c r="G21" s="344">
        <v>8.24</v>
      </c>
      <c r="H21" s="344">
        <v>0.13</v>
      </c>
      <c r="I21" s="344">
        <v>8.3699999999999992</v>
      </c>
      <c r="J21" s="20">
        <v>8.370000000000001</v>
      </c>
      <c r="K21" s="344">
        <v>691</v>
      </c>
      <c r="L21" s="27" t="s">
        <v>601</v>
      </c>
      <c r="M21" s="355"/>
      <c r="N21" s="355"/>
      <c r="O21" s="356"/>
      <c r="P21" s="342"/>
      <c r="Q21" s="355"/>
    </row>
    <row r="22" spans="1:17" x14ac:dyDescent="0.25">
      <c r="A22" s="23" t="s">
        <v>32</v>
      </c>
      <c r="B22" s="28">
        <v>21578</v>
      </c>
      <c r="C22" s="14">
        <v>43</v>
      </c>
      <c r="D22" s="15">
        <v>5</v>
      </c>
      <c r="E22" s="350">
        <v>1</v>
      </c>
      <c r="F22" s="344">
        <v>1</v>
      </c>
      <c r="G22" s="344">
        <v>5</v>
      </c>
      <c r="H22" s="344">
        <v>1</v>
      </c>
      <c r="I22" s="344">
        <v>6</v>
      </c>
      <c r="J22" s="20">
        <v>6</v>
      </c>
      <c r="K22" s="344">
        <v>216</v>
      </c>
      <c r="L22" s="27" t="s">
        <v>602</v>
      </c>
      <c r="M22" s="355"/>
      <c r="N22" s="355"/>
      <c r="O22" s="356"/>
      <c r="P22" s="342"/>
      <c r="Q22" s="355"/>
    </row>
    <row r="23" spans="1:17" x14ac:dyDescent="0.25">
      <c r="A23" s="23" t="s">
        <v>33</v>
      </c>
      <c r="B23" s="28">
        <v>30999</v>
      </c>
      <c r="C23" s="14">
        <v>64.519230769230774</v>
      </c>
      <c r="D23" s="15">
        <v>6</v>
      </c>
      <c r="E23" s="350">
        <v>2</v>
      </c>
      <c r="F23" s="344">
        <v>3.3</v>
      </c>
      <c r="G23" s="344">
        <v>6.3</v>
      </c>
      <c r="H23" s="344">
        <v>2.75</v>
      </c>
      <c r="I23" s="344">
        <v>9.0500000000000007</v>
      </c>
      <c r="J23" s="20">
        <v>9.0500000000000007</v>
      </c>
      <c r="K23" s="344">
        <v>162</v>
      </c>
      <c r="L23" s="27" t="s">
        <v>602</v>
      </c>
      <c r="M23" s="355"/>
      <c r="N23" s="355"/>
      <c r="O23" s="356"/>
      <c r="P23" s="342"/>
      <c r="Q23" s="355"/>
    </row>
    <row r="24" spans="1:17" x14ac:dyDescent="0.25">
      <c r="A24" s="23" t="s">
        <v>34</v>
      </c>
      <c r="B24" s="28">
        <v>31254</v>
      </c>
      <c r="C24" s="14">
        <v>39.57692307692308</v>
      </c>
      <c r="D24" s="15">
        <v>6</v>
      </c>
      <c r="E24" s="350">
        <v>1</v>
      </c>
      <c r="F24" s="344">
        <v>2</v>
      </c>
      <c r="G24" s="344">
        <v>7.47</v>
      </c>
      <c r="H24" s="344">
        <v>0.93</v>
      </c>
      <c r="I24" s="344">
        <v>8.4</v>
      </c>
      <c r="J24" s="20">
        <v>8.4</v>
      </c>
      <c r="K24" s="344">
        <v>583</v>
      </c>
      <c r="L24" s="27" t="s">
        <v>602</v>
      </c>
      <c r="M24" s="355"/>
      <c r="N24" s="355"/>
      <c r="O24" s="356"/>
      <c r="P24" s="342"/>
      <c r="Q24" s="355"/>
    </row>
    <row r="25" spans="1:17" x14ac:dyDescent="0.25">
      <c r="A25" s="23" t="s">
        <v>35</v>
      </c>
      <c r="B25" s="28">
        <v>31716</v>
      </c>
      <c r="C25" s="14">
        <v>131.80769230769232</v>
      </c>
      <c r="D25" s="15">
        <v>6</v>
      </c>
      <c r="E25" s="350">
        <v>5</v>
      </c>
      <c r="F25" s="344">
        <v>0</v>
      </c>
      <c r="G25" s="344">
        <v>7.83</v>
      </c>
      <c r="H25" s="344">
        <v>0.1</v>
      </c>
      <c r="I25" s="344">
        <v>7.93</v>
      </c>
      <c r="J25" s="20">
        <v>7.93</v>
      </c>
      <c r="K25" s="344">
        <v>48</v>
      </c>
      <c r="L25" s="27" t="s">
        <v>600</v>
      </c>
      <c r="M25" s="355"/>
      <c r="N25" s="355"/>
      <c r="O25" s="356"/>
      <c r="P25" s="342"/>
      <c r="Q25" s="355"/>
    </row>
    <row r="26" spans="1:17" x14ac:dyDescent="0.25">
      <c r="A26" s="23" t="s">
        <v>36</v>
      </c>
      <c r="B26" s="28">
        <v>35916</v>
      </c>
      <c r="C26" s="14">
        <v>97</v>
      </c>
      <c r="D26" s="15">
        <v>6</v>
      </c>
      <c r="E26" s="350">
        <v>3</v>
      </c>
      <c r="F26" s="344">
        <v>1</v>
      </c>
      <c r="G26" s="344">
        <v>5.13</v>
      </c>
      <c r="H26" s="344">
        <v>0.38</v>
      </c>
      <c r="I26" s="344">
        <v>5.51</v>
      </c>
      <c r="J26" s="20">
        <v>5.51</v>
      </c>
      <c r="K26" s="344">
        <v>36</v>
      </c>
      <c r="L26" s="27" t="s">
        <v>601</v>
      </c>
      <c r="M26" s="355"/>
      <c r="N26" s="355"/>
      <c r="O26" s="356"/>
      <c r="P26" s="342"/>
      <c r="Q26" s="355"/>
    </row>
    <row r="27" spans="1:17" x14ac:dyDescent="0.25">
      <c r="A27" s="23" t="s">
        <v>37</v>
      </c>
      <c r="B27" s="28">
        <v>29463</v>
      </c>
      <c r="C27" s="14">
        <v>44</v>
      </c>
      <c r="D27" s="15">
        <v>6</v>
      </c>
      <c r="E27" s="350">
        <v>1</v>
      </c>
      <c r="F27" s="344">
        <v>1</v>
      </c>
      <c r="G27" s="344">
        <v>4</v>
      </c>
      <c r="H27" s="344">
        <v>1.88</v>
      </c>
      <c r="I27" s="344">
        <v>5.88</v>
      </c>
      <c r="J27" s="20">
        <v>5.88</v>
      </c>
      <c r="K27" s="344">
        <v>50</v>
      </c>
      <c r="L27" s="27" t="s">
        <v>605</v>
      </c>
      <c r="M27" s="355"/>
      <c r="N27" s="355"/>
      <c r="O27" s="356"/>
      <c r="P27" s="342"/>
      <c r="Q27" s="355"/>
    </row>
    <row r="28" spans="1:17" x14ac:dyDescent="0.25">
      <c r="A28" s="23" t="s">
        <v>38</v>
      </c>
      <c r="B28" s="28">
        <v>37228</v>
      </c>
      <c r="C28" s="14">
        <v>135</v>
      </c>
      <c r="D28" s="15">
        <v>6</v>
      </c>
      <c r="E28" s="350">
        <v>3</v>
      </c>
      <c r="F28" s="344">
        <v>1.88</v>
      </c>
      <c r="G28" s="344">
        <v>7.5</v>
      </c>
      <c r="H28" s="344">
        <v>3.18</v>
      </c>
      <c r="I28" s="344">
        <v>10.68</v>
      </c>
      <c r="J28" s="20">
        <v>10.68</v>
      </c>
      <c r="K28" s="344">
        <v>0</v>
      </c>
      <c r="L28" s="27" t="s">
        <v>602</v>
      </c>
      <c r="M28" s="355"/>
      <c r="N28" s="355"/>
      <c r="O28" s="356"/>
      <c r="P28" s="342"/>
      <c r="Q28" s="355"/>
    </row>
    <row r="29" spans="1:17" x14ac:dyDescent="0.25">
      <c r="A29" s="23" t="s">
        <v>39</v>
      </c>
      <c r="B29" s="28">
        <v>27005</v>
      </c>
      <c r="C29" s="14">
        <v>106</v>
      </c>
      <c r="D29" s="15">
        <v>6</v>
      </c>
      <c r="E29" s="350">
        <v>5</v>
      </c>
      <c r="F29" s="344">
        <v>0</v>
      </c>
      <c r="G29" s="344">
        <v>11.33</v>
      </c>
      <c r="H29" s="344">
        <v>0.51</v>
      </c>
      <c r="I29" s="344">
        <v>11.84</v>
      </c>
      <c r="J29" s="20">
        <v>11.84</v>
      </c>
      <c r="K29" s="344">
        <v>473.5</v>
      </c>
      <c r="L29" s="27" t="s">
        <v>602</v>
      </c>
      <c r="M29" s="355"/>
      <c r="N29" s="355"/>
      <c r="O29" s="356"/>
      <c r="P29" s="342"/>
      <c r="Q29" s="355"/>
    </row>
    <row r="30" spans="1:17" x14ac:dyDescent="0.25">
      <c r="A30" s="23" t="s">
        <v>40</v>
      </c>
      <c r="B30" s="28">
        <v>28429</v>
      </c>
      <c r="C30" s="14">
        <v>70.807692307692307</v>
      </c>
      <c r="D30" s="15">
        <v>6</v>
      </c>
      <c r="E30" s="350">
        <v>2</v>
      </c>
      <c r="F30" s="344">
        <v>1</v>
      </c>
      <c r="G30" s="344">
        <v>5.75</v>
      </c>
      <c r="H30" s="344">
        <v>0</v>
      </c>
      <c r="I30" s="344">
        <v>5.75</v>
      </c>
      <c r="J30" s="20">
        <v>5.75</v>
      </c>
      <c r="K30" s="344">
        <v>1</v>
      </c>
      <c r="L30" s="27" t="s">
        <v>602</v>
      </c>
      <c r="M30" s="355"/>
      <c r="N30" s="355"/>
      <c r="O30" s="356"/>
      <c r="P30" s="342"/>
      <c r="Q30" s="355"/>
    </row>
    <row r="31" spans="1:17" x14ac:dyDescent="0.25">
      <c r="A31" s="23" t="s">
        <v>41</v>
      </c>
      <c r="B31" s="28">
        <v>20566</v>
      </c>
      <c r="C31" s="14">
        <v>47.019230769230766</v>
      </c>
      <c r="D31" s="15">
        <v>6</v>
      </c>
      <c r="E31" s="350">
        <v>1</v>
      </c>
      <c r="F31" s="344">
        <v>1</v>
      </c>
      <c r="G31" s="344">
        <v>1</v>
      </c>
      <c r="H31" s="344">
        <v>6.5</v>
      </c>
      <c r="I31" s="344">
        <v>7.5</v>
      </c>
      <c r="J31" s="20">
        <v>7.5</v>
      </c>
      <c r="K31" s="344">
        <v>3000</v>
      </c>
      <c r="L31" s="27" t="s">
        <v>602</v>
      </c>
      <c r="M31" s="355"/>
      <c r="N31" s="355"/>
      <c r="O31" s="356"/>
      <c r="P31" s="342"/>
      <c r="Q31" s="355"/>
    </row>
    <row r="32" spans="1:17" ht="15.75" thickBot="1" x14ac:dyDescent="0.3">
      <c r="A32" s="23" t="s">
        <v>42</v>
      </c>
      <c r="B32" s="43">
        <v>27387</v>
      </c>
      <c r="C32" s="44">
        <v>49</v>
      </c>
      <c r="D32" s="45">
        <v>6</v>
      </c>
      <c r="E32" s="351">
        <v>1</v>
      </c>
      <c r="F32" s="347">
        <v>2</v>
      </c>
      <c r="G32" s="347">
        <v>4.6500000000000004</v>
      </c>
      <c r="H32" s="347">
        <v>0.35</v>
      </c>
      <c r="I32" s="347">
        <v>5</v>
      </c>
      <c r="J32" s="47">
        <v>5</v>
      </c>
      <c r="K32" s="347">
        <v>1040</v>
      </c>
      <c r="L32" s="48" t="s">
        <v>601</v>
      </c>
      <c r="M32" s="355"/>
      <c r="N32" s="355"/>
      <c r="O32" s="356"/>
      <c r="P32" s="342"/>
      <c r="Q32" s="355"/>
    </row>
    <row r="33" spans="1:17" x14ac:dyDescent="0.25">
      <c r="A33" s="23"/>
      <c r="B33" s="49"/>
      <c r="C33" s="42"/>
      <c r="D33" s="50"/>
      <c r="E33" s="50"/>
      <c r="F33" s="18"/>
      <c r="G33" s="18"/>
      <c r="H33" s="18"/>
      <c r="I33" s="18"/>
      <c r="J33" s="51"/>
      <c r="K33" s="52"/>
      <c r="L33" s="53"/>
      <c r="M33" s="355"/>
      <c r="N33" s="355"/>
      <c r="O33" s="355"/>
      <c r="P33" s="342"/>
      <c r="Q33" s="355"/>
    </row>
    <row r="34" spans="1:17" ht="15.75" thickBot="1" x14ac:dyDescent="0.3">
      <c r="A34" s="23"/>
      <c r="B34" s="49"/>
      <c r="C34" s="54"/>
      <c r="F34" s="55"/>
      <c r="G34" s="55"/>
      <c r="H34" s="55"/>
      <c r="I34" s="55"/>
      <c r="J34" s="56"/>
      <c r="K34" s="57"/>
      <c r="L34" s="58"/>
      <c r="M34" s="355"/>
      <c r="N34" s="355"/>
      <c r="O34" s="355"/>
      <c r="P34" s="342"/>
      <c r="Q34" s="355"/>
    </row>
    <row r="35" spans="1:17" ht="15.75" thickBot="1" x14ac:dyDescent="0.3">
      <c r="A35" s="59"/>
      <c r="B35" s="766" t="s">
        <v>0</v>
      </c>
      <c r="C35" s="767"/>
      <c r="D35" s="767"/>
      <c r="E35" s="768"/>
      <c r="F35" s="766" t="s">
        <v>1</v>
      </c>
      <c r="G35" s="767"/>
      <c r="H35" s="767"/>
      <c r="I35" s="767"/>
      <c r="J35" s="767"/>
      <c r="K35" s="768"/>
      <c r="L35" s="762" t="s">
        <v>13</v>
      </c>
      <c r="M35" s="355"/>
      <c r="N35" s="355"/>
      <c r="O35" s="355"/>
      <c r="P35" s="342"/>
      <c r="Q35" s="355"/>
    </row>
    <row r="36" spans="1:17" ht="24" thickBot="1" x14ac:dyDescent="0.3">
      <c r="A36" s="60" t="s">
        <v>2</v>
      </c>
      <c r="B36" s="3" t="s">
        <v>3</v>
      </c>
      <c r="C36" s="4" t="s">
        <v>4</v>
      </c>
      <c r="D36" s="4" t="s">
        <v>5</v>
      </c>
      <c r="E36" s="5" t="s">
        <v>6</v>
      </c>
      <c r="F36" s="3" t="s">
        <v>7</v>
      </c>
      <c r="G36" s="4" t="s">
        <v>8</v>
      </c>
      <c r="H36" s="4" t="s">
        <v>9</v>
      </c>
      <c r="I36" s="4" t="s">
        <v>10</v>
      </c>
      <c r="J36" s="4" t="s">
        <v>11</v>
      </c>
      <c r="K36" s="6" t="s">
        <v>12</v>
      </c>
      <c r="L36" s="763"/>
      <c r="M36" s="355"/>
      <c r="N36" s="355"/>
      <c r="O36" s="355"/>
      <c r="P36" s="342"/>
      <c r="Q36" s="355"/>
    </row>
    <row r="37" spans="1:17" x14ac:dyDescent="0.25">
      <c r="A37" s="61" t="s">
        <v>43</v>
      </c>
      <c r="B37" s="13"/>
      <c r="C37" s="14"/>
      <c r="D37" s="15"/>
      <c r="E37" s="16"/>
      <c r="F37" s="17"/>
      <c r="G37" s="19"/>
      <c r="H37" s="19"/>
      <c r="I37" s="19"/>
      <c r="J37" s="20"/>
      <c r="K37" s="21"/>
      <c r="L37" s="22"/>
      <c r="M37" s="355"/>
      <c r="N37" s="355"/>
      <c r="O37" s="355"/>
      <c r="P37" s="342"/>
      <c r="Q37" s="355"/>
    </row>
    <row r="38" spans="1:17" x14ac:dyDescent="0.25">
      <c r="A38" s="62" t="s">
        <v>44</v>
      </c>
      <c r="B38" s="28">
        <v>59710</v>
      </c>
      <c r="C38" s="14">
        <v>97.5</v>
      </c>
      <c r="D38" s="15">
        <v>6</v>
      </c>
      <c r="E38" s="345">
        <v>4</v>
      </c>
      <c r="F38" s="344">
        <v>5</v>
      </c>
      <c r="G38" s="344">
        <v>9.19</v>
      </c>
      <c r="H38" s="344">
        <v>5.95</v>
      </c>
      <c r="I38" s="344">
        <v>15.14</v>
      </c>
      <c r="J38" s="20">
        <v>15.14</v>
      </c>
      <c r="K38" s="344">
        <v>600</v>
      </c>
      <c r="L38" s="27" t="s">
        <v>602</v>
      </c>
      <c r="M38" s="355"/>
      <c r="N38" s="355"/>
      <c r="O38" s="356"/>
      <c r="P38" s="342"/>
      <c r="Q38" s="355"/>
    </row>
    <row r="39" spans="1:17" x14ac:dyDescent="0.25">
      <c r="A39" s="62" t="s">
        <v>45</v>
      </c>
      <c r="B39" s="24">
        <v>46420</v>
      </c>
      <c r="C39" s="14">
        <v>198.84615384615384</v>
      </c>
      <c r="D39" s="15">
        <v>6</v>
      </c>
      <c r="E39" s="345">
        <v>5</v>
      </c>
      <c r="F39" s="344">
        <v>2</v>
      </c>
      <c r="G39" s="344">
        <v>23</v>
      </c>
      <c r="H39" s="344">
        <v>7</v>
      </c>
      <c r="I39" s="344">
        <v>30</v>
      </c>
      <c r="J39" s="20">
        <v>30</v>
      </c>
      <c r="K39" s="344">
        <v>2155</v>
      </c>
      <c r="L39" s="27" t="s">
        <v>605</v>
      </c>
      <c r="M39" s="355"/>
      <c r="N39" s="355"/>
      <c r="O39" s="356"/>
      <c r="P39" s="342"/>
      <c r="Q39" s="355"/>
    </row>
    <row r="40" spans="1:17" x14ac:dyDescent="0.25">
      <c r="A40" s="62" t="s">
        <v>46</v>
      </c>
      <c r="B40" s="24">
        <v>54834</v>
      </c>
      <c r="C40" s="14">
        <v>172</v>
      </c>
      <c r="D40" s="15">
        <v>6</v>
      </c>
      <c r="E40" s="345">
        <v>4</v>
      </c>
      <c r="F40" s="344">
        <v>3</v>
      </c>
      <c r="G40" s="344">
        <v>13.35</v>
      </c>
      <c r="H40" s="344">
        <v>0.6</v>
      </c>
      <c r="I40" s="344">
        <v>13.95</v>
      </c>
      <c r="J40" s="20">
        <v>13.95</v>
      </c>
      <c r="K40" s="344">
        <v>2219</v>
      </c>
      <c r="L40" s="63" t="s">
        <v>606</v>
      </c>
      <c r="M40" s="355"/>
      <c r="N40" s="355"/>
      <c r="O40" s="356"/>
      <c r="P40" s="342"/>
      <c r="Q40" s="355"/>
    </row>
    <row r="41" spans="1:17" x14ac:dyDescent="0.25">
      <c r="A41" s="62" t="s">
        <v>47</v>
      </c>
      <c r="B41" s="28">
        <v>55191</v>
      </c>
      <c r="C41" s="14">
        <v>62</v>
      </c>
      <c r="D41" s="15">
        <v>5</v>
      </c>
      <c r="E41" s="345">
        <v>2</v>
      </c>
      <c r="F41" s="344">
        <v>2</v>
      </c>
      <c r="G41" s="344">
        <v>11.2</v>
      </c>
      <c r="H41" s="344">
        <v>1.6</v>
      </c>
      <c r="I41" s="344">
        <v>12.8</v>
      </c>
      <c r="J41" s="20">
        <v>12.799999999999999</v>
      </c>
      <c r="K41" s="344">
        <v>3372</v>
      </c>
      <c r="L41" s="27" t="s">
        <v>601</v>
      </c>
      <c r="M41" s="355"/>
      <c r="N41" s="355"/>
      <c r="O41" s="356"/>
      <c r="P41" s="342"/>
      <c r="Q41" s="355"/>
    </row>
    <row r="42" spans="1:17" x14ac:dyDescent="0.25">
      <c r="A42" s="62" t="s">
        <v>48</v>
      </c>
      <c r="B42" s="28">
        <v>43869</v>
      </c>
      <c r="C42" s="14">
        <v>196</v>
      </c>
      <c r="D42" s="15">
        <v>5</v>
      </c>
      <c r="E42" s="345">
        <v>8</v>
      </c>
      <c r="F42" s="344">
        <v>2</v>
      </c>
      <c r="G42" s="344">
        <v>12</v>
      </c>
      <c r="H42" s="344">
        <v>3</v>
      </c>
      <c r="I42" s="344">
        <v>15</v>
      </c>
      <c r="J42" s="20">
        <v>15</v>
      </c>
      <c r="K42" s="344">
        <v>50</v>
      </c>
      <c r="L42" s="27" t="s">
        <v>601</v>
      </c>
      <c r="M42" s="355"/>
      <c r="N42" s="355"/>
      <c r="O42" s="356"/>
      <c r="P42" s="342"/>
      <c r="Q42" s="355"/>
    </row>
    <row r="43" spans="1:17" x14ac:dyDescent="0.25">
      <c r="A43" s="62" t="s">
        <v>49</v>
      </c>
      <c r="B43" s="28">
        <v>49800</v>
      </c>
      <c r="C43" s="14">
        <v>115</v>
      </c>
      <c r="D43" s="15">
        <v>6</v>
      </c>
      <c r="E43" s="345">
        <v>3</v>
      </c>
      <c r="F43" s="344">
        <v>4</v>
      </c>
      <c r="G43" s="344">
        <v>6.83</v>
      </c>
      <c r="H43" s="344">
        <v>3.1</v>
      </c>
      <c r="I43" s="344">
        <v>9.93</v>
      </c>
      <c r="J43" s="20">
        <v>9.93</v>
      </c>
      <c r="K43" s="344">
        <v>1890</v>
      </c>
      <c r="L43" s="27" t="s">
        <v>605</v>
      </c>
      <c r="M43" s="355"/>
      <c r="N43" s="355"/>
      <c r="O43" s="356"/>
      <c r="P43" s="342"/>
      <c r="Q43" s="355"/>
    </row>
    <row r="44" spans="1:17" x14ac:dyDescent="0.25">
      <c r="A44" s="62" t="s">
        <v>50</v>
      </c>
      <c r="B44" s="28">
        <v>47485</v>
      </c>
      <c r="C44" s="14">
        <v>56</v>
      </c>
      <c r="D44" s="15">
        <v>6</v>
      </c>
      <c r="E44" s="345">
        <v>1</v>
      </c>
      <c r="F44" s="344">
        <v>3</v>
      </c>
      <c r="G44" s="344">
        <v>10</v>
      </c>
      <c r="H44" s="344">
        <v>1.9</v>
      </c>
      <c r="I44" s="344">
        <v>11.9</v>
      </c>
      <c r="J44" s="20">
        <v>11.9</v>
      </c>
      <c r="K44" s="344">
        <v>100</v>
      </c>
      <c r="L44" s="63" t="s">
        <v>607</v>
      </c>
      <c r="M44" s="355"/>
      <c r="N44" s="355"/>
      <c r="O44" s="356"/>
      <c r="P44" s="342"/>
      <c r="Q44" s="355"/>
    </row>
    <row r="45" spans="1:17" x14ac:dyDescent="0.25">
      <c r="A45" s="62" t="s">
        <v>51</v>
      </c>
      <c r="B45" s="28">
        <v>48130</v>
      </c>
      <c r="C45" s="14">
        <v>170</v>
      </c>
      <c r="D45" s="15">
        <v>6</v>
      </c>
      <c r="E45" s="345">
        <v>7</v>
      </c>
      <c r="F45" s="344">
        <v>2</v>
      </c>
      <c r="G45" s="344">
        <v>9</v>
      </c>
      <c r="H45" s="344">
        <v>9.75</v>
      </c>
      <c r="I45" s="344">
        <v>18.75</v>
      </c>
      <c r="J45" s="20">
        <v>18.75</v>
      </c>
      <c r="K45" s="344">
        <v>200</v>
      </c>
      <c r="L45" s="63" t="s">
        <v>608</v>
      </c>
      <c r="M45" s="355"/>
      <c r="N45" s="355"/>
      <c r="O45" s="356"/>
      <c r="P45" s="342"/>
      <c r="Q45" s="355"/>
    </row>
    <row r="46" spans="1:17" x14ac:dyDescent="0.25">
      <c r="A46" s="64"/>
      <c r="B46" s="31"/>
      <c r="C46" s="32"/>
      <c r="D46" s="33"/>
      <c r="E46" s="34"/>
      <c r="F46" s="35"/>
      <c r="G46" s="36"/>
      <c r="H46" s="36"/>
      <c r="I46" s="36"/>
      <c r="J46" s="37"/>
      <c r="K46" s="38"/>
      <c r="L46" s="39"/>
      <c r="M46" s="355"/>
      <c r="N46" s="355"/>
      <c r="O46" s="355"/>
      <c r="P46" s="342"/>
      <c r="Q46" s="355"/>
    </row>
    <row r="47" spans="1:17" x14ac:dyDescent="0.25">
      <c r="A47" s="61" t="s">
        <v>52</v>
      </c>
      <c r="B47" s="28"/>
      <c r="C47" s="14"/>
      <c r="D47" s="15"/>
      <c r="E47" s="29"/>
      <c r="F47" s="26"/>
      <c r="G47" s="19"/>
      <c r="H47" s="19"/>
      <c r="I47" s="19"/>
      <c r="J47" s="20"/>
      <c r="K47" s="21"/>
      <c r="L47" s="27"/>
      <c r="M47" s="355"/>
      <c r="N47" s="355"/>
      <c r="O47" s="355"/>
      <c r="P47" s="342"/>
      <c r="Q47" s="355"/>
    </row>
    <row r="48" spans="1:17" x14ac:dyDescent="0.25">
      <c r="A48" s="62" t="s">
        <v>53</v>
      </c>
      <c r="B48" s="13">
        <v>62953</v>
      </c>
      <c r="C48" s="14">
        <v>253.75</v>
      </c>
      <c r="D48" s="15">
        <v>6</v>
      </c>
      <c r="E48" s="345">
        <v>8</v>
      </c>
      <c r="F48" s="344">
        <v>2</v>
      </c>
      <c r="G48" s="344">
        <v>14.43</v>
      </c>
      <c r="H48" s="344">
        <v>2</v>
      </c>
      <c r="I48" s="344">
        <v>16.43</v>
      </c>
      <c r="J48" s="20">
        <v>16.43</v>
      </c>
      <c r="K48" s="344">
        <v>2075.5</v>
      </c>
      <c r="L48" s="22" t="s">
        <v>602</v>
      </c>
      <c r="M48" s="355"/>
      <c r="N48" s="355"/>
      <c r="O48" s="356"/>
      <c r="P48" s="342"/>
      <c r="Q48" s="355"/>
    </row>
    <row r="49" spans="1:17" x14ac:dyDescent="0.25">
      <c r="A49" s="62" t="s">
        <v>54</v>
      </c>
      <c r="B49" s="24">
        <v>60618</v>
      </c>
      <c r="C49" s="14">
        <v>188</v>
      </c>
      <c r="D49" s="15">
        <v>6</v>
      </c>
      <c r="E49" s="345">
        <v>4</v>
      </c>
      <c r="F49" s="344">
        <v>4</v>
      </c>
      <c r="G49" s="344">
        <v>17.43</v>
      </c>
      <c r="H49" s="344">
        <v>0</v>
      </c>
      <c r="I49" s="344">
        <v>17.43</v>
      </c>
      <c r="J49" s="20">
        <v>17.43</v>
      </c>
      <c r="K49" s="344">
        <v>529.6</v>
      </c>
      <c r="L49" s="27" t="s">
        <v>602</v>
      </c>
      <c r="M49" s="355"/>
      <c r="N49" s="355"/>
      <c r="O49" s="356"/>
      <c r="P49" s="342"/>
      <c r="Q49" s="355"/>
    </row>
    <row r="50" spans="1:17" x14ac:dyDescent="0.25">
      <c r="A50" s="62" t="s">
        <v>55</v>
      </c>
      <c r="B50" s="24">
        <v>68215</v>
      </c>
      <c r="C50" s="14">
        <v>81.5</v>
      </c>
      <c r="D50" s="15">
        <v>5</v>
      </c>
      <c r="E50" s="345">
        <v>2</v>
      </c>
      <c r="F50" s="344">
        <v>1</v>
      </c>
      <c r="G50" s="344">
        <v>5</v>
      </c>
      <c r="H50" s="344">
        <v>7.73</v>
      </c>
      <c r="I50" s="344">
        <v>12.73</v>
      </c>
      <c r="J50" s="20">
        <v>12.73</v>
      </c>
      <c r="K50" s="344">
        <v>558</v>
      </c>
      <c r="L50" s="27" t="s">
        <v>605</v>
      </c>
      <c r="M50" s="355"/>
      <c r="N50" s="355"/>
      <c r="O50" s="356"/>
      <c r="P50" s="342"/>
      <c r="Q50" s="355"/>
    </row>
    <row r="51" spans="1:17" x14ac:dyDescent="0.25">
      <c r="A51" s="62" t="s">
        <v>56</v>
      </c>
      <c r="B51" s="24">
        <v>78524</v>
      </c>
      <c r="C51" s="14">
        <v>63.519230769230766</v>
      </c>
      <c r="D51" s="15">
        <v>6</v>
      </c>
      <c r="E51" s="345">
        <v>1</v>
      </c>
      <c r="F51" s="344">
        <v>3</v>
      </c>
      <c r="G51" s="344">
        <v>3</v>
      </c>
      <c r="H51" s="344">
        <v>12.48</v>
      </c>
      <c r="I51" s="344">
        <v>15.48</v>
      </c>
      <c r="J51" s="20">
        <v>15.48</v>
      </c>
      <c r="K51" s="344">
        <v>250</v>
      </c>
      <c r="L51" s="63" t="s">
        <v>605</v>
      </c>
      <c r="M51" s="355"/>
      <c r="N51" s="355"/>
      <c r="O51" s="356"/>
      <c r="P51" s="342"/>
      <c r="Q51" s="355"/>
    </row>
    <row r="52" spans="1:17" x14ac:dyDescent="0.25">
      <c r="A52" s="62" t="s">
        <v>57</v>
      </c>
      <c r="B52" s="28">
        <v>67168</v>
      </c>
      <c r="C52" s="14">
        <v>248.55769230769232</v>
      </c>
      <c r="D52" s="15">
        <v>6</v>
      </c>
      <c r="E52" s="345">
        <v>9</v>
      </c>
      <c r="F52" s="344">
        <v>3</v>
      </c>
      <c r="G52" s="344">
        <v>13.42</v>
      </c>
      <c r="H52" s="344">
        <v>4.5</v>
      </c>
      <c r="I52" s="344">
        <v>17.920000000000002</v>
      </c>
      <c r="J52" s="20">
        <v>17.920000000000002</v>
      </c>
      <c r="K52" s="344">
        <v>0</v>
      </c>
      <c r="L52" s="27" t="s">
        <v>602</v>
      </c>
      <c r="M52" s="355"/>
      <c r="N52" s="355"/>
      <c r="O52" s="356"/>
      <c r="P52" s="342"/>
      <c r="Q52" s="355"/>
    </row>
    <row r="53" spans="1:17" x14ac:dyDescent="0.25">
      <c r="A53" s="62" t="s">
        <v>58</v>
      </c>
      <c r="B53" s="28">
        <v>75944</v>
      </c>
      <c r="C53" s="14">
        <v>109</v>
      </c>
      <c r="D53" s="15">
        <v>6</v>
      </c>
      <c r="E53" s="345">
        <v>2</v>
      </c>
      <c r="F53" s="344">
        <v>6</v>
      </c>
      <c r="G53" s="344">
        <v>23.65</v>
      </c>
      <c r="H53" s="344">
        <v>1</v>
      </c>
      <c r="I53" s="344">
        <v>24.65</v>
      </c>
      <c r="J53" s="20">
        <v>24.65</v>
      </c>
      <c r="K53" s="344">
        <v>744</v>
      </c>
      <c r="L53" s="63" t="s">
        <v>606</v>
      </c>
      <c r="M53" s="355"/>
      <c r="N53" s="355"/>
      <c r="O53" s="356"/>
      <c r="P53" s="342"/>
      <c r="Q53" s="355"/>
    </row>
    <row r="54" spans="1:17" x14ac:dyDescent="0.25">
      <c r="A54" s="62" t="s">
        <v>59</v>
      </c>
      <c r="B54" s="28">
        <v>74073</v>
      </c>
      <c r="C54" s="14">
        <v>283.26923076923077</v>
      </c>
      <c r="D54" s="15">
        <v>6</v>
      </c>
      <c r="E54" s="345">
        <v>10</v>
      </c>
      <c r="F54" s="344">
        <v>1</v>
      </c>
      <c r="G54" s="344">
        <v>12</v>
      </c>
      <c r="H54" s="344">
        <v>12.08</v>
      </c>
      <c r="I54" s="344">
        <v>24.08</v>
      </c>
      <c r="J54" s="20">
        <v>24.08</v>
      </c>
      <c r="K54" s="344">
        <v>2510</v>
      </c>
      <c r="L54" s="27" t="s">
        <v>602</v>
      </c>
      <c r="M54" s="355"/>
      <c r="N54" s="355"/>
      <c r="O54" s="356"/>
      <c r="P54" s="342"/>
      <c r="Q54" s="355"/>
    </row>
    <row r="55" spans="1:17" x14ac:dyDescent="0.25">
      <c r="A55" s="64"/>
      <c r="B55" s="31"/>
      <c r="C55" s="32"/>
      <c r="D55" s="33"/>
      <c r="E55" s="34"/>
      <c r="F55" s="35"/>
      <c r="G55" s="36"/>
      <c r="H55" s="36"/>
      <c r="I55" s="36"/>
      <c r="J55" s="37"/>
      <c r="K55" s="38"/>
      <c r="L55" s="65"/>
      <c r="M55" s="355"/>
      <c r="N55" s="355"/>
      <c r="O55" s="355"/>
      <c r="P55" s="342"/>
      <c r="Q55" s="355"/>
    </row>
    <row r="56" spans="1:17" x14ac:dyDescent="0.25">
      <c r="A56" s="61" t="s">
        <v>60</v>
      </c>
      <c r="B56" s="13"/>
      <c r="C56" s="42"/>
      <c r="D56" s="50"/>
      <c r="E56" s="16"/>
      <c r="F56" s="17"/>
      <c r="G56" s="18"/>
      <c r="H56" s="18"/>
      <c r="I56" s="18"/>
      <c r="J56" s="51"/>
      <c r="K56" s="66"/>
      <c r="L56" s="67"/>
      <c r="M56" s="355"/>
      <c r="N56" s="355"/>
      <c r="O56" s="355"/>
      <c r="P56" s="342"/>
      <c r="Q56" s="355"/>
    </row>
    <row r="57" spans="1:17" x14ac:dyDescent="0.25">
      <c r="A57" s="62" t="s">
        <v>61</v>
      </c>
      <c r="B57" s="28">
        <v>108909</v>
      </c>
      <c r="C57" s="14">
        <v>122.73076923076923</v>
      </c>
      <c r="D57" s="15">
        <v>6</v>
      </c>
      <c r="E57" s="345">
        <v>2</v>
      </c>
      <c r="F57" s="344">
        <v>4</v>
      </c>
      <c r="G57" s="344">
        <v>17.75</v>
      </c>
      <c r="H57" s="344">
        <v>4.5</v>
      </c>
      <c r="I57" s="344">
        <v>22.25</v>
      </c>
      <c r="J57" s="20">
        <v>22.25</v>
      </c>
      <c r="K57" s="344">
        <v>3041</v>
      </c>
      <c r="L57" s="63" t="s">
        <v>607</v>
      </c>
      <c r="M57" s="355"/>
      <c r="N57" s="355"/>
      <c r="O57" s="356"/>
      <c r="P57" s="342"/>
      <c r="Q57" s="355"/>
    </row>
    <row r="58" spans="1:17" x14ac:dyDescent="0.25">
      <c r="A58" s="62" t="s">
        <v>62</v>
      </c>
      <c r="B58" s="28">
        <v>103465</v>
      </c>
      <c r="C58" s="14">
        <v>248.23076923076923</v>
      </c>
      <c r="D58" s="15">
        <v>6</v>
      </c>
      <c r="E58" s="345">
        <v>5</v>
      </c>
      <c r="F58" s="344">
        <v>6.33</v>
      </c>
      <c r="G58" s="344">
        <v>26.63</v>
      </c>
      <c r="H58" s="344">
        <v>4.38</v>
      </c>
      <c r="I58" s="344">
        <v>31.01</v>
      </c>
      <c r="J58" s="20">
        <v>31.009999999999998</v>
      </c>
      <c r="K58" s="344">
        <v>2208</v>
      </c>
      <c r="L58" s="63" t="s">
        <v>608</v>
      </c>
      <c r="M58" s="355"/>
      <c r="N58" s="355"/>
      <c r="O58" s="356"/>
      <c r="P58" s="342"/>
      <c r="Q58" s="355"/>
    </row>
    <row r="59" spans="1:17" x14ac:dyDescent="0.25">
      <c r="A59" s="62" t="s">
        <v>63</v>
      </c>
      <c r="B59" s="28">
        <v>88615</v>
      </c>
      <c r="C59" s="14">
        <v>439.5</v>
      </c>
      <c r="D59" s="15">
        <v>6</v>
      </c>
      <c r="E59" s="345">
        <v>13</v>
      </c>
      <c r="F59" s="344">
        <v>2</v>
      </c>
      <c r="G59" s="344">
        <v>11.88</v>
      </c>
      <c r="H59" s="344">
        <v>21.84</v>
      </c>
      <c r="I59" s="344">
        <v>33.72</v>
      </c>
      <c r="J59" s="20">
        <v>33.72</v>
      </c>
      <c r="K59" s="344">
        <v>1790</v>
      </c>
      <c r="L59" s="63" t="s">
        <v>608</v>
      </c>
      <c r="M59" s="355"/>
      <c r="N59" s="355"/>
      <c r="O59" s="356"/>
      <c r="P59" s="342"/>
      <c r="Q59" s="355"/>
    </row>
    <row r="60" spans="1:17" x14ac:dyDescent="0.25">
      <c r="A60" s="62" t="s">
        <v>64</v>
      </c>
      <c r="B60" s="28">
        <v>104530</v>
      </c>
      <c r="C60" s="14">
        <v>411</v>
      </c>
      <c r="D60" s="15">
        <v>6</v>
      </c>
      <c r="E60" s="345">
        <v>13</v>
      </c>
      <c r="F60" s="344">
        <v>3</v>
      </c>
      <c r="G60" s="344">
        <v>17.5</v>
      </c>
      <c r="H60" s="344">
        <v>2.65</v>
      </c>
      <c r="I60" s="344">
        <v>20.149999999999999</v>
      </c>
      <c r="J60" s="20">
        <v>20.149999999999999</v>
      </c>
      <c r="K60" s="344">
        <v>3166</v>
      </c>
      <c r="L60" s="27" t="s">
        <v>602</v>
      </c>
      <c r="M60" s="355"/>
      <c r="N60" s="355"/>
      <c r="O60" s="356"/>
      <c r="P60" s="342"/>
      <c r="Q60" s="355"/>
    </row>
    <row r="61" spans="1:17" x14ac:dyDescent="0.25">
      <c r="A61" s="64"/>
      <c r="B61" s="31"/>
      <c r="C61" s="32"/>
      <c r="D61" s="33"/>
      <c r="E61" s="34"/>
      <c r="F61" s="35"/>
      <c r="G61" s="36"/>
      <c r="H61" s="36"/>
      <c r="I61" s="36"/>
      <c r="J61" s="37"/>
      <c r="K61" s="38"/>
      <c r="L61" s="65"/>
      <c r="M61" s="355"/>
      <c r="N61" s="355"/>
      <c r="O61" s="355"/>
      <c r="P61" s="342"/>
      <c r="Q61" s="355"/>
    </row>
    <row r="62" spans="1:17" x14ac:dyDescent="0.25">
      <c r="A62" s="61" t="s">
        <v>65</v>
      </c>
      <c r="B62" s="28"/>
      <c r="C62" s="14"/>
      <c r="D62" s="15"/>
      <c r="E62" s="29"/>
      <c r="F62" s="26"/>
      <c r="G62" s="19"/>
      <c r="H62" s="19"/>
      <c r="I62" s="19"/>
      <c r="J62" s="20"/>
      <c r="K62" s="21"/>
      <c r="L62" s="63"/>
      <c r="M62" s="355"/>
      <c r="N62" s="355"/>
      <c r="O62" s="355"/>
      <c r="P62" s="342"/>
      <c r="Q62" s="355"/>
    </row>
    <row r="63" spans="1:17" x14ac:dyDescent="0.25">
      <c r="A63" s="62" t="s">
        <v>66</v>
      </c>
      <c r="B63" s="13">
        <v>220585</v>
      </c>
      <c r="C63" s="41">
        <v>705.5</v>
      </c>
      <c r="D63" s="14">
        <v>6</v>
      </c>
      <c r="E63" s="345">
        <v>20</v>
      </c>
      <c r="F63" s="344">
        <v>6</v>
      </c>
      <c r="G63" s="344">
        <v>76.58</v>
      </c>
      <c r="H63" s="344">
        <v>1</v>
      </c>
      <c r="I63" s="344">
        <v>77.58</v>
      </c>
      <c r="J63" s="20">
        <v>77.58</v>
      </c>
      <c r="K63" s="344">
        <v>9534</v>
      </c>
      <c r="L63" s="22" t="s">
        <v>602</v>
      </c>
      <c r="M63" s="355"/>
      <c r="N63" s="355"/>
      <c r="O63" s="356"/>
      <c r="P63" s="342"/>
      <c r="Q63" s="355"/>
    </row>
    <row r="64" spans="1:17" x14ac:dyDescent="0.25">
      <c r="A64" s="62" t="s">
        <v>67</v>
      </c>
      <c r="B64" s="28">
        <v>299283</v>
      </c>
      <c r="C64" s="68">
        <v>620.5</v>
      </c>
      <c r="D64" s="15">
        <v>7</v>
      </c>
      <c r="E64" s="345">
        <v>14</v>
      </c>
      <c r="F64" s="344">
        <v>13</v>
      </c>
      <c r="G64" s="344">
        <v>19</v>
      </c>
      <c r="H64" s="344">
        <v>70.3</v>
      </c>
      <c r="I64" s="344">
        <v>89.3</v>
      </c>
      <c r="J64" s="20">
        <v>89.3</v>
      </c>
      <c r="K64" s="344">
        <v>14859</v>
      </c>
      <c r="L64" s="63" t="s">
        <v>606</v>
      </c>
      <c r="M64" s="355"/>
      <c r="N64" s="355"/>
      <c r="O64" s="356"/>
      <c r="P64" s="342"/>
      <c r="Q64" s="355"/>
    </row>
    <row r="65" spans="1:17" x14ac:dyDescent="0.25">
      <c r="A65" s="62" t="s">
        <v>68</v>
      </c>
      <c r="B65" s="28">
        <v>201410</v>
      </c>
      <c r="C65" s="14">
        <v>405.63461538461536</v>
      </c>
      <c r="D65" s="15">
        <v>6</v>
      </c>
      <c r="E65" s="345">
        <v>9</v>
      </c>
      <c r="F65" s="344">
        <v>6</v>
      </c>
      <c r="G65" s="344">
        <v>8</v>
      </c>
      <c r="H65" s="344">
        <v>49.73</v>
      </c>
      <c r="I65" s="344">
        <v>57.73</v>
      </c>
      <c r="J65" s="20">
        <v>57.73</v>
      </c>
      <c r="K65" s="352">
        <v>0</v>
      </c>
      <c r="L65" s="63" t="s">
        <v>606</v>
      </c>
      <c r="M65" s="355"/>
      <c r="N65" s="355"/>
      <c r="O65" s="356"/>
      <c r="P65" s="342"/>
      <c r="Q65" s="355"/>
    </row>
    <row r="66" spans="1:17" ht="15.75" thickBot="1" x14ac:dyDescent="0.3">
      <c r="A66" s="62"/>
      <c r="B66" s="28"/>
      <c r="C66" s="14"/>
      <c r="D66" s="15"/>
      <c r="E66" s="345"/>
      <c r="F66" s="344"/>
      <c r="G66" s="344"/>
      <c r="H66" s="344"/>
      <c r="I66" s="344"/>
      <c r="J66" s="20"/>
      <c r="K66" s="352"/>
      <c r="L66" s="606"/>
      <c r="M66" s="355"/>
      <c r="N66" s="355"/>
      <c r="O66" s="356"/>
      <c r="P66" s="342"/>
      <c r="Q66" s="355"/>
    </row>
    <row r="67" spans="1:17" ht="15.75" thickBot="1" x14ac:dyDescent="0.3">
      <c r="A67" s="59"/>
      <c r="B67" s="766" t="s">
        <v>0</v>
      </c>
      <c r="C67" s="767"/>
      <c r="D67" s="767"/>
      <c r="E67" s="768"/>
      <c r="F67" s="766" t="s">
        <v>1</v>
      </c>
      <c r="G67" s="767"/>
      <c r="H67" s="767"/>
      <c r="I67" s="767"/>
      <c r="J67" s="767"/>
      <c r="K67" s="768"/>
      <c r="L67" s="762" t="s">
        <v>13</v>
      </c>
      <c r="M67" s="355"/>
      <c r="N67" s="355"/>
      <c r="O67" s="355"/>
      <c r="P67" s="342"/>
      <c r="Q67" s="355"/>
    </row>
    <row r="68" spans="1:17" ht="24" thickBot="1" x14ac:dyDescent="0.3">
      <c r="A68" s="60" t="s">
        <v>2</v>
      </c>
      <c r="B68" s="73" t="s">
        <v>3</v>
      </c>
      <c r="C68" s="74" t="s">
        <v>4</v>
      </c>
      <c r="D68" s="74" t="s">
        <v>5</v>
      </c>
      <c r="E68" s="75" t="s">
        <v>6</v>
      </c>
      <c r="F68" s="73" t="s">
        <v>7</v>
      </c>
      <c r="G68" s="74" t="s">
        <v>8</v>
      </c>
      <c r="H68" s="74" t="s">
        <v>9</v>
      </c>
      <c r="I68" s="74" t="s">
        <v>10</v>
      </c>
      <c r="J68" s="74" t="s">
        <v>11</v>
      </c>
      <c r="K68" s="76" t="s">
        <v>12</v>
      </c>
      <c r="L68" s="763"/>
      <c r="M68" s="355"/>
      <c r="N68" s="355"/>
      <c r="O68" s="355"/>
      <c r="P68" s="342"/>
      <c r="Q68" s="355"/>
    </row>
    <row r="69" spans="1:17" x14ac:dyDescent="0.25">
      <c r="A69" s="607" t="s">
        <v>653</v>
      </c>
      <c r="B69" s="31"/>
      <c r="C69" s="32"/>
      <c r="D69" s="33"/>
      <c r="E69" s="34"/>
      <c r="F69" s="35"/>
      <c r="G69" s="36"/>
      <c r="H69" s="36"/>
      <c r="I69" s="36"/>
      <c r="J69" s="37"/>
      <c r="K69" s="38"/>
      <c r="L69" s="65"/>
      <c r="M69" s="355"/>
      <c r="N69" s="355"/>
      <c r="O69" s="356"/>
      <c r="P69" s="342"/>
      <c r="Q69" s="355"/>
    </row>
    <row r="70" spans="1:17" x14ac:dyDescent="0.25">
      <c r="A70" s="62" t="s">
        <v>70</v>
      </c>
      <c r="B70" s="70">
        <v>242891</v>
      </c>
      <c r="C70" s="71">
        <v>768.40384615384619</v>
      </c>
      <c r="D70" s="15">
        <v>7</v>
      </c>
      <c r="E70" s="345">
        <v>15</v>
      </c>
      <c r="F70" s="344">
        <v>7</v>
      </c>
      <c r="G70" s="344">
        <v>64.64</v>
      </c>
      <c r="H70" s="344">
        <v>16</v>
      </c>
      <c r="I70" s="344">
        <f>SUM(G70:H70)</f>
        <v>80.64</v>
      </c>
      <c r="J70" s="20">
        <v>81</v>
      </c>
      <c r="K70" s="344">
        <v>261</v>
      </c>
      <c r="L70" s="72" t="s">
        <v>607</v>
      </c>
      <c r="M70" s="355"/>
      <c r="N70" s="355"/>
      <c r="O70" s="356"/>
      <c r="P70" s="342"/>
      <c r="Q70" s="355"/>
    </row>
    <row r="71" spans="1:17" x14ac:dyDescent="0.25">
      <c r="A71" s="62" t="s">
        <v>69</v>
      </c>
      <c r="B71" s="28">
        <v>164798</v>
      </c>
      <c r="C71" s="14">
        <v>452</v>
      </c>
      <c r="D71" s="15">
        <v>6</v>
      </c>
      <c r="E71" s="345">
        <v>8</v>
      </c>
      <c r="F71" s="344">
        <v>12</v>
      </c>
      <c r="G71" s="344">
        <v>66.5</v>
      </c>
      <c r="H71" s="344">
        <v>14.5</v>
      </c>
      <c r="I71" s="344">
        <f>SUM(G71:H71)</f>
        <v>81</v>
      </c>
      <c r="J71" s="20">
        <v>80.64</v>
      </c>
      <c r="K71" s="344">
        <v>12649</v>
      </c>
      <c r="L71" s="69" t="s">
        <v>608</v>
      </c>
      <c r="M71" s="355"/>
      <c r="N71" s="355"/>
      <c r="O71" s="356"/>
      <c r="P71" s="342"/>
      <c r="Q71" s="355"/>
    </row>
    <row r="72" spans="1:17" x14ac:dyDescent="0.25">
      <c r="A72" s="64"/>
      <c r="B72" s="31"/>
      <c r="C72" s="32"/>
      <c r="D72" s="33"/>
      <c r="E72" s="34"/>
      <c r="F72" s="35"/>
      <c r="G72" s="36"/>
      <c r="H72" s="36"/>
      <c r="I72" s="36"/>
      <c r="J72" s="37"/>
      <c r="K72" s="38"/>
      <c r="L72" s="65"/>
      <c r="M72" s="355"/>
      <c r="N72" s="355"/>
      <c r="O72" s="355"/>
      <c r="P72" s="342"/>
      <c r="Q72" s="355"/>
    </row>
    <row r="73" spans="1:17" x14ac:dyDescent="0.25">
      <c r="A73" s="61" t="s">
        <v>71</v>
      </c>
      <c r="B73" s="28"/>
      <c r="C73" s="14"/>
      <c r="D73" s="15"/>
      <c r="E73" s="29"/>
      <c r="F73" s="26"/>
      <c r="G73" s="19"/>
      <c r="H73" s="19"/>
      <c r="I73" s="19"/>
      <c r="J73" s="20"/>
      <c r="K73" s="21"/>
      <c r="L73" s="63"/>
      <c r="M73" s="355"/>
      <c r="N73" s="355"/>
      <c r="O73" s="355"/>
      <c r="P73" s="342"/>
      <c r="Q73" s="355"/>
    </row>
    <row r="74" spans="1:17" ht="15.75" thickBot="1" x14ac:dyDescent="0.3">
      <c r="A74" s="62" t="s">
        <v>72</v>
      </c>
      <c r="B74" s="28">
        <v>3326</v>
      </c>
      <c r="C74" s="14">
        <v>43.153846153846153</v>
      </c>
      <c r="D74" s="15">
        <v>5</v>
      </c>
      <c r="E74" s="29">
        <v>1</v>
      </c>
      <c r="F74" s="344">
        <v>0</v>
      </c>
      <c r="G74" s="344">
        <v>1</v>
      </c>
      <c r="H74" s="344">
        <v>1.38</v>
      </c>
      <c r="I74" s="344">
        <v>2.38</v>
      </c>
      <c r="J74" s="353">
        <v>2.38</v>
      </c>
      <c r="K74" s="344">
        <v>0</v>
      </c>
      <c r="L74" s="48" t="s">
        <v>600</v>
      </c>
      <c r="M74" s="355"/>
      <c r="N74" s="355"/>
      <c r="O74" s="356"/>
      <c r="P74" s="342"/>
      <c r="Q74" s="355"/>
    </row>
    <row r="75" spans="1:17" ht="15.75" thickBot="1" x14ac:dyDescent="0.3">
      <c r="A75" s="77" t="s">
        <v>73</v>
      </c>
      <c r="B75" s="43">
        <v>15448</v>
      </c>
      <c r="C75" s="44">
        <v>51</v>
      </c>
      <c r="D75" s="45">
        <v>6</v>
      </c>
      <c r="E75" s="46">
        <v>1</v>
      </c>
      <c r="F75" s="347">
        <v>0</v>
      </c>
      <c r="G75" s="347">
        <v>6.65</v>
      </c>
      <c r="H75" s="347">
        <v>0</v>
      </c>
      <c r="I75" s="347">
        <v>6.65</v>
      </c>
      <c r="J75" s="354">
        <v>6.65</v>
      </c>
      <c r="K75" s="347">
        <v>463</v>
      </c>
      <c r="L75" s="48" t="s">
        <v>601</v>
      </c>
      <c r="M75" s="355"/>
      <c r="N75" s="355"/>
      <c r="O75" s="355"/>
      <c r="P75" s="342"/>
      <c r="Q75" s="355"/>
    </row>
    <row r="76" spans="1:17" ht="15.75" thickBot="1" x14ac:dyDescent="0.3">
      <c r="B76" s="78"/>
      <c r="K76" s="1"/>
      <c r="M76" s="355"/>
      <c r="N76" s="355"/>
      <c r="O76" s="355"/>
      <c r="P76" s="355"/>
      <c r="Q76" s="355"/>
    </row>
    <row r="77" spans="1:17" ht="15.75" thickBot="1" x14ac:dyDescent="0.3">
      <c r="A77" s="79" t="s">
        <v>74</v>
      </c>
      <c r="B77" s="566" t="s">
        <v>650</v>
      </c>
      <c r="C77" s="80">
        <f>SUM(C6:C75)</f>
        <v>8500.4423076923085</v>
      </c>
      <c r="D77" s="81">
        <f>AVERAGE(D5:D75)</f>
        <v>5.7692307692307692</v>
      </c>
      <c r="E77" s="80">
        <f>SUM(E5:E75)</f>
        <v>236</v>
      </c>
      <c r="F77" s="80">
        <f t="shared" ref="E77:K77" si="0">SUM(F6:F75)</f>
        <v>129.51</v>
      </c>
      <c r="G77" s="80">
        <f t="shared" si="0"/>
        <v>632.54</v>
      </c>
      <c r="H77" s="80">
        <f t="shared" si="0"/>
        <v>283.08000000000004</v>
      </c>
      <c r="I77" s="80">
        <f t="shared" si="0"/>
        <v>915.62</v>
      </c>
      <c r="J77" s="80">
        <f t="shared" si="0"/>
        <v>915.62</v>
      </c>
      <c r="K77" s="80">
        <f t="shared" si="0"/>
        <v>74227.600000000006</v>
      </c>
      <c r="L77" s="82"/>
    </row>
    <row r="78" spans="1:17" x14ac:dyDescent="0.25">
      <c r="B78" s="78"/>
      <c r="K78" s="1"/>
    </row>
    <row r="79" spans="1:17" x14ac:dyDescent="0.25">
      <c r="K79" s="1"/>
    </row>
    <row r="80" spans="1:17" x14ac:dyDescent="0.25">
      <c r="B80" s="764" t="s">
        <v>649</v>
      </c>
      <c r="C80" s="764"/>
      <c r="D80" s="764"/>
      <c r="E80" s="764"/>
      <c r="F80" s="764"/>
      <c r="G80" s="764"/>
      <c r="K80" s="1"/>
    </row>
    <row r="82" spans="2:7" x14ac:dyDescent="0.25">
      <c r="B82" s="765"/>
      <c r="C82" s="765"/>
      <c r="D82" s="765"/>
      <c r="E82" s="765"/>
      <c r="F82" s="765"/>
      <c r="G82" s="765"/>
    </row>
  </sheetData>
  <mergeCells count="11">
    <mergeCell ref="L67:L68"/>
    <mergeCell ref="L35:L36"/>
    <mergeCell ref="L2:L3"/>
    <mergeCell ref="B80:G80"/>
    <mergeCell ref="B82:G82"/>
    <mergeCell ref="B2:E2"/>
    <mergeCell ref="F2:K2"/>
    <mergeCell ref="B35:E35"/>
    <mergeCell ref="F35:K35"/>
    <mergeCell ref="B67:E67"/>
    <mergeCell ref="F67:K67"/>
  </mergeCells>
  <pageMargins left="0.7" right="0.7" top="0.75" bottom="0.75" header="0.3" footer="0.3"/>
  <pageSetup orientation="landscape" horizontalDpi="4294967293" verticalDpi="4294967293" r:id="rId1"/>
  <headerFooter>
    <oddHeader>&amp;L2015 Annual Statistical Report&amp;COperations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"/>
  <sheetViews>
    <sheetView showWhiteSpace="0" view="pageLayout" topLeftCell="A61" zoomScaleNormal="100" workbookViewId="0">
      <selection activeCell="E78" sqref="E78"/>
    </sheetView>
  </sheetViews>
  <sheetFormatPr defaultRowHeight="15" x14ac:dyDescent="0.25"/>
  <cols>
    <col min="1" max="1" width="40.42578125" bestFit="1" customWidth="1"/>
    <col min="2" max="4" width="12.5703125" bestFit="1" customWidth="1"/>
    <col min="5" max="5" width="9.28515625" bestFit="1" customWidth="1"/>
    <col min="6" max="6" width="10" bestFit="1" customWidth="1"/>
    <col min="7" max="7" width="9.28515625" bestFit="1" customWidth="1"/>
    <col min="8" max="8" width="11.5703125" bestFit="1" customWidth="1"/>
    <col min="9" max="9" width="9.28515625" bestFit="1" customWidth="1"/>
    <col min="10" max="10" width="11.5703125" bestFit="1" customWidth="1"/>
    <col min="11" max="11" width="9.28515625" bestFit="1" customWidth="1"/>
    <col min="12" max="12" width="11.42578125" style="358" bestFit="1" customWidth="1"/>
    <col min="13" max="13" width="12.5703125" bestFit="1" customWidth="1"/>
    <col min="14" max="14" width="9.28515625" bestFit="1" customWidth="1"/>
    <col min="15" max="15" width="9.140625" style="311"/>
  </cols>
  <sheetData>
    <row r="1" spans="1:14" ht="15.75" thickBot="1" x14ac:dyDescent="0.3">
      <c r="A1" s="83"/>
    </row>
    <row r="2" spans="1:14" ht="15.75" thickBot="1" x14ac:dyDescent="0.3">
      <c r="A2" s="84"/>
      <c r="B2" s="769" t="s">
        <v>75</v>
      </c>
      <c r="C2" s="770"/>
      <c r="D2" s="770"/>
      <c r="E2" s="771"/>
      <c r="F2" s="769" t="s">
        <v>76</v>
      </c>
      <c r="G2" s="770"/>
      <c r="H2" s="770" t="s">
        <v>77</v>
      </c>
      <c r="I2" s="770"/>
      <c r="J2" s="770" t="s">
        <v>78</v>
      </c>
      <c r="K2" s="771"/>
      <c r="L2" s="361" t="s">
        <v>79</v>
      </c>
      <c r="M2" s="774" t="s">
        <v>80</v>
      </c>
      <c r="N2" s="773"/>
    </row>
    <row r="3" spans="1:14" ht="23.25" x14ac:dyDescent="0.25">
      <c r="A3" s="85" t="s">
        <v>2</v>
      </c>
      <c r="B3" s="449" t="s">
        <v>81</v>
      </c>
      <c r="C3" s="86" t="s">
        <v>82</v>
      </c>
      <c r="D3" s="86" t="s">
        <v>83</v>
      </c>
      <c r="E3" s="87" t="s">
        <v>84</v>
      </c>
      <c r="F3" s="88" t="s">
        <v>85</v>
      </c>
      <c r="G3" s="89" t="s">
        <v>84</v>
      </c>
      <c r="H3" s="90" t="s">
        <v>85</v>
      </c>
      <c r="I3" s="89" t="s">
        <v>84</v>
      </c>
      <c r="J3" s="90" t="s">
        <v>85</v>
      </c>
      <c r="K3" s="87" t="s">
        <v>86</v>
      </c>
      <c r="L3" s="362" t="s">
        <v>85</v>
      </c>
      <c r="M3" s="88" t="s">
        <v>87</v>
      </c>
      <c r="N3" s="87" t="s">
        <v>88</v>
      </c>
    </row>
    <row r="4" spans="1:14" ht="15.75" thickBot="1" x14ac:dyDescent="0.3">
      <c r="A4" s="91"/>
      <c r="B4" s="94"/>
      <c r="C4" s="92"/>
      <c r="D4" s="92"/>
      <c r="E4" s="93"/>
      <c r="F4" s="94"/>
      <c r="G4" s="93"/>
      <c r="H4" s="94"/>
      <c r="I4" s="93"/>
      <c r="J4" s="94"/>
      <c r="K4" s="93"/>
      <c r="L4" s="363"/>
      <c r="M4" s="94"/>
      <c r="N4" s="93"/>
    </row>
    <row r="5" spans="1:14" x14ac:dyDescent="0.25">
      <c r="A5" s="7" t="s">
        <v>89</v>
      </c>
      <c r="B5" s="95"/>
      <c r="C5" s="96"/>
      <c r="D5" s="96"/>
      <c r="E5" s="97"/>
      <c r="F5" s="98"/>
      <c r="G5" s="98"/>
      <c r="H5" s="98"/>
      <c r="I5" s="98"/>
      <c r="J5" s="98"/>
      <c r="K5" s="99"/>
      <c r="L5" s="364"/>
      <c r="M5" s="101"/>
      <c r="N5" s="99"/>
    </row>
    <row r="6" spans="1:14" x14ac:dyDescent="0.25">
      <c r="A6" s="23" t="s">
        <v>15</v>
      </c>
      <c r="B6" s="102">
        <v>0</v>
      </c>
      <c r="C6" s="103">
        <v>75531</v>
      </c>
      <c r="D6" s="104">
        <f>SUM(B6:C6)</f>
        <v>75531</v>
      </c>
      <c r="E6" s="105">
        <v>9.2313615252994374</v>
      </c>
      <c r="F6" s="106">
        <v>22160</v>
      </c>
      <c r="G6" s="107">
        <v>2.7083842581275972</v>
      </c>
      <c r="H6" s="108">
        <v>45215</v>
      </c>
      <c r="I6" s="109">
        <v>5.5261549743339033</v>
      </c>
      <c r="J6" s="108">
        <v>16690</v>
      </c>
      <c r="K6" s="105">
        <v>2.0398435590320214</v>
      </c>
      <c r="L6" s="110">
        <v>2500</v>
      </c>
      <c r="M6" s="111">
        <v>159596</v>
      </c>
      <c r="N6" s="112">
        <v>19.50574431679296</v>
      </c>
    </row>
    <row r="7" spans="1:14" x14ac:dyDescent="0.25">
      <c r="A7" s="23" t="s">
        <v>16</v>
      </c>
      <c r="B7" s="113">
        <v>6600</v>
      </c>
      <c r="C7" s="103">
        <v>76500</v>
      </c>
      <c r="D7" s="104">
        <f t="shared" ref="D7:D16" si="0">SUM(B7:C7)</f>
        <v>83100</v>
      </c>
      <c r="E7" s="105">
        <v>8.1128575612613485</v>
      </c>
      <c r="F7" s="106">
        <v>12789</v>
      </c>
      <c r="G7" s="107">
        <v>1.2485599921897881</v>
      </c>
      <c r="H7" s="108">
        <v>35516</v>
      </c>
      <c r="I7" s="109">
        <v>3.4673435516938396</v>
      </c>
      <c r="J7" s="114">
        <v>0</v>
      </c>
      <c r="K7" s="105">
        <v>0</v>
      </c>
      <c r="L7" s="110">
        <v>0</v>
      </c>
      <c r="M7" s="111">
        <v>131405</v>
      </c>
      <c r="N7" s="112">
        <v>12.828761105144977</v>
      </c>
    </row>
    <row r="8" spans="1:14" x14ac:dyDescent="0.25">
      <c r="A8" s="23" t="s">
        <v>17</v>
      </c>
      <c r="B8" s="113">
        <v>10925</v>
      </c>
      <c r="C8" s="103">
        <v>106500</v>
      </c>
      <c r="D8" s="104">
        <f t="shared" si="0"/>
        <v>117425</v>
      </c>
      <c r="E8" s="105">
        <v>6.0085452591720818</v>
      </c>
      <c r="F8" s="106">
        <v>7075</v>
      </c>
      <c r="G8" s="107">
        <v>0.36202220744000407</v>
      </c>
      <c r="H8" s="108">
        <v>75158</v>
      </c>
      <c r="I8" s="109">
        <v>3.8457759811697283</v>
      </c>
      <c r="J8" s="108">
        <v>42008</v>
      </c>
      <c r="K8" s="105">
        <v>2.1495164509031368</v>
      </c>
      <c r="L8" s="110">
        <v>0</v>
      </c>
      <c r="M8" s="111">
        <v>241666</v>
      </c>
      <c r="N8" s="112">
        <v>12.365859898684951</v>
      </c>
    </row>
    <row r="9" spans="1:14" x14ac:dyDescent="0.25">
      <c r="A9" s="23" t="s">
        <v>18</v>
      </c>
      <c r="B9" s="113">
        <v>18000</v>
      </c>
      <c r="C9" s="103">
        <v>57000</v>
      </c>
      <c r="D9" s="104">
        <f t="shared" si="0"/>
        <v>75000</v>
      </c>
      <c r="E9" s="105">
        <v>8.1967213114754092</v>
      </c>
      <c r="F9" s="106">
        <v>495</v>
      </c>
      <c r="G9" s="107">
        <v>5.4098360655737705E-2</v>
      </c>
      <c r="H9" s="108">
        <v>46206</v>
      </c>
      <c r="I9" s="109">
        <v>5.0498360655737704</v>
      </c>
      <c r="J9" s="108">
        <v>6651</v>
      </c>
      <c r="K9" s="105">
        <v>0.72688524590163939</v>
      </c>
      <c r="L9" s="110">
        <v>0</v>
      </c>
      <c r="M9" s="111">
        <v>128352</v>
      </c>
      <c r="N9" s="112">
        <v>14.027540983606558</v>
      </c>
    </row>
    <row r="10" spans="1:14" x14ac:dyDescent="0.25">
      <c r="A10" s="23" t="s">
        <v>20</v>
      </c>
      <c r="B10" s="113">
        <v>15500</v>
      </c>
      <c r="C10" s="103">
        <v>42500</v>
      </c>
      <c r="D10" s="104">
        <f t="shared" si="0"/>
        <v>58000</v>
      </c>
      <c r="E10" s="105">
        <v>6.6905064021225051</v>
      </c>
      <c r="F10" s="106">
        <v>6753</v>
      </c>
      <c r="G10" s="107">
        <v>0.77898258161264278</v>
      </c>
      <c r="H10" s="108">
        <v>12853</v>
      </c>
      <c r="I10" s="109">
        <v>1.4826392894220786</v>
      </c>
      <c r="J10" s="108">
        <v>36262</v>
      </c>
      <c r="K10" s="105">
        <v>4.1829507440304532</v>
      </c>
      <c r="L10" s="110">
        <v>0</v>
      </c>
      <c r="M10" s="111">
        <v>113868</v>
      </c>
      <c r="N10" s="112">
        <v>13.13507901718768</v>
      </c>
    </row>
    <row r="11" spans="1:14" x14ac:dyDescent="0.25">
      <c r="A11" s="23" t="s">
        <v>21</v>
      </c>
      <c r="B11" s="113">
        <v>4000</v>
      </c>
      <c r="C11" s="103">
        <v>64000</v>
      </c>
      <c r="D11" s="104">
        <f t="shared" si="0"/>
        <v>68000</v>
      </c>
      <c r="E11" s="105">
        <v>9.0836227624899806</v>
      </c>
      <c r="F11" s="106">
        <v>156</v>
      </c>
      <c r="G11" s="107">
        <v>2.0838899278653487E-2</v>
      </c>
      <c r="H11" s="108">
        <v>39852</v>
      </c>
      <c r="I11" s="109">
        <v>5.3235372695698642</v>
      </c>
      <c r="J11" s="108">
        <v>12443</v>
      </c>
      <c r="K11" s="105">
        <v>1.6621693828479829</v>
      </c>
      <c r="L11" s="110">
        <v>0</v>
      </c>
      <c r="M11" s="111">
        <v>120451</v>
      </c>
      <c r="N11" s="112">
        <v>16.090168314186482</v>
      </c>
    </row>
    <row r="12" spans="1:14" x14ac:dyDescent="0.25">
      <c r="A12" s="23" t="s">
        <v>22</v>
      </c>
      <c r="B12" s="113">
        <v>10559</v>
      </c>
      <c r="C12" s="103">
        <v>62000</v>
      </c>
      <c r="D12" s="104">
        <f t="shared" si="0"/>
        <v>72559</v>
      </c>
      <c r="E12" s="105">
        <v>6.5705877026170425</v>
      </c>
      <c r="F12" s="106">
        <v>1206</v>
      </c>
      <c r="G12" s="107">
        <v>0.10920945395273024</v>
      </c>
      <c r="H12" s="108">
        <v>53187</v>
      </c>
      <c r="I12" s="109">
        <v>4.8163542515620756</v>
      </c>
      <c r="J12" s="108">
        <v>36000</v>
      </c>
      <c r="K12" s="105">
        <v>3.2599837000814995</v>
      </c>
      <c r="L12" s="110">
        <v>0</v>
      </c>
      <c r="M12" s="111">
        <v>162952</v>
      </c>
      <c r="N12" s="112">
        <v>14.756135108213348</v>
      </c>
    </row>
    <row r="13" spans="1:14" x14ac:dyDescent="0.25">
      <c r="A13" s="23" t="s">
        <v>23</v>
      </c>
      <c r="B13" s="115">
        <v>13500</v>
      </c>
      <c r="C13" s="103">
        <v>71393</v>
      </c>
      <c r="D13" s="104">
        <f t="shared" si="0"/>
        <v>84893</v>
      </c>
      <c r="E13" s="105">
        <v>14.335190813914219</v>
      </c>
      <c r="F13" s="106">
        <v>2539</v>
      </c>
      <c r="G13" s="107">
        <v>0.42874029044241813</v>
      </c>
      <c r="H13" s="108">
        <v>56723</v>
      </c>
      <c r="I13" s="109">
        <v>9.5783519081391422</v>
      </c>
      <c r="J13" s="108">
        <v>25869</v>
      </c>
      <c r="K13" s="105">
        <v>4.3682877406281664</v>
      </c>
      <c r="L13" s="110">
        <v>0</v>
      </c>
      <c r="M13" s="111">
        <v>170024</v>
      </c>
      <c r="N13" s="112">
        <v>28.710570753123946</v>
      </c>
    </row>
    <row r="14" spans="1:14" x14ac:dyDescent="0.25">
      <c r="A14" s="23" t="s">
        <v>24</v>
      </c>
      <c r="B14" s="113">
        <v>16200</v>
      </c>
      <c r="C14" s="103">
        <v>98000</v>
      </c>
      <c r="D14" s="104">
        <f t="shared" si="0"/>
        <v>114200</v>
      </c>
      <c r="E14" s="105">
        <v>7.8283520701946809</v>
      </c>
      <c r="F14" s="106">
        <v>5964</v>
      </c>
      <c r="G14" s="107">
        <v>0.40882917466410751</v>
      </c>
      <c r="H14" s="108">
        <v>49382</v>
      </c>
      <c r="I14" s="109">
        <v>3.3851110501782289</v>
      </c>
      <c r="J14" s="108">
        <v>525</v>
      </c>
      <c r="K14" s="105">
        <v>3.5988483685220729E-2</v>
      </c>
      <c r="L14" s="110">
        <v>0</v>
      </c>
      <c r="M14" s="111">
        <v>170071</v>
      </c>
      <c r="N14" s="112">
        <v>11.658280778722238</v>
      </c>
    </row>
    <row r="15" spans="1:14" x14ac:dyDescent="0.25">
      <c r="A15" s="23" t="s">
        <v>25</v>
      </c>
      <c r="B15" s="113">
        <v>1200</v>
      </c>
      <c r="C15" s="103">
        <v>86167</v>
      </c>
      <c r="D15" s="104">
        <f t="shared" si="0"/>
        <v>87367</v>
      </c>
      <c r="E15" s="105">
        <v>9.577614558210918</v>
      </c>
      <c r="F15" s="117">
        <v>3156</v>
      </c>
      <c r="G15" s="107">
        <v>0.34597675948256962</v>
      </c>
      <c r="H15" s="108">
        <v>28226</v>
      </c>
      <c r="I15" s="109">
        <v>3.094277570708178</v>
      </c>
      <c r="J15" s="108">
        <v>5046</v>
      </c>
      <c r="K15" s="105">
        <v>0.55316816487612364</v>
      </c>
      <c r="L15" s="110">
        <v>0</v>
      </c>
      <c r="M15" s="111">
        <v>123795</v>
      </c>
      <c r="N15" s="112">
        <v>13.57103705327779</v>
      </c>
    </row>
    <row r="16" spans="1:14" x14ac:dyDescent="0.25">
      <c r="A16" s="23" t="s">
        <v>26</v>
      </c>
      <c r="B16" s="113">
        <v>6800</v>
      </c>
      <c r="C16" s="103">
        <v>44516</v>
      </c>
      <c r="D16" s="104">
        <f t="shared" si="0"/>
        <v>51316</v>
      </c>
      <c r="E16" s="105">
        <v>4.1227605045392464</v>
      </c>
      <c r="F16" s="106">
        <v>21043</v>
      </c>
      <c r="G16" s="107">
        <v>1.6906081786775931</v>
      </c>
      <c r="H16" s="108">
        <v>40459</v>
      </c>
      <c r="I16" s="109">
        <v>3.2505021290270748</v>
      </c>
      <c r="J16" s="108">
        <v>4694</v>
      </c>
      <c r="K16" s="105">
        <v>0.37711898449425563</v>
      </c>
      <c r="L16" s="110">
        <v>0</v>
      </c>
      <c r="M16" s="111">
        <v>117512</v>
      </c>
      <c r="N16" s="112">
        <v>9.4409897967381706</v>
      </c>
    </row>
    <row r="17" spans="1:15" x14ac:dyDescent="0.25">
      <c r="A17" s="7"/>
      <c r="B17" s="118"/>
      <c r="C17" s="119"/>
      <c r="D17" s="119"/>
      <c r="E17" s="120"/>
      <c r="F17" s="119"/>
      <c r="G17" s="119"/>
      <c r="H17" s="119"/>
      <c r="I17" s="119"/>
      <c r="J17" s="119"/>
      <c r="K17" s="120"/>
      <c r="L17" s="365"/>
      <c r="M17" s="118"/>
      <c r="N17" s="120"/>
      <c r="O17" s="446"/>
    </row>
    <row r="18" spans="1:15" x14ac:dyDescent="0.25">
      <c r="A18" s="360" t="s">
        <v>27</v>
      </c>
      <c r="B18" s="113"/>
      <c r="C18" s="103"/>
      <c r="D18" s="104"/>
      <c r="E18" s="105"/>
      <c r="F18" s="106"/>
      <c r="G18" s="107"/>
      <c r="H18" s="108"/>
      <c r="I18" s="109"/>
      <c r="J18" s="108"/>
      <c r="K18" s="105"/>
      <c r="L18" s="110"/>
      <c r="M18" s="111"/>
      <c r="N18" s="112"/>
    </row>
    <row r="19" spans="1:15" x14ac:dyDescent="0.25">
      <c r="A19" s="23" t="s">
        <v>28</v>
      </c>
      <c r="B19" s="113">
        <v>181900</v>
      </c>
      <c r="C19" s="103">
        <v>301000</v>
      </c>
      <c r="D19" s="104">
        <f>SUM(B19:C19)</f>
        <v>482900</v>
      </c>
      <c r="E19" s="105">
        <v>14.491927255266791</v>
      </c>
      <c r="F19" s="106">
        <v>3987</v>
      </c>
      <c r="G19" s="107">
        <v>0.11965068123161875</v>
      </c>
      <c r="H19" s="108">
        <v>104795</v>
      </c>
      <c r="I19" s="109">
        <v>3.1449192725526678</v>
      </c>
      <c r="J19" s="108">
        <v>70703</v>
      </c>
      <c r="K19" s="105">
        <v>2.1218114158813997</v>
      </c>
      <c r="L19" s="110">
        <v>0</v>
      </c>
      <c r="M19" s="111">
        <v>662385</v>
      </c>
      <c r="N19" s="112">
        <v>19.878308624932476</v>
      </c>
    </row>
    <row r="20" spans="1:15" x14ac:dyDescent="0.25">
      <c r="A20" s="23" t="s">
        <v>29</v>
      </c>
      <c r="B20" s="113">
        <v>251507</v>
      </c>
      <c r="C20" s="103">
        <v>253115</v>
      </c>
      <c r="D20" s="104">
        <f t="shared" ref="D20:D33" si="1">SUM(B20:C20)</f>
        <v>504622</v>
      </c>
      <c r="E20" s="105">
        <v>20.496425670186841</v>
      </c>
      <c r="F20" s="106">
        <v>13776</v>
      </c>
      <c r="G20" s="107">
        <v>0.55954508529650693</v>
      </c>
      <c r="H20" s="108">
        <v>99830</v>
      </c>
      <c r="I20" s="109">
        <v>4.0548334687246141</v>
      </c>
      <c r="J20" s="108">
        <v>89733</v>
      </c>
      <c r="K20" s="105">
        <v>3.6447197400487408</v>
      </c>
      <c r="L20" s="110">
        <v>0</v>
      </c>
      <c r="M20" s="111">
        <v>707961</v>
      </c>
      <c r="N20" s="112">
        <v>28.755523964256703</v>
      </c>
    </row>
    <row r="21" spans="1:15" x14ac:dyDescent="0.25">
      <c r="A21" s="23" t="s">
        <v>30</v>
      </c>
      <c r="B21" s="113">
        <v>103476</v>
      </c>
      <c r="C21" s="103">
        <v>158563</v>
      </c>
      <c r="D21" s="104">
        <f t="shared" si="1"/>
        <v>262039</v>
      </c>
      <c r="E21" s="105">
        <v>7.2226846747519291</v>
      </c>
      <c r="F21" s="106">
        <v>12628</v>
      </c>
      <c r="G21" s="107">
        <v>0.34807056229327454</v>
      </c>
      <c r="H21" s="108">
        <v>123613</v>
      </c>
      <c r="I21" s="109">
        <v>3.4071940463065049</v>
      </c>
      <c r="J21" s="108">
        <v>97537</v>
      </c>
      <c r="K21" s="105">
        <v>2.6884509371554577</v>
      </c>
      <c r="L21" s="110">
        <v>0</v>
      </c>
      <c r="M21" s="111">
        <v>495817</v>
      </c>
      <c r="N21" s="112">
        <v>13.666400220507166</v>
      </c>
    </row>
    <row r="22" spans="1:15" x14ac:dyDescent="0.25">
      <c r="A22" s="23" t="s">
        <v>31</v>
      </c>
      <c r="B22" s="113">
        <v>120445</v>
      </c>
      <c r="C22" s="103">
        <v>233000</v>
      </c>
      <c r="D22" s="104">
        <f t="shared" si="1"/>
        <v>353445</v>
      </c>
      <c r="E22" s="105">
        <v>10.850191864927091</v>
      </c>
      <c r="F22" s="106">
        <v>6626</v>
      </c>
      <c r="G22" s="107">
        <v>0.20340752110514199</v>
      </c>
      <c r="H22" s="108">
        <v>114123</v>
      </c>
      <c r="I22" s="109">
        <v>3.5033921719109746</v>
      </c>
      <c r="J22" s="108">
        <v>23547</v>
      </c>
      <c r="K22" s="105">
        <v>0.72285495011511891</v>
      </c>
      <c r="L22" s="366">
        <v>11300</v>
      </c>
      <c r="M22" s="111">
        <v>497741</v>
      </c>
      <c r="N22" s="112">
        <v>15.279846508058327</v>
      </c>
    </row>
    <row r="23" spans="1:15" x14ac:dyDescent="0.25">
      <c r="A23" s="23" t="s">
        <v>32</v>
      </c>
      <c r="B23" s="113">
        <v>147317</v>
      </c>
      <c r="C23" s="103">
        <v>100000</v>
      </c>
      <c r="D23" s="104">
        <f t="shared" si="1"/>
        <v>247317</v>
      </c>
      <c r="E23" s="105">
        <v>11.461534896653999</v>
      </c>
      <c r="F23" s="106">
        <v>14570</v>
      </c>
      <c r="G23" s="107">
        <v>0.67522476596533509</v>
      </c>
      <c r="H23" s="108">
        <v>71505</v>
      </c>
      <c r="I23" s="109">
        <v>3.3137918250069514</v>
      </c>
      <c r="J23" s="108">
        <v>52251</v>
      </c>
      <c r="K23" s="105">
        <v>2.4214941143757529</v>
      </c>
      <c r="L23" s="110">
        <v>0</v>
      </c>
      <c r="M23" s="111">
        <v>385643</v>
      </c>
      <c r="N23" s="112">
        <v>17.872045602002039</v>
      </c>
    </row>
    <row r="24" spans="1:15" x14ac:dyDescent="0.25">
      <c r="A24" s="23" t="s">
        <v>33</v>
      </c>
      <c r="B24" s="113">
        <v>192737</v>
      </c>
      <c r="C24" s="103">
        <v>171935</v>
      </c>
      <c r="D24" s="104">
        <f t="shared" si="1"/>
        <v>364672</v>
      </c>
      <c r="E24" s="105">
        <v>11.763992386851189</v>
      </c>
      <c r="F24" s="106">
        <v>3797</v>
      </c>
      <c r="G24" s="107">
        <v>0.12248782218781251</v>
      </c>
      <c r="H24" s="108">
        <v>111626</v>
      </c>
      <c r="I24" s="109">
        <v>3.6009548695119196</v>
      </c>
      <c r="J24" s="108">
        <v>47744</v>
      </c>
      <c r="K24" s="105">
        <v>1.5401787154424336</v>
      </c>
      <c r="L24" s="110">
        <v>0</v>
      </c>
      <c r="M24" s="111">
        <v>527839</v>
      </c>
      <c r="N24" s="112">
        <v>17.027613793993353</v>
      </c>
    </row>
    <row r="25" spans="1:15" x14ac:dyDescent="0.25">
      <c r="A25" s="23" t="s">
        <v>34</v>
      </c>
      <c r="B25" s="113">
        <v>316515</v>
      </c>
      <c r="C25" s="103">
        <v>0</v>
      </c>
      <c r="D25" s="104">
        <f t="shared" si="1"/>
        <v>316515</v>
      </c>
      <c r="E25" s="105">
        <v>10.127183720483778</v>
      </c>
      <c r="F25" s="106">
        <v>6751</v>
      </c>
      <c r="G25" s="107">
        <v>0.2160043514430153</v>
      </c>
      <c r="H25" s="108">
        <v>114697</v>
      </c>
      <c r="I25" s="109">
        <v>3.6698342612145645</v>
      </c>
      <c r="J25" s="108">
        <v>34788</v>
      </c>
      <c r="K25" s="105">
        <v>1.1130735265885967</v>
      </c>
      <c r="L25" s="110">
        <v>0</v>
      </c>
      <c r="M25" s="111">
        <v>472751</v>
      </c>
      <c r="N25" s="112">
        <v>15.126095859729954</v>
      </c>
    </row>
    <row r="26" spans="1:15" x14ac:dyDescent="0.25">
      <c r="A26" s="23" t="s">
        <v>35</v>
      </c>
      <c r="B26" s="113">
        <v>32150</v>
      </c>
      <c r="C26" s="103">
        <v>107335</v>
      </c>
      <c r="D26" s="104">
        <f t="shared" si="1"/>
        <v>139485</v>
      </c>
      <c r="E26" s="105">
        <v>4.3979379493000375</v>
      </c>
      <c r="F26" s="106">
        <v>1722</v>
      </c>
      <c r="G26" s="107">
        <v>5.4294362466893682E-2</v>
      </c>
      <c r="H26" s="108">
        <v>104297</v>
      </c>
      <c r="I26" s="109">
        <v>3.2884663892041872</v>
      </c>
      <c r="J26" s="108">
        <v>19929</v>
      </c>
      <c r="K26" s="105">
        <v>0.62835792659856227</v>
      </c>
      <c r="L26" s="110">
        <v>0</v>
      </c>
      <c r="M26" s="111">
        <v>265433</v>
      </c>
      <c r="N26" s="112">
        <v>8.3690566275696803</v>
      </c>
    </row>
    <row r="27" spans="1:15" x14ac:dyDescent="0.25">
      <c r="A27" s="23" t="s">
        <v>36</v>
      </c>
      <c r="B27" s="113">
        <v>10000</v>
      </c>
      <c r="C27" s="103">
        <v>140000</v>
      </c>
      <c r="D27" s="104">
        <f t="shared" si="1"/>
        <v>150000</v>
      </c>
      <c r="E27" s="105">
        <v>4.1764116271299701</v>
      </c>
      <c r="F27" s="106">
        <v>8055</v>
      </c>
      <c r="G27" s="107">
        <v>0.2242733043768794</v>
      </c>
      <c r="H27" s="108">
        <v>109541</v>
      </c>
      <c r="I27" s="109">
        <v>3.0499220403162934</v>
      </c>
      <c r="J27" s="108">
        <v>27117</v>
      </c>
      <c r="K27" s="105">
        <v>0.75501169395255596</v>
      </c>
      <c r="L27" s="110">
        <v>0</v>
      </c>
      <c r="M27" s="111">
        <v>294713</v>
      </c>
      <c r="N27" s="112">
        <v>8.2056186657756989</v>
      </c>
    </row>
    <row r="28" spans="1:15" x14ac:dyDescent="0.25">
      <c r="A28" s="23" t="s">
        <v>37</v>
      </c>
      <c r="B28" s="113">
        <v>50000</v>
      </c>
      <c r="C28" s="103">
        <v>240000</v>
      </c>
      <c r="D28" s="104">
        <f t="shared" si="1"/>
        <v>290000</v>
      </c>
      <c r="E28" s="105">
        <v>9.8428537487696435</v>
      </c>
      <c r="F28" s="117">
        <v>4766</v>
      </c>
      <c r="G28" s="107">
        <v>0.16176221022977971</v>
      </c>
      <c r="H28" s="108">
        <v>77007</v>
      </c>
      <c r="I28" s="109">
        <v>2.6136849607982895</v>
      </c>
      <c r="J28" s="108">
        <v>31427</v>
      </c>
      <c r="K28" s="105">
        <v>1.0666598784916674</v>
      </c>
      <c r="L28" s="110">
        <v>0</v>
      </c>
      <c r="M28" s="111">
        <v>403200</v>
      </c>
      <c r="N28" s="112">
        <v>13.68496079828938</v>
      </c>
    </row>
    <row r="29" spans="1:15" x14ac:dyDescent="0.25">
      <c r="A29" s="23" t="s">
        <v>38</v>
      </c>
      <c r="B29" s="113">
        <v>63508</v>
      </c>
      <c r="C29" s="103">
        <v>277000</v>
      </c>
      <c r="D29" s="104">
        <f t="shared" si="1"/>
        <v>340508</v>
      </c>
      <c r="E29" s="105">
        <v>9.1465563554313949</v>
      </c>
      <c r="F29" s="106">
        <v>7046</v>
      </c>
      <c r="G29" s="107">
        <v>0.18926614376275921</v>
      </c>
      <c r="H29" s="108">
        <v>126637</v>
      </c>
      <c r="I29" s="109">
        <v>3.401660040829483</v>
      </c>
      <c r="J29" s="108">
        <v>89724</v>
      </c>
      <c r="K29" s="105">
        <v>2.4101214139894704</v>
      </c>
      <c r="L29" s="110">
        <v>0</v>
      </c>
      <c r="M29" s="111">
        <v>563915</v>
      </c>
      <c r="N29" s="112">
        <v>15.147603954013109</v>
      </c>
    </row>
    <row r="30" spans="1:15" x14ac:dyDescent="0.25">
      <c r="A30" s="23" t="s">
        <v>39</v>
      </c>
      <c r="B30" s="113">
        <v>145121</v>
      </c>
      <c r="C30" s="103">
        <v>342522</v>
      </c>
      <c r="D30" s="104">
        <f t="shared" si="1"/>
        <v>487643</v>
      </c>
      <c r="E30" s="105">
        <v>18.057507868913163</v>
      </c>
      <c r="F30" s="106">
        <v>18299</v>
      </c>
      <c r="G30" s="107">
        <v>0.67761525643399367</v>
      </c>
      <c r="H30" s="108">
        <v>133733</v>
      </c>
      <c r="I30" s="109">
        <v>4.9521570079614889</v>
      </c>
      <c r="J30" s="108">
        <v>76155</v>
      </c>
      <c r="K30" s="105">
        <v>2.8200333271616369</v>
      </c>
      <c r="L30" s="110">
        <v>0</v>
      </c>
      <c r="M30" s="111">
        <v>715830</v>
      </c>
      <c r="N30" s="112">
        <v>26.507313460470282</v>
      </c>
    </row>
    <row r="31" spans="1:15" x14ac:dyDescent="0.25">
      <c r="A31" s="23" t="s">
        <v>40</v>
      </c>
      <c r="B31" s="113">
        <v>15000</v>
      </c>
      <c r="C31" s="103">
        <v>146292</v>
      </c>
      <c r="D31" s="104">
        <f t="shared" si="1"/>
        <v>161292</v>
      </c>
      <c r="E31" s="105">
        <v>5.6735024095114142</v>
      </c>
      <c r="F31" s="106">
        <v>2308</v>
      </c>
      <c r="G31" s="107">
        <v>8.1184705758204648E-2</v>
      </c>
      <c r="H31" s="108">
        <v>69024</v>
      </c>
      <c r="I31" s="109">
        <v>2.4279432973372259</v>
      </c>
      <c r="J31" s="108">
        <v>22086</v>
      </c>
      <c r="K31" s="105">
        <v>0.7768827605613986</v>
      </c>
      <c r="L31" s="110">
        <v>0</v>
      </c>
      <c r="M31" s="111">
        <v>254710</v>
      </c>
      <c r="N31" s="112">
        <v>8.9595131731682436</v>
      </c>
    </row>
    <row r="32" spans="1:15" x14ac:dyDescent="0.25">
      <c r="A32" s="23" t="s">
        <v>41</v>
      </c>
      <c r="B32" s="113">
        <v>109614</v>
      </c>
      <c r="C32" s="103">
        <v>129116</v>
      </c>
      <c r="D32" s="104">
        <f t="shared" si="1"/>
        <v>238730</v>
      </c>
      <c r="E32" s="105">
        <v>11.60799377613537</v>
      </c>
      <c r="F32" s="106">
        <v>9177</v>
      </c>
      <c r="G32" s="107">
        <v>0.44622191967324709</v>
      </c>
      <c r="H32" s="108">
        <v>104540</v>
      </c>
      <c r="I32" s="109">
        <v>5.0831469415540216</v>
      </c>
      <c r="J32" s="108">
        <v>60477</v>
      </c>
      <c r="K32" s="105">
        <v>2.9406301662938832</v>
      </c>
      <c r="L32" s="110">
        <v>0</v>
      </c>
      <c r="M32" s="111">
        <v>412924</v>
      </c>
      <c r="N32" s="112">
        <v>20.077992803656521</v>
      </c>
    </row>
    <row r="33" spans="1:15" ht="15.75" thickBot="1" x14ac:dyDescent="0.3">
      <c r="A33" s="23" t="s">
        <v>42</v>
      </c>
      <c r="B33" s="475">
        <v>55000</v>
      </c>
      <c r="C33" s="476">
        <v>165000</v>
      </c>
      <c r="D33" s="477">
        <f t="shared" si="1"/>
        <v>220000</v>
      </c>
      <c r="E33" s="478">
        <v>8.0330083616314312</v>
      </c>
      <c r="F33" s="124">
        <v>5578</v>
      </c>
      <c r="G33" s="107">
        <v>0.20367327564172782</v>
      </c>
      <c r="H33" s="125">
        <v>66895</v>
      </c>
      <c r="I33" s="109">
        <v>2.4425822470515208</v>
      </c>
      <c r="J33" s="125">
        <v>37777</v>
      </c>
      <c r="K33" s="105">
        <v>1.3793770767152298</v>
      </c>
      <c r="L33" s="126">
        <v>0</v>
      </c>
      <c r="M33" s="127">
        <v>330250</v>
      </c>
      <c r="N33" s="112">
        <v>12.058640961039909</v>
      </c>
    </row>
    <row r="34" spans="1:15" ht="15.75" thickBot="1" x14ac:dyDescent="0.3">
      <c r="A34" s="128"/>
      <c r="B34" s="775" t="s">
        <v>75</v>
      </c>
      <c r="C34" s="776"/>
      <c r="D34" s="776"/>
      <c r="E34" s="777"/>
      <c r="F34" s="769" t="s">
        <v>76</v>
      </c>
      <c r="G34" s="771"/>
      <c r="H34" s="769" t="s">
        <v>77</v>
      </c>
      <c r="I34" s="771"/>
      <c r="J34" s="769" t="s">
        <v>78</v>
      </c>
      <c r="K34" s="771"/>
      <c r="L34" s="361" t="s">
        <v>79</v>
      </c>
      <c r="M34" s="778" t="s">
        <v>80</v>
      </c>
      <c r="N34" s="779"/>
    </row>
    <row r="35" spans="1:15" ht="23.25" x14ac:dyDescent="0.25">
      <c r="A35" s="85" t="s">
        <v>2</v>
      </c>
      <c r="B35" s="449" t="s">
        <v>81</v>
      </c>
      <c r="C35" s="86" t="s">
        <v>82</v>
      </c>
      <c r="D35" s="86" t="s">
        <v>83</v>
      </c>
      <c r="E35" s="87" t="s">
        <v>84</v>
      </c>
      <c r="F35" s="88" t="s">
        <v>85</v>
      </c>
      <c r="G35" s="87" t="s">
        <v>84</v>
      </c>
      <c r="H35" s="88" t="s">
        <v>85</v>
      </c>
      <c r="I35" s="87" t="s">
        <v>84</v>
      </c>
      <c r="J35" s="88" t="s">
        <v>85</v>
      </c>
      <c r="K35" s="87" t="s">
        <v>86</v>
      </c>
      <c r="L35" s="362" t="s">
        <v>85</v>
      </c>
      <c r="M35" s="129" t="s">
        <v>87</v>
      </c>
      <c r="N35" s="130" t="s">
        <v>88</v>
      </c>
    </row>
    <row r="36" spans="1:15" ht="15.75" thickBot="1" x14ac:dyDescent="0.3">
      <c r="A36" s="91"/>
      <c r="B36" s="94"/>
      <c r="C36" s="92"/>
      <c r="D36" s="92"/>
      <c r="E36" s="93"/>
      <c r="F36" s="94"/>
      <c r="G36" s="93"/>
      <c r="H36" s="94"/>
      <c r="I36" s="93"/>
      <c r="J36" s="94"/>
      <c r="K36" s="93"/>
      <c r="L36" s="363"/>
      <c r="M36" s="94"/>
      <c r="N36" s="93"/>
      <c r="O36" s="98"/>
    </row>
    <row r="37" spans="1:15" x14ac:dyDescent="0.25">
      <c r="A37" s="121" t="s">
        <v>91</v>
      </c>
      <c r="B37" s="331"/>
      <c r="C37" s="332"/>
      <c r="D37" s="333"/>
      <c r="E37" s="334"/>
      <c r="F37" s="106"/>
      <c r="G37" s="131"/>
      <c r="H37" s="132"/>
      <c r="I37" s="105"/>
      <c r="J37" s="132"/>
      <c r="K37" s="105"/>
      <c r="L37" s="110"/>
      <c r="M37" s="133"/>
      <c r="N37" s="319"/>
    </row>
    <row r="38" spans="1:15" x14ac:dyDescent="0.25">
      <c r="A38" s="62" t="s">
        <v>44</v>
      </c>
      <c r="B38" s="113">
        <v>256000</v>
      </c>
      <c r="C38" s="103">
        <v>346900</v>
      </c>
      <c r="D38" s="104">
        <f>SUM(B38:C38)</f>
        <v>602900</v>
      </c>
      <c r="E38" s="105">
        <v>10.097136158097472</v>
      </c>
      <c r="F38" s="106">
        <v>7767</v>
      </c>
      <c r="G38" s="131">
        <v>0.13007871378328589</v>
      </c>
      <c r="H38" s="132">
        <v>175796</v>
      </c>
      <c r="I38" s="105">
        <v>2.9441634567074191</v>
      </c>
      <c r="J38" s="132">
        <v>102735</v>
      </c>
      <c r="K38" s="105">
        <v>1.7205660693351197</v>
      </c>
      <c r="L38" s="110">
        <v>0</v>
      </c>
      <c r="M38" s="133">
        <v>889198</v>
      </c>
      <c r="N38" s="112">
        <v>14.891944397923297</v>
      </c>
    </row>
    <row r="39" spans="1:15" x14ac:dyDescent="0.25">
      <c r="A39" s="62" t="s">
        <v>45</v>
      </c>
      <c r="B39" s="113">
        <v>501444</v>
      </c>
      <c r="C39" s="103">
        <v>1334216</v>
      </c>
      <c r="D39" s="104">
        <f t="shared" ref="D39:D45" si="2">SUM(B39:C39)</f>
        <v>1835660</v>
      </c>
      <c r="E39" s="105">
        <v>39.544592847910387</v>
      </c>
      <c r="F39" s="106">
        <v>14225</v>
      </c>
      <c r="G39" s="131">
        <v>0.30644118914261093</v>
      </c>
      <c r="H39" s="132">
        <v>189891</v>
      </c>
      <c r="I39" s="105">
        <v>4.0907152089616545</v>
      </c>
      <c r="J39" s="132">
        <v>85175</v>
      </c>
      <c r="K39" s="105">
        <v>1.8348772080999569</v>
      </c>
      <c r="L39" s="110">
        <v>0</v>
      </c>
      <c r="M39" s="133">
        <v>2124951</v>
      </c>
      <c r="N39" s="112">
        <v>45.776626454114606</v>
      </c>
    </row>
    <row r="40" spans="1:15" x14ac:dyDescent="0.25">
      <c r="A40" s="62" t="s">
        <v>46</v>
      </c>
      <c r="B40" s="113">
        <v>111560</v>
      </c>
      <c r="C40" s="103">
        <v>459195</v>
      </c>
      <c r="D40" s="104">
        <f t="shared" si="2"/>
        <v>570755</v>
      </c>
      <c r="E40" s="105">
        <v>10.408779224568699</v>
      </c>
      <c r="F40" s="106">
        <v>62537</v>
      </c>
      <c r="G40" s="131">
        <v>1.1404785352153772</v>
      </c>
      <c r="H40" s="132">
        <v>208843</v>
      </c>
      <c r="I40" s="105">
        <v>3.8086406244300983</v>
      </c>
      <c r="J40" s="132">
        <v>130555</v>
      </c>
      <c r="K40" s="105">
        <v>2.3809133019659336</v>
      </c>
      <c r="L40" s="110">
        <v>90225</v>
      </c>
      <c r="M40" s="133">
        <v>972690</v>
      </c>
      <c r="N40" s="112">
        <v>17.738811686180107</v>
      </c>
    </row>
    <row r="41" spans="1:15" x14ac:dyDescent="0.25">
      <c r="A41" s="62" t="s">
        <v>47</v>
      </c>
      <c r="B41" s="113">
        <v>183667</v>
      </c>
      <c r="C41" s="103">
        <v>200000</v>
      </c>
      <c r="D41" s="104">
        <f t="shared" si="2"/>
        <v>383667</v>
      </c>
      <c r="E41" s="105">
        <v>6.9516225471544271</v>
      </c>
      <c r="F41" s="106">
        <v>1448</v>
      </c>
      <c r="G41" s="131">
        <v>2.6236161693029662E-2</v>
      </c>
      <c r="H41" s="132">
        <v>131297</v>
      </c>
      <c r="I41" s="105">
        <v>2.3789567139569856</v>
      </c>
      <c r="J41" s="132">
        <v>62522</v>
      </c>
      <c r="K41" s="105">
        <v>1.1328296280190611</v>
      </c>
      <c r="L41" s="110">
        <v>0</v>
      </c>
      <c r="M41" s="133">
        <v>578934</v>
      </c>
      <c r="N41" s="112">
        <v>10.489645050823503</v>
      </c>
    </row>
    <row r="42" spans="1:15" x14ac:dyDescent="0.25">
      <c r="A42" s="62" t="s">
        <v>48</v>
      </c>
      <c r="B42" s="113">
        <v>5000</v>
      </c>
      <c r="C42" s="103">
        <v>188000</v>
      </c>
      <c r="D42" s="104">
        <f t="shared" si="2"/>
        <v>193000</v>
      </c>
      <c r="E42" s="105">
        <v>4.3994620346942028</v>
      </c>
      <c r="F42" s="106">
        <v>5514</v>
      </c>
      <c r="G42" s="131">
        <v>0.12569240237981263</v>
      </c>
      <c r="H42" s="132">
        <v>158835</v>
      </c>
      <c r="I42" s="105">
        <v>3.6206660739930245</v>
      </c>
      <c r="J42" s="132">
        <v>5500</v>
      </c>
      <c r="K42" s="105">
        <v>0.12537327041874671</v>
      </c>
      <c r="L42" s="110">
        <v>0</v>
      </c>
      <c r="M42" s="133">
        <v>362849</v>
      </c>
      <c r="N42" s="112">
        <v>8.2711937814857865</v>
      </c>
    </row>
    <row r="43" spans="1:15" x14ac:dyDescent="0.25">
      <c r="A43" s="62" t="s">
        <v>49</v>
      </c>
      <c r="B43" s="113">
        <v>195900</v>
      </c>
      <c r="C43" s="103">
        <v>170400</v>
      </c>
      <c r="D43" s="104">
        <f t="shared" si="2"/>
        <v>366300</v>
      </c>
      <c r="E43" s="105">
        <v>7.3554216867469879</v>
      </c>
      <c r="F43" s="117">
        <v>156</v>
      </c>
      <c r="G43" s="131">
        <v>3.1325301204819275E-3</v>
      </c>
      <c r="H43" s="132">
        <v>110261</v>
      </c>
      <c r="I43" s="105">
        <v>2.2140763052208836</v>
      </c>
      <c r="J43" s="132">
        <v>85264</v>
      </c>
      <c r="K43" s="105">
        <v>1.7121285140562248</v>
      </c>
      <c r="L43" s="110">
        <v>0</v>
      </c>
      <c r="M43" s="133">
        <v>561981</v>
      </c>
      <c r="N43" s="112">
        <v>11.284759036144578</v>
      </c>
    </row>
    <row r="44" spans="1:15" x14ac:dyDescent="0.25">
      <c r="A44" s="62" t="s">
        <v>50</v>
      </c>
      <c r="B44" s="113">
        <v>0</v>
      </c>
      <c r="C44" s="103">
        <v>728872</v>
      </c>
      <c r="D44" s="104">
        <f t="shared" si="2"/>
        <v>728872</v>
      </c>
      <c r="E44" s="105">
        <v>15.349520901337264</v>
      </c>
      <c r="F44" s="106">
        <v>1404</v>
      </c>
      <c r="G44" s="131">
        <v>2.9567231757397072E-2</v>
      </c>
      <c r="H44" s="132">
        <v>141371</v>
      </c>
      <c r="I44" s="105">
        <v>2.9771717384437189</v>
      </c>
      <c r="J44" s="132">
        <v>45621</v>
      </c>
      <c r="K44" s="105">
        <v>0.96074549857849845</v>
      </c>
      <c r="L44" s="110">
        <v>0</v>
      </c>
      <c r="M44" s="133">
        <v>917268</v>
      </c>
      <c r="N44" s="112">
        <v>19.317005370116878</v>
      </c>
    </row>
    <row r="45" spans="1:15" x14ac:dyDescent="0.25">
      <c r="A45" s="62" t="s">
        <v>51</v>
      </c>
      <c r="B45" s="113">
        <v>333013</v>
      </c>
      <c r="C45" s="103">
        <v>286219</v>
      </c>
      <c r="D45" s="104">
        <f t="shared" si="2"/>
        <v>619232</v>
      </c>
      <c r="E45" s="105">
        <v>12.865821732806982</v>
      </c>
      <c r="F45" s="106">
        <v>743</v>
      </c>
      <c r="G45" s="131">
        <v>1.5437357157697902E-2</v>
      </c>
      <c r="H45" s="132">
        <v>152827</v>
      </c>
      <c r="I45" s="105">
        <v>3.1752960731352586</v>
      </c>
      <c r="J45" s="132">
        <v>26167</v>
      </c>
      <c r="K45" s="105">
        <v>0.54367338458341985</v>
      </c>
      <c r="L45" s="110">
        <v>0</v>
      </c>
      <c r="M45" s="133">
        <v>798969</v>
      </c>
      <c r="N45" s="112">
        <v>16.600228547683358</v>
      </c>
    </row>
    <row r="46" spans="1:15" x14ac:dyDescent="0.25">
      <c r="A46" s="64"/>
      <c r="B46" s="30"/>
      <c r="C46" s="136"/>
      <c r="D46" s="136"/>
      <c r="E46" s="137"/>
      <c r="F46" s="136"/>
      <c r="G46" s="137"/>
      <c r="H46" s="30"/>
      <c r="I46" s="137"/>
      <c r="J46" s="30"/>
      <c r="K46" s="137"/>
      <c r="L46" s="367"/>
      <c r="M46" s="30"/>
      <c r="N46" s="137"/>
      <c r="O46" s="447"/>
    </row>
    <row r="47" spans="1:15" x14ac:dyDescent="0.25">
      <c r="A47" s="61" t="s">
        <v>52</v>
      </c>
      <c r="B47" s="113"/>
      <c r="C47" s="103"/>
      <c r="D47" s="104"/>
      <c r="E47" s="105"/>
      <c r="F47" s="106"/>
      <c r="G47" s="131"/>
      <c r="H47" s="132"/>
      <c r="I47" s="105"/>
      <c r="J47" s="132"/>
      <c r="K47" s="105"/>
      <c r="L47" s="317"/>
      <c r="M47" s="318"/>
      <c r="N47" s="112"/>
    </row>
    <row r="48" spans="1:15" x14ac:dyDescent="0.25">
      <c r="A48" s="62" t="s">
        <v>53</v>
      </c>
      <c r="B48" s="113">
        <v>153579</v>
      </c>
      <c r="C48" s="103">
        <v>325256</v>
      </c>
      <c r="D48" s="104">
        <f>SUM(B48:C48)</f>
        <v>478835</v>
      </c>
      <c r="E48" s="105">
        <v>7.606230044636475</v>
      </c>
      <c r="F48" s="106">
        <v>27526</v>
      </c>
      <c r="G48" s="131">
        <v>0.43724683494035232</v>
      </c>
      <c r="H48" s="132">
        <v>229284</v>
      </c>
      <c r="I48" s="105">
        <v>3.6421457277651581</v>
      </c>
      <c r="J48" s="132">
        <v>89926</v>
      </c>
      <c r="K48" s="105">
        <v>1.4284625037726557</v>
      </c>
      <c r="L48" s="110">
        <v>0</v>
      </c>
      <c r="M48" s="133">
        <v>825571</v>
      </c>
      <c r="N48" s="112">
        <v>13.11408511111464</v>
      </c>
    </row>
    <row r="49" spans="1:15" x14ac:dyDescent="0.25">
      <c r="A49" s="62" t="s">
        <v>54</v>
      </c>
      <c r="B49" s="113">
        <v>0</v>
      </c>
      <c r="C49" s="103">
        <v>688431</v>
      </c>
      <c r="D49" s="104">
        <f t="shared" ref="D49:D54" si="3">SUM(B49:C49)</f>
        <v>688431</v>
      </c>
      <c r="E49" s="105">
        <v>11.35687419578343</v>
      </c>
      <c r="F49" s="106">
        <v>10931</v>
      </c>
      <c r="G49" s="131">
        <v>0.18032597578277079</v>
      </c>
      <c r="H49" s="132">
        <v>162468</v>
      </c>
      <c r="I49" s="105">
        <v>2.6801940017816488</v>
      </c>
      <c r="J49" s="132">
        <v>121629</v>
      </c>
      <c r="K49" s="105">
        <v>2.0064832228051075</v>
      </c>
      <c r="L49" s="110">
        <v>0</v>
      </c>
      <c r="M49" s="133">
        <v>983459</v>
      </c>
      <c r="N49" s="112">
        <v>16.223877396152957</v>
      </c>
    </row>
    <row r="50" spans="1:15" x14ac:dyDescent="0.25">
      <c r="A50" s="62" t="s">
        <v>55</v>
      </c>
      <c r="B50" s="113">
        <v>151200</v>
      </c>
      <c r="C50" s="103">
        <v>357035</v>
      </c>
      <c r="D50" s="104">
        <f t="shared" si="3"/>
        <v>508235</v>
      </c>
      <c r="E50" s="105">
        <v>7.4504874294510008</v>
      </c>
      <c r="F50" s="106">
        <v>20524</v>
      </c>
      <c r="G50" s="131">
        <v>0.30087224217547459</v>
      </c>
      <c r="H50" s="132">
        <v>186640</v>
      </c>
      <c r="I50" s="105">
        <v>2.7360551198416769</v>
      </c>
      <c r="J50" s="132">
        <v>82394</v>
      </c>
      <c r="K50" s="105">
        <v>1.2078575093454518</v>
      </c>
      <c r="L50" s="110">
        <v>0</v>
      </c>
      <c r="M50" s="133">
        <v>797793</v>
      </c>
      <c r="N50" s="112">
        <v>11.695272300813604</v>
      </c>
    </row>
    <row r="51" spans="1:15" x14ac:dyDescent="0.25">
      <c r="A51" s="62" t="s">
        <v>56</v>
      </c>
      <c r="B51" s="113">
        <v>0</v>
      </c>
      <c r="C51" s="103">
        <v>917052</v>
      </c>
      <c r="D51" s="104">
        <f t="shared" si="3"/>
        <v>917052</v>
      </c>
      <c r="E51" s="105">
        <v>11.678620549131475</v>
      </c>
      <c r="F51" s="117">
        <v>0</v>
      </c>
      <c r="G51" s="131">
        <v>0</v>
      </c>
      <c r="H51" s="132">
        <v>176053</v>
      </c>
      <c r="I51" s="105">
        <v>2.242027915032347</v>
      </c>
      <c r="J51" s="132">
        <v>82287</v>
      </c>
      <c r="K51" s="105">
        <v>1.0479216545260048</v>
      </c>
      <c r="L51" s="110">
        <v>0</v>
      </c>
      <c r="M51" s="133">
        <v>1175392</v>
      </c>
      <c r="N51" s="112">
        <v>14.968570118689827</v>
      </c>
    </row>
    <row r="52" spans="1:15" x14ac:dyDescent="0.25">
      <c r="A52" s="62" t="s">
        <v>57</v>
      </c>
      <c r="B52" s="113">
        <v>73771</v>
      </c>
      <c r="C52" s="103">
        <v>543079</v>
      </c>
      <c r="D52" s="104">
        <f t="shared" si="3"/>
        <v>616850</v>
      </c>
      <c r="E52" s="105">
        <v>9.1836886612672703</v>
      </c>
      <c r="F52" s="106">
        <v>4056</v>
      </c>
      <c r="G52" s="131">
        <v>6.0385898046688896E-2</v>
      </c>
      <c r="H52" s="132">
        <v>257403</v>
      </c>
      <c r="I52" s="105">
        <v>3.832226655550262</v>
      </c>
      <c r="J52" s="132">
        <v>170592</v>
      </c>
      <c r="K52" s="105">
        <v>2.5397808480228679</v>
      </c>
      <c r="L52" s="110">
        <v>0</v>
      </c>
      <c r="M52" s="133">
        <v>1048901</v>
      </c>
      <c r="N52" s="112">
        <v>15.61608206288709</v>
      </c>
    </row>
    <row r="53" spans="1:15" x14ac:dyDescent="0.25">
      <c r="A53" s="62" t="s">
        <v>58</v>
      </c>
      <c r="B53" s="113">
        <v>906891</v>
      </c>
      <c r="C53" s="103">
        <v>730943</v>
      </c>
      <c r="D53" s="104">
        <f t="shared" si="3"/>
        <v>1637834</v>
      </c>
      <c r="E53" s="105">
        <v>21.566338354577056</v>
      </c>
      <c r="F53" s="106">
        <v>11817</v>
      </c>
      <c r="G53" s="131">
        <v>0.15560149583903929</v>
      </c>
      <c r="H53" s="132">
        <v>190360</v>
      </c>
      <c r="I53" s="105">
        <v>2.5065837985884336</v>
      </c>
      <c r="J53" s="132">
        <v>79826</v>
      </c>
      <c r="K53" s="105">
        <v>1.0511166122405984</v>
      </c>
      <c r="L53" s="110">
        <v>0</v>
      </c>
      <c r="M53" s="133">
        <v>1919837</v>
      </c>
      <c r="N53" s="112">
        <v>25.279640261245127</v>
      </c>
    </row>
    <row r="54" spans="1:15" x14ac:dyDescent="0.25">
      <c r="A54" s="62" t="s">
        <v>59</v>
      </c>
      <c r="B54" s="113">
        <v>327540</v>
      </c>
      <c r="C54" s="103">
        <v>273725</v>
      </c>
      <c r="D54" s="104">
        <f t="shared" si="3"/>
        <v>601265</v>
      </c>
      <c r="E54" s="105">
        <v>8.117195199330391</v>
      </c>
      <c r="F54" s="106">
        <v>12808</v>
      </c>
      <c r="G54" s="131">
        <v>0.17291050720235443</v>
      </c>
      <c r="H54" s="132">
        <v>226045</v>
      </c>
      <c r="I54" s="105">
        <v>3.0516517489503596</v>
      </c>
      <c r="J54" s="132">
        <v>195921</v>
      </c>
      <c r="K54" s="105">
        <v>2.6449718520918553</v>
      </c>
      <c r="L54" s="110">
        <v>0</v>
      </c>
      <c r="M54" s="133">
        <v>1036039</v>
      </c>
      <c r="N54" s="112">
        <v>13.98672930757496</v>
      </c>
    </row>
    <row r="55" spans="1:15" x14ac:dyDescent="0.25">
      <c r="A55" s="64"/>
      <c r="B55" s="30"/>
      <c r="C55" s="136"/>
      <c r="D55" s="136"/>
      <c r="E55" s="137"/>
      <c r="F55" s="136"/>
      <c r="G55" s="137"/>
      <c r="H55" s="30"/>
      <c r="I55" s="137"/>
      <c r="J55" s="30"/>
      <c r="K55" s="137"/>
      <c r="L55" s="367"/>
      <c r="M55" s="30"/>
      <c r="N55" s="137"/>
      <c r="O55" s="447"/>
    </row>
    <row r="56" spans="1:15" x14ac:dyDescent="0.25">
      <c r="A56" s="61" t="s">
        <v>60</v>
      </c>
      <c r="B56" s="113"/>
      <c r="C56" s="103"/>
      <c r="D56" s="104"/>
      <c r="E56" s="105"/>
      <c r="F56" s="117"/>
      <c r="G56" s="131"/>
      <c r="H56" s="132"/>
      <c r="I56" s="105"/>
      <c r="J56" s="132"/>
      <c r="K56" s="105"/>
      <c r="L56" s="110"/>
      <c r="M56" s="133"/>
      <c r="N56" s="134"/>
    </row>
    <row r="57" spans="1:15" x14ac:dyDescent="0.25">
      <c r="A57" s="62" t="s">
        <v>61</v>
      </c>
      <c r="B57" s="113">
        <v>492930</v>
      </c>
      <c r="C57" s="103">
        <v>549411</v>
      </c>
      <c r="D57" s="104">
        <f>SUM(B57:C57)</f>
        <v>1042341</v>
      </c>
      <c r="E57" s="105">
        <v>9.5707517285072861</v>
      </c>
      <c r="F57" s="106">
        <v>17828</v>
      </c>
      <c r="G57" s="131">
        <v>0.16369629690842813</v>
      </c>
      <c r="H57" s="132">
        <v>270560</v>
      </c>
      <c r="I57" s="105">
        <v>2.4842758633354451</v>
      </c>
      <c r="J57" s="132">
        <v>61053</v>
      </c>
      <c r="K57" s="105">
        <v>0.56058727928821306</v>
      </c>
      <c r="L57" s="110">
        <v>21937</v>
      </c>
      <c r="M57" s="133">
        <v>1391782</v>
      </c>
      <c r="N57" s="112">
        <v>12.779311168039373</v>
      </c>
    </row>
    <row r="58" spans="1:15" x14ac:dyDescent="0.25">
      <c r="A58" s="62" t="s">
        <v>62</v>
      </c>
      <c r="B58" s="113">
        <v>304176</v>
      </c>
      <c r="C58" s="103">
        <v>1446012</v>
      </c>
      <c r="D58" s="104">
        <f t="shared" ref="D58:D60" si="4">SUM(B58:C58)</f>
        <v>1750188</v>
      </c>
      <c r="E58" s="105">
        <v>16.915749287198569</v>
      </c>
      <c r="F58" s="106">
        <v>6053</v>
      </c>
      <c r="G58" s="131">
        <v>5.8502875368482095E-2</v>
      </c>
      <c r="H58" s="132">
        <v>248250</v>
      </c>
      <c r="I58" s="105">
        <v>2.399362103126661</v>
      </c>
      <c r="J58" s="132">
        <v>114276</v>
      </c>
      <c r="K58" s="105">
        <v>1.1044894408737254</v>
      </c>
      <c r="L58" s="110">
        <v>0</v>
      </c>
      <c r="M58" s="133">
        <v>2118767</v>
      </c>
      <c r="N58" s="112">
        <v>20.478103706567438</v>
      </c>
    </row>
    <row r="59" spans="1:15" x14ac:dyDescent="0.25">
      <c r="A59" s="62" t="s">
        <v>63</v>
      </c>
      <c r="B59" s="113">
        <v>662922</v>
      </c>
      <c r="C59" s="103">
        <v>936047</v>
      </c>
      <c r="D59" s="104">
        <f t="shared" si="4"/>
        <v>1598969</v>
      </c>
      <c r="E59" s="105">
        <v>18.043999322913727</v>
      </c>
      <c r="F59" s="106">
        <v>3877</v>
      </c>
      <c r="G59" s="131">
        <v>4.3751057947300116E-2</v>
      </c>
      <c r="H59" s="132">
        <v>346789</v>
      </c>
      <c r="I59" s="105">
        <v>3.9134345201151048</v>
      </c>
      <c r="J59" s="132">
        <v>284554</v>
      </c>
      <c r="K59" s="105">
        <v>3.211126784404446</v>
      </c>
      <c r="L59" s="110">
        <v>0</v>
      </c>
      <c r="M59" s="133">
        <v>2234189</v>
      </c>
      <c r="N59" s="112">
        <v>25.21231168538058</v>
      </c>
    </row>
    <row r="60" spans="1:15" x14ac:dyDescent="0.25">
      <c r="A60" s="62" t="s">
        <v>64</v>
      </c>
      <c r="B60" s="113">
        <v>3947</v>
      </c>
      <c r="C60" s="103">
        <v>461419</v>
      </c>
      <c r="D60" s="104">
        <f t="shared" si="4"/>
        <v>465366</v>
      </c>
      <c r="E60" s="105">
        <v>4.4519850760547213</v>
      </c>
      <c r="F60" s="106">
        <v>17803</v>
      </c>
      <c r="G60" s="131">
        <v>0.17031474217927867</v>
      </c>
      <c r="H60" s="132">
        <v>280672</v>
      </c>
      <c r="I60" s="105">
        <v>2.6850856213527217</v>
      </c>
      <c r="J60" s="132">
        <v>121068</v>
      </c>
      <c r="K60" s="105">
        <v>1.1582129532191716</v>
      </c>
      <c r="L60" s="110">
        <v>0</v>
      </c>
      <c r="M60" s="133">
        <v>884909</v>
      </c>
      <c r="N60" s="112">
        <v>8.4655983928058927</v>
      </c>
    </row>
    <row r="61" spans="1:15" ht="18" customHeight="1" thickBot="1" x14ac:dyDescent="0.3">
      <c r="A61" s="64"/>
      <c r="B61" s="30"/>
      <c r="C61" s="136"/>
      <c r="D61" s="136"/>
      <c r="E61" s="137"/>
      <c r="F61" s="136"/>
      <c r="G61" s="137"/>
      <c r="H61" s="30"/>
      <c r="I61" s="137"/>
      <c r="J61" s="30"/>
      <c r="K61" s="137"/>
      <c r="L61" s="367"/>
      <c r="M61" s="30"/>
      <c r="N61" s="137"/>
      <c r="O61" s="447"/>
    </row>
    <row r="62" spans="1:15" x14ac:dyDescent="0.25">
      <c r="A62" s="40" t="s">
        <v>65</v>
      </c>
      <c r="B62" s="331"/>
      <c r="C62" s="332"/>
      <c r="D62" s="333"/>
      <c r="E62" s="334"/>
      <c r="F62" s="106"/>
      <c r="G62" s="131"/>
      <c r="H62" s="132"/>
      <c r="I62" s="105"/>
      <c r="J62" s="132"/>
      <c r="K62" s="105"/>
      <c r="L62" s="110"/>
      <c r="M62" s="133"/>
      <c r="N62" s="134"/>
    </row>
    <row r="63" spans="1:15" s="328" customFormat="1" ht="14.25" customHeight="1" x14ac:dyDescent="0.25">
      <c r="A63" s="474" t="s">
        <v>66</v>
      </c>
      <c r="B63" s="335">
        <v>78172</v>
      </c>
      <c r="C63" s="320">
        <v>2151415</v>
      </c>
      <c r="D63" s="321">
        <f>SUM(B63:C63)</f>
        <v>2229587</v>
      </c>
      <c r="E63" s="322">
        <v>10.107609311603238</v>
      </c>
      <c r="F63" s="329">
        <v>44568</v>
      </c>
      <c r="G63" s="323">
        <v>0.20204456332026202</v>
      </c>
      <c r="H63" s="324">
        <v>758389</v>
      </c>
      <c r="I63" s="322">
        <v>3.4380805585148582</v>
      </c>
      <c r="J63" s="324">
        <v>228951</v>
      </c>
      <c r="K63" s="322">
        <v>1.0379264229208696</v>
      </c>
      <c r="L63" s="325">
        <v>0</v>
      </c>
      <c r="M63" s="326">
        <v>3261495</v>
      </c>
      <c r="N63" s="327">
        <v>14.785660856359227</v>
      </c>
      <c r="O63" s="448"/>
    </row>
    <row r="64" spans="1:15" x14ac:dyDescent="0.25">
      <c r="A64" s="23" t="s">
        <v>67</v>
      </c>
      <c r="B64" s="113">
        <v>1527820</v>
      </c>
      <c r="C64" s="103">
        <v>2475695</v>
      </c>
      <c r="D64" s="321">
        <f t="shared" ref="D64:D65" si="5">SUM(B64:C64)</f>
        <v>4003515</v>
      </c>
      <c r="E64" s="322">
        <v>13.377021080382113</v>
      </c>
      <c r="F64" s="106">
        <v>19052</v>
      </c>
      <c r="G64" s="323">
        <v>6.3658811225495604E-2</v>
      </c>
      <c r="H64" s="132">
        <v>966663</v>
      </c>
      <c r="I64" s="322">
        <v>3.2299295315804772</v>
      </c>
      <c r="J64" s="132">
        <v>566980</v>
      </c>
      <c r="K64" s="322">
        <v>1.8944610953512226</v>
      </c>
      <c r="L64" s="110">
        <v>0</v>
      </c>
      <c r="M64" s="133">
        <v>5556210</v>
      </c>
      <c r="N64" s="327">
        <v>18.565070518539308</v>
      </c>
    </row>
    <row r="65" spans="1:16" x14ac:dyDescent="0.25">
      <c r="A65" s="23" t="s">
        <v>68</v>
      </c>
      <c r="B65" s="113">
        <v>1265000</v>
      </c>
      <c r="C65" s="103">
        <v>795102</v>
      </c>
      <c r="D65" s="321">
        <f t="shared" si="5"/>
        <v>2060102</v>
      </c>
      <c r="E65" s="322">
        <v>10.228399781540142</v>
      </c>
      <c r="F65" s="330">
        <v>161056</v>
      </c>
      <c r="G65" s="323">
        <v>0.79964252023236182</v>
      </c>
      <c r="H65" s="139">
        <v>565902</v>
      </c>
      <c r="I65" s="322">
        <v>2.8097016036939575</v>
      </c>
      <c r="J65" s="139">
        <v>221278</v>
      </c>
      <c r="K65" s="322">
        <v>1.0986445558810387</v>
      </c>
      <c r="L65" s="368">
        <v>0</v>
      </c>
      <c r="M65" s="140">
        <v>3008338</v>
      </c>
      <c r="N65" s="327">
        <v>14.9363884613475</v>
      </c>
    </row>
    <row r="66" spans="1:16" ht="15.75" thickBot="1" x14ac:dyDescent="0.3">
      <c r="A66" s="23"/>
      <c r="B66" s="113"/>
      <c r="C66" s="103"/>
      <c r="D66" s="321"/>
      <c r="E66" s="322"/>
      <c r="F66" s="330"/>
      <c r="G66" s="323"/>
      <c r="H66" s="139"/>
      <c r="I66" s="322"/>
      <c r="J66" s="139"/>
      <c r="K66" s="322"/>
      <c r="L66" s="368"/>
      <c r="M66" s="140"/>
      <c r="N66" s="327"/>
    </row>
    <row r="67" spans="1:16" ht="15.75" thickBot="1" x14ac:dyDescent="0.3">
      <c r="A67" s="128"/>
      <c r="B67" s="769" t="s">
        <v>75</v>
      </c>
      <c r="C67" s="770"/>
      <c r="D67" s="770"/>
      <c r="E67" s="771"/>
      <c r="F67" s="769" t="s">
        <v>76</v>
      </c>
      <c r="G67" s="771"/>
      <c r="H67" s="769" t="s">
        <v>77</v>
      </c>
      <c r="I67" s="771"/>
      <c r="J67" s="769" t="s">
        <v>78</v>
      </c>
      <c r="K67" s="771"/>
      <c r="L67" s="361" t="s">
        <v>79</v>
      </c>
      <c r="M67" s="772" t="s">
        <v>80</v>
      </c>
      <c r="N67" s="773"/>
    </row>
    <row r="68" spans="1:16" ht="23.25" x14ac:dyDescent="0.25">
      <c r="A68" s="85"/>
      <c r="B68" s="449" t="s">
        <v>81</v>
      </c>
      <c r="C68" s="86" t="s">
        <v>82</v>
      </c>
      <c r="D68" s="86" t="s">
        <v>83</v>
      </c>
      <c r="E68" s="87" t="s">
        <v>84</v>
      </c>
      <c r="F68" s="88" t="s">
        <v>85</v>
      </c>
      <c r="G68" s="87" t="s">
        <v>84</v>
      </c>
      <c r="H68" s="88" t="s">
        <v>85</v>
      </c>
      <c r="I68" s="87" t="s">
        <v>84</v>
      </c>
      <c r="J68" s="88" t="s">
        <v>85</v>
      </c>
      <c r="K68" s="87" t="s">
        <v>86</v>
      </c>
      <c r="L68" s="362" t="s">
        <v>85</v>
      </c>
      <c r="M68" s="141" t="s">
        <v>87</v>
      </c>
      <c r="N68" s="87" t="s">
        <v>88</v>
      </c>
    </row>
    <row r="69" spans="1:16" ht="15.75" thickBot="1" x14ac:dyDescent="0.3">
      <c r="A69" s="605" t="s">
        <v>105</v>
      </c>
      <c r="B69" s="94"/>
      <c r="C69" s="92"/>
      <c r="D69" s="92"/>
      <c r="E69" s="93"/>
      <c r="F69" s="94"/>
      <c r="G69" s="93"/>
      <c r="H69" s="94"/>
      <c r="I69" s="93"/>
      <c r="J69" s="94"/>
      <c r="K69" s="93"/>
      <c r="L69" s="363"/>
      <c r="M69" s="92"/>
      <c r="N69" s="93"/>
      <c r="O69" s="98"/>
    </row>
    <row r="70" spans="1:16" x14ac:dyDescent="0.25">
      <c r="A70" s="23" t="s">
        <v>70</v>
      </c>
      <c r="B70" s="113">
        <v>1897000</v>
      </c>
      <c r="C70" s="103">
        <v>1680682</v>
      </c>
      <c r="D70" s="321">
        <f t="shared" ref="D70" si="6">SUM(B70:C70)</f>
        <v>3577682</v>
      </c>
      <c r="E70" s="322">
        <v>14.729578288203351</v>
      </c>
      <c r="F70" s="106">
        <v>6235</v>
      </c>
      <c r="G70" s="323">
        <v>2.5669950718635107E-2</v>
      </c>
      <c r="H70" s="132">
        <v>541590</v>
      </c>
      <c r="I70" s="322">
        <v>2.2297656150289638</v>
      </c>
      <c r="J70" s="132">
        <v>398623</v>
      </c>
      <c r="K70" s="322">
        <v>1.6411600265139508</v>
      </c>
      <c r="L70" s="110">
        <v>0</v>
      </c>
      <c r="M70" s="133">
        <v>4524130</v>
      </c>
      <c r="N70" s="327">
        <v>18.626173880464901</v>
      </c>
    </row>
    <row r="71" spans="1:16" x14ac:dyDescent="0.25">
      <c r="A71" s="23" t="s">
        <v>69</v>
      </c>
      <c r="B71" s="113">
        <v>664538</v>
      </c>
      <c r="C71" s="103">
        <v>2956637</v>
      </c>
      <c r="D71" s="321">
        <v>3621175</v>
      </c>
      <c r="E71" s="322">
        <v>21.973415939513828</v>
      </c>
      <c r="F71" s="106">
        <v>20106</v>
      </c>
      <c r="G71" s="323">
        <v>0.12200390781441522</v>
      </c>
      <c r="H71" s="132">
        <v>518317</v>
      </c>
      <c r="I71" s="322">
        <v>3.1451655966698624</v>
      </c>
      <c r="J71" s="132">
        <v>280323</v>
      </c>
      <c r="K71" s="322">
        <v>1.7010097209917596</v>
      </c>
      <c r="L71" s="110">
        <v>0</v>
      </c>
      <c r="M71" s="133">
        <v>4439921</v>
      </c>
      <c r="N71" s="327">
        <v>26.941595164989867</v>
      </c>
    </row>
    <row r="72" spans="1:16" ht="15.75" thickBot="1" x14ac:dyDescent="0.3">
      <c r="A72" s="64"/>
      <c r="B72" s="30"/>
      <c r="C72" s="136"/>
      <c r="D72" s="136"/>
      <c r="E72" s="137"/>
      <c r="F72" s="136"/>
      <c r="G72" s="137"/>
      <c r="H72" s="30"/>
      <c r="I72" s="137"/>
      <c r="J72" s="30"/>
      <c r="K72" s="137"/>
      <c r="L72" s="367"/>
      <c r="M72" s="30"/>
      <c r="N72" s="137"/>
    </row>
    <row r="73" spans="1:16" ht="15.75" thickBot="1" x14ac:dyDescent="0.3">
      <c r="A73" s="142" t="s">
        <v>71</v>
      </c>
      <c r="B73" s="102"/>
      <c r="C73" s="104"/>
      <c r="D73" s="104"/>
      <c r="E73" s="105"/>
      <c r="F73" s="143"/>
      <c r="G73" s="131"/>
      <c r="H73" s="144"/>
      <c r="I73" s="105"/>
      <c r="J73" s="144"/>
      <c r="K73" s="105"/>
      <c r="L73" s="369"/>
      <c r="M73" s="146"/>
      <c r="N73" s="112"/>
    </row>
    <row r="74" spans="1:16" x14ac:dyDescent="0.25">
      <c r="A74" s="62" t="s">
        <v>72</v>
      </c>
      <c r="B74" s="113">
        <v>76875</v>
      </c>
      <c r="C74" s="103">
        <v>15400</v>
      </c>
      <c r="D74" s="104">
        <f>SUM(B74:C74)</f>
        <v>92275</v>
      </c>
      <c r="E74" s="105">
        <v>27.74353577871317</v>
      </c>
      <c r="F74" s="135">
        <v>0</v>
      </c>
      <c r="G74" s="131">
        <v>0</v>
      </c>
      <c r="H74" s="147">
        <v>0</v>
      </c>
      <c r="I74" s="105">
        <v>0</v>
      </c>
      <c r="J74" s="132">
        <v>764</v>
      </c>
      <c r="K74" s="105">
        <v>0.22970535177390258</v>
      </c>
      <c r="L74" s="110">
        <v>0</v>
      </c>
      <c r="M74" s="148">
        <v>93039</v>
      </c>
      <c r="N74" s="112">
        <v>27.973241130487072</v>
      </c>
    </row>
    <row r="75" spans="1:16" ht="15.75" thickBot="1" x14ac:dyDescent="0.3">
      <c r="A75" s="77" t="s">
        <v>73</v>
      </c>
      <c r="B75" s="122">
        <v>334265</v>
      </c>
      <c r="C75" s="123">
        <v>0</v>
      </c>
      <c r="D75" s="450">
        <f>SUM(B75:C75)</f>
        <v>334265</v>
      </c>
      <c r="E75" s="451">
        <v>21.638076126359401</v>
      </c>
      <c r="F75" s="149">
        <v>0</v>
      </c>
      <c r="G75" s="452">
        <v>0</v>
      </c>
      <c r="H75" s="150">
        <v>0</v>
      </c>
      <c r="I75" s="451">
        <v>0</v>
      </c>
      <c r="J75" s="151">
        <v>12872</v>
      </c>
      <c r="K75" s="451">
        <v>0.83324702226825476</v>
      </c>
      <c r="L75" s="126">
        <v>0</v>
      </c>
      <c r="M75" s="453">
        <v>347137</v>
      </c>
      <c r="N75" s="454">
        <v>22.471323148627654</v>
      </c>
    </row>
    <row r="76" spans="1:16" ht="15.75" thickBot="1" x14ac:dyDescent="0.3">
      <c r="A76" s="456"/>
      <c r="B76" s="457"/>
      <c r="C76" s="457"/>
      <c r="D76" s="458"/>
      <c r="E76" s="459"/>
      <c r="F76" s="460"/>
      <c r="G76" s="461"/>
      <c r="H76" s="462"/>
      <c r="I76" s="459"/>
      <c r="J76" s="165"/>
      <c r="K76" s="459"/>
      <c r="L76" s="462"/>
      <c r="M76" s="463"/>
      <c r="N76" s="464"/>
    </row>
    <row r="77" spans="1:16" ht="15.75" thickBot="1" x14ac:dyDescent="0.3">
      <c r="A77" s="465"/>
      <c r="B77" s="357"/>
      <c r="C77" s="357"/>
      <c r="D77" s="357"/>
      <c r="E77" s="602"/>
      <c r="F77" s="602"/>
      <c r="G77" s="602"/>
      <c r="H77" s="602"/>
      <c r="I77" s="602"/>
      <c r="J77" s="602"/>
      <c r="K77" s="602"/>
      <c r="L77" s="603"/>
      <c r="M77" s="602"/>
      <c r="N77" s="604"/>
    </row>
    <row r="78" spans="1:16" ht="15.75" thickBot="1" x14ac:dyDescent="0.3">
      <c r="A78" s="469" t="s">
        <v>74</v>
      </c>
      <c r="B78" s="470">
        <f>SUM(B6:B75)</f>
        <v>12404784</v>
      </c>
      <c r="C78" s="471">
        <f>SUM(C6:C75)</f>
        <v>24566128</v>
      </c>
      <c r="D78" s="471">
        <f>SUM(D6:D75)</f>
        <v>36970912</v>
      </c>
      <c r="E78" s="467">
        <v>12.243505986800265</v>
      </c>
      <c r="F78" s="471">
        <f>SUM(F6:F75)</f>
        <v>680456</v>
      </c>
      <c r="G78" s="467">
        <v>0.22739982481896232</v>
      </c>
      <c r="H78" s="471">
        <f>SUM(H6:H75)</f>
        <v>9209146</v>
      </c>
      <c r="I78" s="467">
        <v>3.077580603495667</v>
      </c>
      <c r="J78" s="471">
        <f>SUM(J6:J75)</f>
        <v>4624039</v>
      </c>
      <c r="K78" s="467">
        <v>1.5409939334960381</v>
      </c>
      <c r="L78" s="472">
        <f>SUM(L6:L75)</f>
        <v>125962</v>
      </c>
      <c r="M78" s="471">
        <f>SUM(M6:M75)</f>
        <v>51484553</v>
      </c>
      <c r="N78" s="468">
        <v>17.089480348610934</v>
      </c>
      <c r="P78" s="78"/>
    </row>
    <row r="80" spans="1:16" ht="45" x14ac:dyDescent="0.25">
      <c r="A80" s="479" t="s">
        <v>652</v>
      </c>
    </row>
    <row r="82" spans="1:15" x14ac:dyDescent="0.25">
      <c r="A82" s="608" t="s">
        <v>656</v>
      </c>
      <c r="L82"/>
      <c r="O82"/>
    </row>
    <row r="83" spans="1:15" x14ac:dyDescent="0.25">
      <c r="L83"/>
      <c r="O83"/>
    </row>
  </sheetData>
  <mergeCells count="15">
    <mergeCell ref="B34:E34"/>
    <mergeCell ref="F34:G34"/>
    <mergeCell ref="H34:I34"/>
    <mergeCell ref="J34:K34"/>
    <mergeCell ref="M34:N34"/>
    <mergeCell ref="B2:E2"/>
    <mergeCell ref="F2:G2"/>
    <mergeCell ref="H2:I2"/>
    <mergeCell ref="J2:K2"/>
    <mergeCell ref="M2:N2"/>
    <mergeCell ref="B67:E67"/>
    <mergeCell ref="F67:G67"/>
    <mergeCell ref="H67:I67"/>
    <mergeCell ref="J67:K67"/>
    <mergeCell ref="M67:N67"/>
  </mergeCells>
  <pageMargins left="0.7" right="0.7" top="0.75" bottom="0.75" header="0.3" footer="0.3"/>
  <pageSetup orientation="landscape" horizontalDpi="4294967293" verticalDpi="4294967293" r:id="rId1"/>
  <headerFooter>
    <oddHeader>&amp;L2015 Annual Statistical Report&amp;CIncome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zoomScaleNormal="100" workbookViewId="0">
      <selection activeCell="M5" sqref="M5"/>
    </sheetView>
  </sheetViews>
  <sheetFormatPr defaultRowHeight="15" x14ac:dyDescent="0.25"/>
  <cols>
    <col min="1" max="1" width="39.140625" customWidth="1"/>
    <col min="2" max="2" width="11.140625" bestFit="1" customWidth="1"/>
    <col min="3" max="3" width="10.140625" customWidth="1"/>
    <col min="4" max="4" width="11.140625" bestFit="1" customWidth="1"/>
    <col min="5" max="5" width="9.7109375" customWidth="1"/>
    <col min="6" max="6" width="10.140625" bestFit="1" customWidth="1"/>
    <col min="7" max="7" width="10.42578125" bestFit="1" customWidth="1"/>
    <col min="8" max="8" width="8.7109375" bestFit="1" customWidth="1"/>
    <col min="9" max="9" width="10.140625" bestFit="1" customWidth="1"/>
    <col min="10" max="10" width="9.28515625" customWidth="1"/>
    <col min="11" max="11" width="11.140625" bestFit="1" customWidth="1"/>
    <col min="12" max="12" width="9.28515625" bestFit="1" customWidth="1"/>
    <col min="13" max="13" width="15.85546875" customWidth="1"/>
    <col min="14" max="14" width="12.140625" customWidth="1"/>
  </cols>
  <sheetData>
    <row r="1" spans="1:14" ht="15.75" thickBot="1" x14ac:dyDescent="0.3"/>
    <row r="2" spans="1:14" x14ac:dyDescent="0.25">
      <c r="A2" s="487" t="s">
        <v>92</v>
      </c>
      <c r="B2" s="780" t="s">
        <v>93</v>
      </c>
      <c r="C2" s="781"/>
      <c r="D2" s="781"/>
      <c r="E2" s="152"/>
      <c r="F2" s="780" t="s">
        <v>94</v>
      </c>
      <c r="G2" s="781"/>
      <c r="H2" s="781"/>
      <c r="I2" s="781"/>
      <c r="J2" s="782"/>
      <c r="K2" s="783" t="s">
        <v>95</v>
      </c>
      <c r="L2" s="782"/>
      <c r="M2" s="784" t="s">
        <v>619</v>
      </c>
      <c r="N2" s="786" t="s">
        <v>97</v>
      </c>
    </row>
    <row r="3" spans="1:14" ht="26.25" x14ac:dyDescent="0.25">
      <c r="A3" s="488" t="s">
        <v>2</v>
      </c>
      <c r="B3" s="154" t="s">
        <v>98</v>
      </c>
      <c r="C3" s="155" t="s">
        <v>99</v>
      </c>
      <c r="D3" s="155" t="s">
        <v>100</v>
      </c>
      <c r="E3" s="156" t="s">
        <v>101</v>
      </c>
      <c r="F3" s="154" t="s">
        <v>102</v>
      </c>
      <c r="G3" s="155" t="s">
        <v>103</v>
      </c>
      <c r="H3" s="155" t="s">
        <v>104</v>
      </c>
      <c r="I3" s="155" t="s">
        <v>100</v>
      </c>
      <c r="J3" s="156" t="s">
        <v>101</v>
      </c>
      <c r="K3" s="480" t="s">
        <v>100</v>
      </c>
      <c r="L3" s="157" t="s">
        <v>101</v>
      </c>
      <c r="M3" s="788"/>
      <c r="N3" s="789"/>
    </row>
    <row r="4" spans="1:14" x14ac:dyDescent="0.25">
      <c r="A4" s="7" t="s">
        <v>14</v>
      </c>
      <c r="B4" s="158"/>
      <c r="C4" s="159"/>
      <c r="D4" s="159"/>
      <c r="E4" s="160"/>
      <c r="F4" s="158"/>
      <c r="G4" s="159"/>
      <c r="H4" s="159"/>
      <c r="I4" s="159"/>
      <c r="J4" s="160"/>
      <c r="K4" s="481"/>
      <c r="L4" s="160"/>
      <c r="M4" s="161"/>
      <c r="N4" s="161"/>
    </row>
    <row r="5" spans="1:14" x14ac:dyDescent="0.25">
      <c r="A5" s="23" t="s">
        <v>15</v>
      </c>
      <c r="B5" s="132">
        <v>70764</v>
      </c>
      <c r="C5" s="108">
        <v>33207</v>
      </c>
      <c r="D5" s="108">
        <v>103971</v>
      </c>
      <c r="E5" s="162">
        <f>D5/M5</f>
        <v>0.81194992620127915</v>
      </c>
      <c r="F5" s="132">
        <v>6846</v>
      </c>
      <c r="G5" s="114">
        <v>0</v>
      </c>
      <c r="H5" s="108">
        <v>357</v>
      </c>
      <c r="I5" s="108">
        <v>7203</v>
      </c>
      <c r="J5" s="162">
        <f>I5/M5</f>
        <v>5.6251024982233638E-2</v>
      </c>
      <c r="K5" s="482">
        <v>16877</v>
      </c>
      <c r="L5" s="162">
        <f>K5/M5</f>
        <v>0.13179904881648719</v>
      </c>
      <c r="M5" s="163">
        <v>128051</v>
      </c>
      <c r="N5" s="370">
        <v>2500</v>
      </c>
    </row>
    <row r="6" spans="1:14" x14ac:dyDescent="0.25">
      <c r="A6" s="23" t="s">
        <v>16</v>
      </c>
      <c r="B6" s="132">
        <v>67836</v>
      </c>
      <c r="C6" s="108">
        <v>31769</v>
      </c>
      <c r="D6" s="108">
        <v>99605</v>
      </c>
      <c r="E6" s="162">
        <f t="shared" ref="E6:E15" si="0">D6/M6</f>
        <v>0.66850339268575876</v>
      </c>
      <c r="F6" s="132">
        <v>20825</v>
      </c>
      <c r="G6" s="108">
        <v>2000</v>
      </c>
      <c r="H6" s="108">
        <v>0</v>
      </c>
      <c r="I6" s="108">
        <v>22825</v>
      </c>
      <c r="J6" s="162">
        <f t="shared" ref="J6:J15" si="1">I6/M6</f>
        <v>0.15319100384571502</v>
      </c>
      <c r="K6" s="482">
        <v>26567</v>
      </c>
      <c r="L6" s="162">
        <f t="shared" ref="L6:L15" si="2">K6/M6</f>
        <v>0.17830560346852622</v>
      </c>
      <c r="M6" s="163">
        <v>148997</v>
      </c>
      <c r="N6" s="371">
        <v>0</v>
      </c>
    </row>
    <row r="7" spans="1:14" x14ac:dyDescent="0.25">
      <c r="A7" s="23" t="s">
        <v>90</v>
      </c>
      <c r="B7" s="132">
        <v>105315</v>
      </c>
      <c r="C7" s="108">
        <v>45852</v>
      </c>
      <c r="D7" s="108">
        <v>151167</v>
      </c>
      <c r="E7" s="162">
        <f t="shared" si="0"/>
        <v>0.67420556162611778</v>
      </c>
      <c r="F7" s="132">
        <v>7923</v>
      </c>
      <c r="G7" s="114">
        <v>0</v>
      </c>
      <c r="H7" s="108">
        <v>1151</v>
      </c>
      <c r="I7" s="108">
        <v>9074</v>
      </c>
      <c r="J7" s="162">
        <f t="shared" si="1"/>
        <v>4.0470084517092969E-2</v>
      </c>
      <c r="K7" s="482">
        <v>63974</v>
      </c>
      <c r="L7" s="162">
        <f t="shared" si="2"/>
        <v>0.28532435385678923</v>
      </c>
      <c r="M7" s="163">
        <v>224215</v>
      </c>
      <c r="N7" s="371">
        <v>0</v>
      </c>
    </row>
    <row r="8" spans="1:14" x14ac:dyDescent="0.25">
      <c r="A8" s="23" t="s">
        <v>18</v>
      </c>
      <c r="B8" s="132">
        <v>49249</v>
      </c>
      <c r="C8" s="108">
        <v>21613</v>
      </c>
      <c r="D8" s="108">
        <v>70862</v>
      </c>
      <c r="E8" s="162">
        <f t="shared" si="0"/>
        <v>0.7551685920115947</v>
      </c>
      <c r="F8" s="132">
        <v>1943</v>
      </c>
      <c r="G8" s="114">
        <v>0</v>
      </c>
      <c r="H8" s="114">
        <v>825</v>
      </c>
      <c r="I8" s="108">
        <v>2768</v>
      </c>
      <c r="J8" s="162">
        <f t="shared" si="1"/>
        <v>2.9498273583699219E-2</v>
      </c>
      <c r="K8" s="482">
        <v>20206</v>
      </c>
      <c r="L8" s="162">
        <f t="shared" si="2"/>
        <v>0.21533313440470608</v>
      </c>
      <c r="M8" s="163">
        <v>93836</v>
      </c>
      <c r="N8" s="371">
        <v>0</v>
      </c>
    </row>
    <row r="9" spans="1:14" x14ac:dyDescent="0.25">
      <c r="A9" s="23" t="s">
        <v>20</v>
      </c>
      <c r="B9" s="132">
        <v>61800</v>
      </c>
      <c r="C9" s="108">
        <v>32292</v>
      </c>
      <c r="D9" s="108">
        <v>94092</v>
      </c>
      <c r="E9" s="162">
        <f t="shared" si="0"/>
        <v>0.826332475607507</v>
      </c>
      <c r="F9" s="132">
        <v>3680</v>
      </c>
      <c r="G9" s="114">
        <v>0</v>
      </c>
      <c r="H9" s="114">
        <v>0</v>
      </c>
      <c r="I9" s="108">
        <v>3680</v>
      </c>
      <c r="J9" s="162">
        <f t="shared" si="1"/>
        <v>3.2318406562041678E-2</v>
      </c>
      <c r="K9" s="482">
        <v>16095</v>
      </c>
      <c r="L9" s="162">
        <f t="shared" si="2"/>
        <v>0.14134911783045132</v>
      </c>
      <c r="M9" s="163">
        <v>113867</v>
      </c>
      <c r="N9" s="371">
        <v>0</v>
      </c>
    </row>
    <row r="10" spans="1:14" x14ac:dyDescent="0.25">
      <c r="A10" s="23" t="s">
        <v>21</v>
      </c>
      <c r="B10" s="132">
        <v>75930</v>
      </c>
      <c r="C10" s="108">
        <v>29000</v>
      </c>
      <c r="D10" s="108">
        <v>104930</v>
      </c>
      <c r="E10" s="162">
        <f t="shared" si="0"/>
        <v>0.8689711143500729</v>
      </c>
      <c r="F10" s="132">
        <v>10620</v>
      </c>
      <c r="G10" s="108">
        <v>4402</v>
      </c>
      <c r="H10" s="108">
        <v>800</v>
      </c>
      <c r="I10" s="108">
        <v>15822</v>
      </c>
      <c r="J10" s="162">
        <f t="shared" si="1"/>
        <v>0.13102888564992712</v>
      </c>
      <c r="K10" s="483">
        <v>0</v>
      </c>
      <c r="L10" s="162">
        <f t="shared" si="2"/>
        <v>0</v>
      </c>
      <c r="M10" s="163">
        <v>120752</v>
      </c>
      <c r="N10" s="371">
        <v>0</v>
      </c>
    </row>
    <row r="11" spans="1:14" x14ac:dyDescent="0.25">
      <c r="A11" s="23" t="s">
        <v>22</v>
      </c>
      <c r="B11" s="132">
        <v>76657</v>
      </c>
      <c r="C11" s="108">
        <v>14150</v>
      </c>
      <c r="D11" s="108">
        <v>90807</v>
      </c>
      <c r="E11" s="162">
        <f t="shared" si="0"/>
        <v>0.80703703374541191</v>
      </c>
      <c r="F11" s="132">
        <v>2712</v>
      </c>
      <c r="G11" s="114">
        <v>0</v>
      </c>
      <c r="H11" s="114">
        <v>0</v>
      </c>
      <c r="I11" s="108">
        <v>2712</v>
      </c>
      <c r="J11" s="162">
        <f t="shared" si="1"/>
        <v>2.4102596006007875E-2</v>
      </c>
      <c r="K11" s="482">
        <v>19000</v>
      </c>
      <c r="L11" s="162">
        <f t="shared" si="2"/>
        <v>0.16886037024858025</v>
      </c>
      <c r="M11" s="163">
        <v>112519</v>
      </c>
      <c r="N11" s="371">
        <v>0</v>
      </c>
    </row>
    <row r="12" spans="1:14" x14ac:dyDescent="0.25">
      <c r="A12" s="23" t="s">
        <v>23</v>
      </c>
      <c r="B12" s="132">
        <v>88269</v>
      </c>
      <c r="C12" s="108">
        <v>26460</v>
      </c>
      <c r="D12" s="108">
        <v>114729</v>
      </c>
      <c r="E12" s="162">
        <f t="shared" si="0"/>
        <v>0.73078123507118065</v>
      </c>
      <c r="F12" s="132">
        <v>3859</v>
      </c>
      <c r="G12" s="114">
        <v>0</v>
      </c>
      <c r="H12" s="108">
        <v>67</v>
      </c>
      <c r="I12" s="108">
        <v>3926</v>
      </c>
      <c r="J12" s="162">
        <f t="shared" si="1"/>
        <v>2.5007165833306793E-2</v>
      </c>
      <c r="K12" s="482">
        <v>38340</v>
      </c>
      <c r="L12" s="162">
        <f t="shared" si="2"/>
        <v>0.2442115990955126</v>
      </c>
      <c r="M12" s="163">
        <v>156995</v>
      </c>
      <c r="N12" s="371">
        <v>0</v>
      </c>
    </row>
    <row r="13" spans="1:14" x14ac:dyDescent="0.25">
      <c r="A13" s="23" t="s">
        <v>24</v>
      </c>
      <c r="B13" s="132">
        <v>91000</v>
      </c>
      <c r="C13" s="108">
        <v>29500</v>
      </c>
      <c r="D13" s="108">
        <v>120500</v>
      </c>
      <c r="E13" s="162">
        <f t="shared" si="0"/>
        <v>0.73252279635258355</v>
      </c>
      <c r="F13" s="132">
        <v>3000</v>
      </c>
      <c r="G13" s="108">
        <v>3000</v>
      </c>
      <c r="H13" s="114">
        <v>0</v>
      </c>
      <c r="I13" s="108">
        <v>6000</v>
      </c>
      <c r="J13" s="162">
        <f t="shared" si="1"/>
        <v>3.64741641337386E-2</v>
      </c>
      <c r="K13" s="482">
        <v>38000</v>
      </c>
      <c r="L13" s="162">
        <f t="shared" si="2"/>
        <v>0.23100303951367782</v>
      </c>
      <c r="M13" s="163">
        <v>164500</v>
      </c>
      <c r="N13" s="371">
        <v>0</v>
      </c>
    </row>
    <row r="14" spans="1:14" x14ac:dyDescent="0.25">
      <c r="A14" s="23" t="s">
        <v>25</v>
      </c>
      <c r="B14" s="132">
        <v>43868</v>
      </c>
      <c r="C14" s="108">
        <v>9256</v>
      </c>
      <c r="D14" s="108">
        <v>53124</v>
      </c>
      <c r="E14" s="162">
        <f t="shared" si="0"/>
        <v>0.38917255778176624</v>
      </c>
      <c r="F14" s="132">
        <v>4054</v>
      </c>
      <c r="G14" s="114">
        <v>0</v>
      </c>
      <c r="H14" s="108">
        <v>705</v>
      </c>
      <c r="I14" s="108">
        <v>4759</v>
      </c>
      <c r="J14" s="162">
        <f t="shared" si="1"/>
        <v>3.4863191824475295E-2</v>
      </c>
      <c r="K14" s="482">
        <v>78622</v>
      </c>
      <c r="L14" s="162">
        <f t="shared" si="2"/>
        <v>0.57596425039375843</v>
      </c>
      <c r="M14" s="163">
        <v>136505</v>
      </c>
      <c r="N14" s="371">
        <v>0</v>
      </c>
    </row>
    <row r="15" spans="1:14" x14ac:dyDescent="0.25">
      <c r="A15" s="23" t="s">
        <v>26</v>
      </c>
      <c r="B15" s="132">
        <v>52710</v>
      </c>
      <c r="C15" s="108">
        <v>15733</v>
      </c>
      <c r="D15" s="108">
        <v>68443</v>
      </c>
      <c r="E15" s="162">
        <f t="shared" si="0"/>
        <v>0.69677688642749525</v>
      </c>
      <c r="F15" s="132">
        <v>11483</v>
      </c>
      <c r="G15" s="114">
        <v>0</v>
      </c>
      <c r="H15" s="108">
        <v>1426</v>
      </c>
      <c r="I15" s="108">
        <v>12909</v>
      </c>
      <c r="J15" s="162">
        <f t="shared" si="1"/>
        <v>0.13141874007411328</v>
      </c>
      <c r="K15" s="482">
        <v>16876</v>
      </c>
      <c r="L15" s="162">
        <f t="shared" si="2"/>
        <v>0.1718043734983915</v>
      </c>
      <c r="M15" s="163">
        <v>98228</v>
      </c>
      <c r="N15" s="371">
        <v>0</v>
      </c>
    </row>
    <row r="16" spans="1:14" x14ac:dyDescent="0.25">
      <c r="A16" s="30"/>
      <c r="B16" s="30"/>
      <c r="C16" s="136"/>
      <c r="D16" s="136"/>
      <c r="E16" s="137"/>
      <c r="F16" s="30"/>
      <c r="G16" s="136"/>
      <c r="H16" s="136"/>
      <c r="I16" s="136"/>
      <c r="J16" s="137"/>
      <c r="K16" s="136"/>
      <c r="L16" s="137"/>
      <c r="M16" s="64"/>
      <c r="N16" s="64"/>
    </row>
    <row r="17" spans="1:14" x14ac:dyDescent="0.25">
      <c r="A17" s="40" t="s">
        <v>27</v>
      </c>
      <c r="B17" s="132"/>
      <c r="C17" s="108"/>
      <c r="D17" s="108"/>
      <c r="E17" s="162"/>
      <c r="F17" s="132"/>
      <c r="G17" s="114"/>
      <c r="H17" s="108"/>
      <c r="I17" s="108"/>
      <c r="J17" s="162"/>
      <c r="K17" s="482"/>
      <c r="L17" s="162"/>
      <c r="M17" s="116"/>
      <c r="N17" s="110"/>
    </row>
    <row r="18" spans="1:14" x14ac:dyDescent="0.25">
      <c r="A18" s="23" t="s">
        <v>28</v>
      </c>
      <c r="B18" s="132">
        <v>308717</v>
      </c>
      <c r="C18" s="108">
        <v>111096</v>
      </c>
      <c r="D18" s="108">
        <v>419813</v>
      </c>
      <c r="E18" s="162">
        <f>D18/M18</f>
        <v>0.65820083754168501</v>
      </c>
      <c r="F18" s="132">
        <v>22783</v>
      </c>
      <c r="G18" s="108">
        <v>5149</v>
      </c>
      <c r="H18" s="114">
        <v>4019</v>
      </c>
      <c r="I18" s="108">
        <v>31951</v>
      </c>
      <c r="J18" s="162">
        <f>I18/M18</f>
        <v>5.0094148967026693E-2</v>
      </c>
      <c r="K18" s="482">
        <v>186055</v>
      </c>
      <c r="L18" s="162">
        <f>K18/M18</f>
        <v>0.2917050134912883</v>
      </c>
      <c r="M18" s="163">
        <v>637819</v>
      </c>
      <c r="N18" s="110">
        <v>0</v>
      </c>
    </row>
    <row r="19" spans="1:14" x14ac:dyDescent="0.25">
      <c r="A19" s="23" t="s">
        <v>29</v>
      </c>
      <c r="B19" s="132">
        <v>296989</v>
      </c>
      <c r="C19" s="108">
        <v>94675</v>
      </c>
      <c r="D19" s="108">
        <v>391664</v>
      </c>
      <c r="E19" s="162">
        <f t="shared" ref="E19:E32" si="3">D19/M19</f>
        <v>0.6221283287401419</v>
      </c>
      <c r="F19" s="132">
        <v>24611</v>
      </c>
      <c r="G19" s="108">
        <v>3034</v>
      </c>
      <c r="H19" s="108">
        <v>5397</v>
      </c>
      <c r="I19" s="108">
        <v>33042</v>
      </c>
      <c r="J19" s="162">
        <f t="shared" ref="J19:J32" si="4">I19/M19</f>
        <v>5.2484691567853486E-2</v>
      </c>
      <c r="K19" s="482">
        <v>204849</v>
      </c>
      <c r="L19" s="162">
        <f t="shared" ref="L19:L32" si="5">K19/M19</f>
        <v>0.3253869796920047</v>
      </c>
      <c r="M19" s="163">
        <v>629555</v>
      </c>
      <c r="N19" s="110">
        <v>0</v>
      </c>
    </row>
    <row r="20" spans="1:14" x14ac:dyDescent="0.25">
      <c r="A20" s="23" t="s">
        <v>30</v>
      </c>
      <c r="B20" s="132">
        <v>209909</v>
      </c>
      <c r="C20" s="108">
        <v>50717</v>
      </c>
      <c r="D20" s="108">
        <v>260626</v>
      </c>
      <c r="E20" s="162">
        <f t="shared" si="3"/>
        <v>0.55817649124911117</v>
      </c>
      <c r="F20" s="132">
        <v>27177</v>
      </c>
      <c r="G20" s="108">
        <v>4948</v>
      </c>
      <c r="H20" s="108">
        <v>0</v>
      </c>
      <c r="I20" s="108">
        <v>32125</v>
      </c>
      <c r="J20" s="162">
        <f t="shared" si="4"/>
        <v>6.8801346685970308E-2</v>
      </c>
      <c r="K20" s="482">
        <v>174173</v>
      </c>
      <c r="L20" s="162">
        <f t="shared" si="5"/>
        <v>0.37302216206491851</v>
      </c>
      <c r="M20" s="163">
        <v>466924</v>
      </c>
      <c r="N20" s="110">
        <v>0</v>
      </c>
    </row>
    <row r="21" spans="1:14" x14ac:dyDescent="0.25">
      <c r="A21" s="23" t="s">
        <v>31</v>
      </c>
      <c r="B21" s="132">
        <v>208316</v>
      </c>
      <c r="C21" s="108">
        <v>49129</v>
      </c>
      <c r="D21" s="108">
        <v>257445</v>
      </c>
      <c r="E21" s="162">
        <f t="shared" si="3"/>
        <v>0.45240952951658281</v>
      </c>
      <c r="F21" s="132">
        <v>65435</v>
      </c>
      <c r="G21" s="108">
        <v>3000</v>
      </c>
      <c r="H21" s="114">
        <v>17017</v>
      </c>
      <c r="I21" s="108">
        <v>85452</v>
      </c>
      <c r="J21" s="162">
        <f t="shared" si="4"/>
        <v>0.15016527458778006</v>
      </c>
      <c r="K21" s="482">
        <v>226156</v>
      </c>
      <c r="L21" s="162">
        <f t="shared" si="5"/>
        <v>0.39742519589563713</v>
      </c>
      <c r="M21" s="163">
        <v>569053</v>
      </c>
      <c r="N21" s="110">
        <v>11300</v>
      </c>
    </row>
    <row r="22" spans="1:14" x14ac:dyDescent="0.25">
      <c r="A22" s="23" t="s">
        <v>32</v>
      </c>
      <c r="B22" s="132">
        <v>183201</v>
      </c>
      <c r="C22" s="108">
        <v>68795</v>
      </c>
      <c r="D22" s="108">
        <v>251996</v>
      </c>
      <c r="E22" s="162">
        <f t="shared" si="3"/>
        <v>0.66798321532992799</v>
      </c>
      <c r="F22" s="132">
        <v>10967</v>
      </c>
      <c r="G22" s="108">
        <v>7998</v>
      </c>
      <c r="H22" s="108">
        <v>3905</v>
      </c>
      <c r="I22" s="108">
        <v>22870</v>
      </c>
      <c r="J22" s="162">
        <f t="shared" si="4"/>
        <v>6.0623089789502427E-2</v>
      </c>
      <c r="K22" s="482">
        <v>102383</v>
      </c>
      <c r="L22" s="162">
        <f t="shared" si="5"/>
        <v>0.27139369488056958</v>
      </c>
      <c r="M22" s="163">
        <v>377249</v>
      </c>
      <c r="N22" s="116">
        <v>0</v>
      </c>
    </row>
    <row r="23" spans="1:14" x14ac:dyDescent="0.25">
      <c r="A23" s="23" t="s">
        <v>33</v>
      </c>
      <c r="B23" s="132">
        <v>253927</v>
      </c>
      <c r="C23" s="108">
        <v>91683</v>
      </c>
      <c r="D23" s="108">
        <v>345610</v>
      </c>
      <c r="E23" s="162">
        <f t="shared" si="3"/>
        <v>0.68536288875271922</v>
      </c>
      <c r="F23" s="132">
        <v>43149</v>
      </c>
      <c r="G23" s="108">
        <v>4712</v>
      </c>
      <c r="H23" s="108">
        <v>5550</v>
      </c>
      <c r="I23" s="108">
        <v>53411</v>
      </c>
      <c r="J23" s="162">
        <f t="shared" si="4"/>
        <v>0.10591683473039405</v>
      </c>
      <c r="K23" s="482">
        <v>105252</v>
      </c>
      <c r="L23" s="162">
        <f t="shared" si="5"/>
        <v>0.20872027651688668</v>
      </c>
      <c r="M23" s="163">
        <v>504273</v>
      </c>
      <c r="N23" s="116">
        <v>9679</v>
      </c>
    </row>
    <row r="24" spans="1:14" x14ac:dyDescent="0.25">
      <c r="A24" s="23" t="s">
        <v>34</v>
      </c>
      <c r="B24" s="132">
        <v>242180</v>
      </c>
      <c r="C24" s="108">
        <v>97915</v>
      </c>
      <c r="D24" s="108">
        <v>340095</v>
      </c>
      <c r="E24" s="162">
        <f t="shared" si="3"/>
        <v>0.74160530143286096</v>
      </c>
      <c r="F24" s="132">
        <v>20653</v>
      </c>
      <c r="G24" s="108">
        <v>14123</v>
      </c>
      <c r="H24" s="108">
        <v>2826</v>
      </c>
      <c r="I24" s="108">
        <v>37602</v>
      </c>
      <c r="J24" s="162">
        <f t="shared" si="4"/>
        <v>8.1994273789613006E-2</v>
      </c>
      <c r="K24" s="482">
        <v>80896</v>
      </c>
      <c r="L24" s="162">
        <f t="shared" si="5"/>
        <v>0.17640042477752604</v>
      </c>
      <c r="M24" s="163">
        <v>458593</v>
      </c>
      <c r="N24" s="110">
        <v>0</v>
      </c>
    </row>
    <row r="25" spans="1:14" x14ac:dyDescent="0.25">
      <c r="A25" s="23" t="s">
        <v>35</v>
      </c>
      <c r="B25" s="132">
        <v>142854</v>
      </c>
      <c r="C25" s="108">
        <v>60699</v>
      </c>
      <c r="D25" s="108">
        <v>203553</v>
      </c>
      <c r="E25" s="162">
        <f t="shared" si="3"/>
        <v>0.80766025997111435</v>
      </c>
      <c r="F25" s="132">
        <v>7275</v>
      </c>
      <c r="G25" s="114">
        <v>0</v>
      </c>
      <c r="H25" s="114">
        <v>0</v>
      </c>
      <c r="I25" s="108">
        <v>7275</v>
      </c>
      <c r="J25" s="162">
        <f t="shared" si="4"/>
        <v>2.8865840303458346E-2</v>
      </c>
      <c r="K25" s="482">
        <v>41200</v>
      </c>
      <c r="L25" s="162">
        <f t="shared" si="5"/>
        <v>0.16347389972542734</v>
      </c>
      <c r="M25" s="163">
        <v>252028</v>
      </c>
      <c r="N25" s="110">
        <v>0</v>
      </c>
    </row>
    <row r="26" spans="1:14" x14ac:dyDescent="0.25">
      <c r="A26" s="23" t="s">
        <v>36</v>
      </c>
      <c r="B26" s="132">
        <v>104539</v>
      </c>
      <c r="C26" s="108">
        <v>25213</v>
      </c>
      <c r="D26" s="108">
        <v>129752</v>
      </c>
      <c r="E26" s="162">
        <f t="shared" si="3"/>
        <v>0.58143296931784061</v>
      </c>
      <c r="F26" s="132">
        <v>20416</v>
      </c>
      <c r="G26" s="108">
        <v>299</v>
      </c>
      <c r="H26" s="108">
        <v>4280</v>
      </c>
      <c r="I26" s="108">
        <v>24995</v>
      </c>
      <c r="J26" s="162">
        <f t="shared" si="4"/>
        <v>0.1120053414829785</v>
      </c>
      <c r="K26" s="482">
        <v>68412</v>
      </c>
      <c r="L26" s="162">
        <f t="shared" si="5"/>
        <v>0.30656168919918086</v>
      </c>
      <c r="M26" s="163">
        <v>223159</v>
      </c>
      <c r="N26" s="110">
        <v>0</v>
      </c>
    </row>
    <row r="27" spans="1:14" x14ac:dyDescent="0.25">
      <c r="A27" s="23" t="s">
        <v>37</v>
      </c>
      <c r="B27" s="132">
        <v>188248</v>
      </c>
      <c r="C27" s="108">
        <v>61843</v>
      </c>
      <c r="D27" s="108">
        <v>250091</v>
      </c>
      <c r="E27" s="162">
        <f t="shared" si="3"/>
        <v>0.65008006072137825</v>
      </c>
      <c r="F27" s="132">
        <v>14646</v>
      </c>
      <c r="G27" s="108">
        <v>3000</v>
      </c>
      <c r="H27" s="108">
        <v>4300</v>
      </c>
      <c r="I27" s="108">
        <v>21946</v>
      </c>
      <c r="J27" s="162">
        <f t="shared" si="4"/>
        <v>5.704586335610385E-2</v>
      </c>
      <c r="K27" s="482">
        <v>112671</v>
      </c>
      <c r="L27" s="162">
        <f t="shared" si="5"/>
        <v>0.29287407592251785</v>
      </c>
      <c r="M27" s="163">
        <v>384708</v>
      </c>
      <c r="N27" s="116">
        <v>61831</v>
      </c>
    </row>
    <row r="28" spans="1:14" x14ac:dyDescent="0.25">
      <c r="A28" s="23" t="s">
        <v>38</v>
      </c>
      <c r="B28" s="132">
        <v>258976</v>
      </c>
      <c r="C28" s="108">
        <v>58549</v>
      </c>
      <c r="D28" s="108">
        <v>317525</v>
      </c>
      <c r="E28" s="162">
        <f t="shared" si="3"/>
        <v>0.63642722852252276</v>
      </c>
      <c r="F28" s="132">
        <v>38954</v>
      </c>
      <c r="G28" s="108">
        <v>10972</v>
      </c>
      <c r="H28" s="108">
        <v>6142</v>
      </c>
      <c r="I28" s="108">
        <v>56068</v>
      </c>
      <c r="J28" s="162">
        <f t="shared" si="4"/>
        <v>0.11237918856405262</v>
      </c>
      <c r="K28" s="482">
        <v>125325</v>
      </c>
      <c r="L28" s="162">
        <f t="shared" si="5"/>
        <v>0.25119358291342464</v>
      </c>
      <c r="M28" s="163">
        <v>498918</v>
      </c>
      <c r="N28" s="110">
        <v>0</v>
      </c>
    </row>
    <row r="29" spans="1:14" x14ac:dyDescent="0.25">
      <c r="A29" s="23" t="s">
        <v>39</v>
      </c>
      <c r="B29" s="132">
        <v>281161</v>
      </c>
      <c r="C29" s="108">
        <v>123701</v>
      </c>
      <c r="D29" s="108">
        <v>404862</v>
      </c>
      <c r="E29" s="162">
        <f t="shared" si="3"/>
        <v>0.56151363556300182</v>
      </c>
      <c r="F29" s="132">
        <v>26909</v>
      </c>
      <c r="G29" s="108">
        <v>3789</v>
      </c>
      <c r="H29" s="108">
        <v>6021</v>
      </c>
      <c r="I29" s="108">
        <v>36719</v>
      </c>
      <c r="J29" s="162">
        <f t="shared" si="4"/>
        <v>5.0926535916529243E-2</v>
      </c>
      <c r="K29" s="482">
        <v>279438</v>
      </c>
      <c r="L29" s="162">
        <f t="shared" si="5"/>
        <v>0.38755982852046894</v>
      </c>
      <c r="M29" s="163">
        <v>721019</v>
      </c>
      <c r="N29" s="110">
        <v>0</v>
      </c>
    </row>
    <row r="30" spans="1:14" x14ac:dyDescent="0.25">
      <c r="A30" s="23" t="s">
        <v>40</v>
      </c>
      <c r="B30" s="132">
        <v>155861</v>
      </c>
      <c r="C30" s="108">
        <v>25607</v>
      </c>
      <c r="D30" s="108">
        <v>181468</v>
      </c>
      <c r="E30" s="162">
        <f t="shared" si="3"/>
        <v>0.64060039960745274</v>
      </c>
      <c r="F30" s="132">
        <v>19627</v>
      </c>
      <c r="G30" s="108">
        <v>2690</v>
      </c>
      <c r="H30" s="114">
        <v>0</v>
      </c>
      <c r="I30" s="108">
        <v>22317</v>
      </c>
      <c r="J30" s="162">
        <f t="shared" si="4"/>
        <v>7.8781267871137192E-2</v>
      </c>
      <c r="K30" s="482">
        <v>79493</v>
      </c>
      <c r="L30" s="162">
        <f t="shared" si="5"/>
        <v>0.28061833252141005</v>
      </c>
      <c r="M30" s="163">
        <v>283278</v>
      </c>
      <c r="N30" s="110">
        <v>0</v>
      </c>
    </row>
    <row r="31" spans="1:14" x14ac:dyDescent="0.25">
      <c r="A31" s="23" t="s">
        <v>41</v>
      </c>
      <c r="B31" s="132">
        <v>187416</v>
      </c>
      <c r="C31" s="108">
        <v>94403</v>
      </c>
      <c r="D31" s="108">
        <v>281819</v>
      </c>
      <c r="E31" s="162">
        <f t="shared" si="3"/>
        <v>0.68393207735822958</v>
      </c>
      <c r="F31" s="132">
        <v>11661</v>
      </c>
      <c r="G31" s="108">
        <v>2575</v>
      </c>
      <c r="H31" s="114">
        <v>1188</v>
      </c>
      <c r="I31" s="108">
        <v>15424</v>
      </c>
      <c r="J31" s="162">
        <f t="shared" si="4"/>
        <v>3.7431714544347017E-2</v>
      </c>
      <c r="K31" s="482">
        <v>114814</v>
      </c>
      <c r="L31" s="162">
        <f t="shared" si="5"/>
        <v>0.2786362080974234</v>
      </c>
      <c r="M31" s="163">
        <v>412057</v>
      </c>
      <c r="N31" s="110">
        <v>0</v>
      </c>
    </row>
    <row r="32" spans="1:14" x14ac:dyDescent="0.25">
      <c r="A32" s="23" t="s">
        <v>42</v>
      </c>
      <c r="B32" s="132">
        <v>123863</v>
      </c>
      <c r="C32" s="108">
        <v>49693</v>
      </c>
      <c r="D32" s="108">
        <v>173556</v>
      </c>
      <c r="E32" s="162">
        <f t="shared" si="3"/>
        <v>0.62006873932646889</v>
      </c>
      <c r="F32" s="132">
        <v>9137</v>
      </c>
      <c r="G32" s="108">
        <v>1000</v>
      </c>
      <c r="H32" s="108">
        <v>1123</v>
      </c>
      <c r="I32" s="108">
        <v>11260</v>
      </c>
      <c r="J32" s="162">
        <f t="shared" si="4"/>
        <v>4.022894054262624E-2</v>
      </c>
      <c r="K32" s="482">
        <v>95082</v>
      </c>
      <c r="L32" s="162">
        <f t="shared" si="5"/>
        <v>0.33970232013090484</v>
      </c>
      <c r="M32" s="163">
        <v>279898</v>
      </c>
      <c r="N32" s="110">
        <v>72528</v>
      </c>
    </row>
    <row r="33" spans="1:14" ht="15.75" thickBot="1" x14ac:dyDescent="0.3">
      <c r="A33" s="23"/>
      <c r="B33" s="164"/>
      <c r="C33" s="165"/>
      <c r="D33" s="165"/>
      <c r="E33" s="166"/>
      <c r="F33" s="164"/>
      <c r="G33" s="165"/>
      <c r="H33" s="165"/>
      <c r="I33" s="165"/>
      <c r="J33" s="166"/>
      <c r="K33" s="165"/>
      <c r="L33" s="166"/>
      <c r="M33" s="167"/>
      <c r="N33" s="168"/>
    </row>
    <row r="34" spans="1:14" x14ac:dyDescent="0.25">
      <c r="A34" s="489" t="s">
        <v>92</v>
      </c>
      <c r="B34" s="780" t="s">
        <v>93</v>
      </c>
      <c r="C34" s="781"/>
      <c r="D34" s="781"/>
      <c r="E34" s="152"/>
      <c r="F34" s="780" t="s">
        <v>94</v>
      </c>
      <c r="G34" s="781"/>
      <c r="H34" s="781"/>
      <c r="I34" s="781"/>
      <c r="J34" s="782"/>
      <c r="K34" s="783" t="s">
        <v>95</v>
      </c>
      <c r="L34" s="782"/>
      <c r="M34" s="784" t="s">
        <v>619</v>
      </c>
      <c r="N34" s="786" t="s">
        <v>97</v>
      </c>
    </row>
    <row r="35" spans="1:14" ht="27" thickBot="1" x14ac:dyDescent="0.3">
      <c r="A35" s="488" t="s">
        <v>2</v>
      </c>
      <c r="B35" s="499" t="s">
        <v>98</v>
      </c>
      <c r="C35" s="500" t="s">
        <v>99</v>
      </c>
      <c r="D35" s="500" t="s">
        <v>100</v>
      </c>
      <c r="E35" s="501" t="s">
        <v>101</v>
      </c>
      <c r="F35" s="499" t="s">
        <v>102</v>
      </c>
      <c r="G35" s="500" t="s">
        <v>103</v>
      </c>
      <c r="H35" s="500" t="s">
        <v>104</v>
      </c>
      <c r="I35" s="500" t="s">
        <v>100</v>
      </c>
      <c r="J35" s="501" t="s">
        <v>101</v>
      </c>
      <c r="K35" s="502" t="s">
        <v>100</v>
      </c>
      <c r="L35" s="501" t="s">
        <v>101</v>
      </c>
      <c r="M35" s="785"/>
      <c r="N35" s="787"/>
    </row>
    <row r="36" spans="1:14" x14ac:dyDescent="0.25">
      <c r="A36" s="30"/>
      <c r="B36" s="30"/>
      <c r="C36" s="136"/>
      <c r="D36" s="136"/>
      <c r="E36" s="137"/>
      <c r="F36" s="30"/>
      <c r="G36" s="136"/>
      <c r="H36" s="136"/>
      <c r="I36" s="136"/>
      <c r="J36" s="137"/>
      <c r="K36" s="136"/>
      <c r="L36" s="137"/>
      <c r="M36" s="64"/>
      <c r="N36" s="64"/>
    </row>
    <row r="37" spans="1:14" x14ac:dyDescent="0.25">
      <c r="A37" s="40" t="s">
        <v>43</v>
      </c>
      <c r="B37" s="132"/>
      <c r="C37" s="108"/>
      <c r="D37" s="108"/>
      <c r="E37" s="162"/>
      <c r="F37" s="132"/>
      <c r="G37" s="108"/>
      <c r="H37" s="108"/>
      <c r="I37" s="108"/>
      <c r="J37" s="162"/>
      <c r="K37" s="482"/>
      <c r="L37" s="162"/>
      <c r="M37" s="116"/>
      <c r="N37" s="110"/>
    </row>
    <row r="38" spans="1:14" x14ac:dyDescent="0.25">
      <c r="A38" s="23" t="s">
        <v>44</v>
      </c>
      <c r="B38" s="132">
        <v>382235</v>
      </c>
      <c r="C38" s="108">
        <v>143001</v>
      </c>
      <c r="D38" s="108">
        <v>525236</v>
      </c>
      <c r="E38" s="162">
        <f>D38/M38</f>
        <v>0.65993873494445188</v>
      </c>
      <c r="F38" s="132">
        <v>23030</v>
      </c>
      <c r="G38" s="108">
        <v>12940</v>
      </c>
      <c r="H38" s="108">
        <v>5811</v>
      </c>
      <c r="I38" s="108">
        <v>41781</v>
      </c>
      <c r="J38" s="162">
        <f>I38/M38</f>
        <v>5.2496211769022194E-2</v>
      </c>
      <c r="K38" s="482">
        <v>228869</v>
      </c>
      <c r="L38" s="162">
        <f>K38/M38</f>
        <v>0.28756505328652598</v>
      </c>
      <c r="M38" s="163">
        <v>795886</v>
      </c>
      <c r="N38" s="110">
        <v>0</v>
      </c>
    </row>
    <row r="39" spans="1:14" x14ac:dyDescent="0.25">
      <c r="A39" s="23" t="s">
        <v>45</v>
      </c>
      <c r="B39" s="132">
        <v>897834</v>
      </c>
      <c r="C39" s="108">
        <v>335815</v>
      </c>
      <c r="D39" s="108">
        <v>1233649</v>
      </c>
      <c r="E39" s="162">
        <f t="shared" ref="E39:E45" si="6">D39/M39</f>
        <v>0.6349736338906804</v>
      </c>
      <c r="F39" s="132">
        <v>72219</v>
      </c>
      <c r="G39" s="108">
        <v>10544</v>
      </c>
      <c r="H39" s="108">
        <v>6150</v>
      </c>
      <c r="I39" s="108">
        <v>88913</v>
      </c>
      <c r="J39" s="162">
        <f t="shared" ref="J39:J45" si="7">I39/M39</f>
        <v>4.5764565699094366E-2</v>
      </c>
      <c r="K39" s="482">
        <v>620273</v>
      </c>
      <c r="L39" s="162">
        <f t="shared" ref="L39:L45" si="8">K39/M39</f>
        <v>0.31926180041022528</v>
      </c>
      <c r="M39" s="163">
        <v>1942835</v>
      </c>
      <c r="N39" s="110">
        <v>0</v>
      </c>
    </row>
    <row r="40" spans="1:14" x14ac:dyDescent="0.25">
      <c r="A40" s="23" t="s">
        <v>46</v>
      </c>
      <c r="B40" s="132">
        <v>384213</v>
      </c>
      <c r="C40" s="108">
        <v>174787</v>
      </c>
      <c r="D40" s="108">
        <v>559000</v>
      </c>
      <c r="E40" s="162">
        <f t="shared" si="6"/>
        <v>0.64493277816043015</v>
      </c>
      <c r="F40" s="132">
        <v>22282</v>
      </c>
      <c r="G40" s="108">
        <v>40411</v>
      </c>
      <c r="H40" s="108">
        <v>3544</v>
      </c>
      <c r="I40" s="108">
        <v>66237</v>
      </c>
      <c r="J40" s="162">
        <f t="shared" si="7"/>
        <v>7.6419342445460489E-2</v>
      </c>
      <c r="K40" s="482">
        <v>241520</v>
      </c>
      <c r="L40" s="162">
        <f t="shared" si="8"/>
        <v>0.27864787939410929</v>
      </c>
      <c r="M40" s="163">
        <v>866757</v>
      </c>
      <c r="N40" s="116">
        <v>90225</v>
      </c>
    </row>
    <row r="41" spans="1:14" x14ac:dyDescent="0.25">
      <c r="A41" s="23" t="s">
        <v>47</v>
      </c>
      <c r="B41" s="132">
        <v>270450</v>
      </c>
      <c r="C41" s="108">
        <v>105674</v>
      </c>
      <c r="D41" s="108">
        <v>376124</v>
      </c>
      <c r="E41" s="162">
        <f t="shared" si="6"/>
        <v>0.70038713425681953</v>
      </c>
      <c r="F41" s="132">
        <v>16733</v>
      </c>
      <c r="G41" s="114">
        <v>0</v>
      </c>
      <c r="H41" s="108">
        <v>1803</v>
      </c>
      <c r="I41" s="108">
        <v>18536</v>
      </c>
      <c r="J41" s="162">
        <f t="shared" si="7"/>
        <v>3.4516212527210197E-2</v>
      </c>
      <c r="K41" s="482">
        <v>142363</v>
      </c>
      <c r="L41" s="162">
        <f t="shared" si="8"/>
        <v>0.26509665321597026</v>
      </c>
      <c r="M41" s="163">
        <v>537023</v>
      </c>
      <c r="N41" s="110">
        <v>0</v>
      </c>
    </row>
    <row r="42" spans="1:14" x14ac:dyDescent="0.25">
      <c r="A42" s="23" t="s">
        <v>48</v>
      </c>
      <c r="B42" s="132">
        <v>198398</v>
      </c>
      <c r="C42" s="108">
        <v>59739</v>
      </c>
      <c r="D42" s="108">
        <v>258137</v>
      </c>
      <c r="E42" s="162">
        <f t="shared" si="6"/>
        <v>0.75492561495246202</v>
      </c>
      <c r="F42" s="132">
        <v>10000</v>
      </c>
      <c r="G42" s="114">
        <v>0</v>
      </c>
      <c r="H42" s="108">
        <v>1000</v>
      </c>
      <c r="I42" s="108">
        <v>11000</v>
      </c>
      <c r="J42" s="162">
        <f t="shared" si="7"/>
        <v>3.2169668681657736E-2</v>
      </c>
      <c r="K42" s="482">
        <v>72800</v>
      </c>
      <c r="L42" s="162">
        <f t="shared" si="8"/>
        <v>0.21290471636588026</v>
      </c>
      <c r="M42" s="163">
        <v>341937</v>
      </c>
      <c r="N42" s="110">
        <v>0</v>
      </c>
    </row>
    <row r="43" spans="1:14" x14ac:dyDescent="0.25">
      <c r="A43" s="23" t="s">
        <v>49</v>
      </c>
      <c r="B43" s="132">
        <v>282324</v>
      </c>
      <c r="C43" s="108">
        <v>87990</v>
      </c>
      <c r="D43" s="108">
        <v>370314</v>
      </c>
      <c r="E43" s="162">
        <f t="shared" si="6"/>
        <v>0.6262698693220542</v>
      </c>
      <c r="F43" s="132">
        <v>45445</v>
      </c>
      <c r="G43" s="108">
        <v>1511</v>
      </c>
      <c r="H43" s="108">
        <v>32681</v>
      </c>
      <c r="I43" s="108">
        <v>79637</v>
      </c>
      <c r="J43" s="162">
        <f t="shared" si="7"/>
        <v>0.13468098312027207</v>
      </c>
      <c r="K43" s="482">
        <v>141350</v>
      </c>
      <c r="L43" s="162">
        <f t="shared" si="8"/>
        <v>0.23904914755767367</v>
      </c>
      <c r="M43" s="163">
        <v>591301</v>
      </c>
      <c r="N43" s="116">
        <v>0</v>
      </c>
    </row>
    <row r="44" spans="1:14" x14ac:dyDescent="0.25">
      <c r="A44" s="23" t="s">
        <v>50</v>
      </c>
      <c r="B44" s="132">
        <v>362746</v>
      </c>
      <c r="C44" s="108">
        <v>120432</v>
      </c>
      <c r="D44" s="108">
        <v>483178</v>
      </c>
      <c r="E44" s="162">
        <f t="shared" si="6"/>
        <v>0.59317522791389732</v>
      </c>
      <c r="F44" s="132">
        <v>77442</v>
      </c>
      <c r="G44" s="108">
        <v>14171</v>
      </c>
      <c r="H44" s="108">
        <v>59543</v>
      </c>
      <c r="I44" s="108">
        <v>151156</v>
      </c>
      <c r="J44" s="162">
        <f t="shared" si="7"/>
        <v>0.18556721280884697</v>
      </c>
      <c r="K44" s="482">
        <v>180228</v>
      </c>
      <c r="L44" s="162">
        <f t="shared" si="8"/>
        <v>0.22125755927725574</v>
      </c>
      <c r="M44" s="163">
        <v>814562</v>
      </c>
      <c r="N44" s="116">
        <v>138221</v>
      </c>
    </row>
    <row r="45" spans="1:14" x14ac:dyDescent="0.25">
      <c r="A45" s="23" t="s">
        <v>51</v>
      </c>
      <c r="B45" s="132">
        <v>421424</v>
      </c>
      <c r="C45" s="108">
        <v>199667</v>
      </c>
      <c r="D45" s="108">
        <v>621091</v>
      </c>
      <c r="E45" s="162">
        <f t="shared" si="6"/>
        <v>0.76924344040475345</v>
      </c>
      <c r="F45" s="132">
        <v>56426</v>
      </c>
      <c r="G45" s="108">
        <v>5319</v>
      </c>
      <c r="H45" s="108">
        <v>2985</v>
      </c>
      <c r="I45" s="108">
        <v>64730</v>
      </c>
      <c r="J45" s="162">
        <f t="shared" si="7"/>
        <v>8.0170422526489191E-2</v>
      </c>
      <c r="K45" s="482">
        <v>121584</v>
      </c>
      <c r="L45" s="162">
        <f t="shared" si="8"/>
        <v>0.15058613706875731</v>
      </c>
      <c r="M45" s="163">
        <v>807405</v>
      </c>
      <c r="N45" s="110">
        <v>0</v>
      </c>
    </row>
    <row r="46" spans="1:14" x14ac:dyDescent="0.25">
      <c r="A46" s="30"/>
      <c r="B46" s="30"/>
      <c r="C46" s="136"/>
      <c r="D46" s="136"/>
      <c r="E46" s="137"/>
      <c r="F46" s="30"/>
      <c r="G46" s="136"/>
      <c r="H46" s="136"/>
      <c r="I46" s="136"/>
      <c r="J46" s="137"/>
      <c r="K46" s="136"/>
      <c r="L46" s="137"/>
      <c r="M46" s="64"/>
      <c r="N46" s="64"/>
    </row>
    <row r="47" spans="1:14" x14ac:dyDescent="0.25">
      <c r="A47" s="40" t="s">
        <v>52</v>
      </c>
      <c r="B47" s="132"/>
      <c r="C47" s="108"/>
      <c r="D47" s="108"/>
      <c r="E47" s="162"/>
      <c r="F47" s="132"/>
      <c r="G47" s="108"/>
      <c r="H47" s="108"/>
      <c r="I47" s="108"/>
      <c r="J47" s="162"/>
      <c r="K47" s="482"/>
      <c r="L47" s="162"/>
      <c r="M47" s="116"/>
      <c r="N47" s="110"/>
    </row>
    <row r="48" spans="1:14" x14ac:dyDescent="0.25">
      <c r="A48" s="23" t="s">
        <v>53</v>
      </c>
      <c r="B48" s="132">
        <v>413075</v>
      </c>
      <c r="C48" s="108">
        <v>158140</v>
      </c>
      <c r="D48" s="108">
        <v>571215</v>
      </c>
      <c r="E48" s="162">
        <f>D48/M48</f>
        <v>0.77575108170432605</v>
      </c>
      <c r="F48" s="132">
        <v>22324</v>
      </c>
      <c r="G48" s="108">
        <v>5133</v>
      </c>
      <c r="H48" s="108">
        <v>6742</v>
      </c>
      <c r="I48" s="108">
        <v>34199</v>
      </c>
      <c r="J48" s="162">
        <f>I48/M48</f>
        <v>4.6444703383500513E-2</v>
      </c>
      <c r="K48" s="482">
        <v>130924</v>
      </c>
      <c r="L48" s="162">
        <f>K48/M48</f>
        <v>0.17780421491217349</v>
      </c>
      <c r="M48" s="163">
        <v>736338</v>
      </c>
      <c r="N48" s="110">
        <v>0</v>
      </c>
    </row>
    <row r="49" spans="1:14" x14ac:dyDescent="0.25">
      <c r="A49" s="23" t="s">
        <v>54</v>
      </c>
      <c r="B49" s="132">
        <v>399256</v>
      </c>
      <c r="C49" s="108">
        <v>261462</v>
      </c>
      <c r="D49" s="108">
        <v>660718</v>
      </c>
      <c r="E49" s="162">
        <f t="shared" ref="E49:E54" si="9">D49/M49</f>
        <v>0.66737978501400985</v>
      </c>
      <c r="F49" s="132">
        <v>51622</v>
      </c>
      <c r="G49" s="108">
        <v>4491</v>
      </c>
      <c r="H49" s="108">
        <v>38033</v>
      </c>
      <c r="I49" s="108">
        <v>94146</v>
      </c>
      <c r="J49" s="162">
        <f t="shared" ref="J49:J54" si="10">I49/M49</f>
        <v>9.5095240692593466E-2</v>
      </c>
      <c r="K49" s="482">
        <v>235154</v>
      </c>
      <c r="L49" s="162">
        <f t="shared" ref="L49:L54" si="11">K49/M49</f>
        <v>0.2375249742933967</v>
      </c>
      <c r="M49" s="163">
        <v>990018</v>
      </c>
      <c r="N49" s="110">
        <v>0</v>
      </c>
    </row>
    <row r="50" spans="1:14" x14ac:dyDescent="0.25">
      <c r="A50" s="23" t="s">
        <v>55</v>
      </c>
      <c r="B50" s="132">
        <v>328776</v>
      </c>
      <c r="C50" s="108">
        <v>133646</v>
      </c>
      <c r="D50" s="108">
        <v>462422</v>
      </c>
      <c r="E50" s="162">
        <f t="shared" si="9"/>
        <v>0.54856802560495022</v>
      </c>
      <c r="F50" s="132">
        <v>43449</v>
      </c>
      <c r="G50" s="114">
        <v>10706</v>
      </c>
      <c r="H50" s="108">
        <v>9408</v>
      </c>
      <c r="I50" s="108">
        <v>63563</v>
      </c>
      <c r="J50" s="162">
        <f t="shared" si="10"/>
        <v>7.5404348001452029E-2</v>
      </c>
      <c r="K50" s="482">
        <v>316977</v>
      </c>
      <c r="L50" s="162">
        <f t="shared" si="11"/>
        <v>0.37602762639359782</v>
      </c>
      <c r="M50" s="163">
        <v>842962</v>
      </c>
      <c r="N50" s="110">
        <v>0</v>
      </c>
    </row>
    <row r="51" spans="1:14" x14ac:dyDescent="0.25">
      <c r="A51" s="23" t="s">
        <v>56</v>
      </c>
      <c r="B51" s="132">
        <v>428066</v>
      </c>
      <c r="C51" s="108">
        <v>174130</v>
      </c>
      <c r="D51" s="108">
        <v>602196</v>
      </c>
      <c r="E51" s="162">
        <f t="shared" si="9"/>
        <v>0.6110773989158429</v>
      </c>
      <c r="F51" s="132">
        <v>58202</v>
      </c>
      <c r="G51" s="108">
        <v>12365</v>
      </c>
      <c r="H51" s="114">
        <v>4339</v>
      </c>
      <c r="I51" s="108">
        <v>74906</v>
      </c>
      <c r="J51" s="162">
        <f t="shared" si="10"/>
        <v>7.6010740096563459E-2</v>
      </c>
      <c r="K51" s="482">
        <v>308364</v>
      </c>
      <c r="L51" s="162">
        <f t="shared" si="11"/>
        <v>0.31291186098759366</v>
      </c>
      <c r="M51" s="163">
        <v>985466</v>
      </c>
      <c r="N51" s="110">
        <v>0</v>
      </c>
    </row>
    <row r="52" spans="1:14" x14ac:dyDescent="0.25">
      <c r="A52" s="23" t="s">
        <v>57</v>
      </c>
      <c r="B52" s="132">
        <v>435160</v>
      </c>
      <c r="C52" s="108">
        <v>177029</v>
      </c>
      <c r="D52" s="108">
        <v>612189</v>
      </c>
      <c r="E52" s="162">
        <f t="shared" si="9"/>
        <v>0.59536632900756237</v>
      </c>
      <c r="F52" s="132">
        <v>40818</v>
      </c>
      <c r="G52" s="108">
        <v>67674</v>
      </c>
      <c r="H52" s="108">
        <v>8258</v>
      </c>
      <c r="I52" s="108">
        <v>116750</v>
      </c>
      <c r="J52" s="162">
        <f t="shared" si="10"/>
        <v>0.11354176391871285</v>
      </c>
      <c r="K52" s="482">
        <v>299317</v>
      </c>
      <c r="L52" s="162">
        <f t="shared" si="11"/>
        <v>0.29109190707372484</v>
      </c>
      <c r="M52" s="163">
        <v>1028256</v>
      </c>
      <c r="N52" s="116">
        <v>1438</v>
      </c>
    </row>
    <row r="53" spans="1:14" x14ac:dyDescent="0.25">
      <c r="A53" s="23" t="s">
        <v>58</v>
      </c>
      <c r="B53" s="132">
        <v>750710</v>
      </c>
      <c r="C53" s="108">
        <v>258628</v>
      </c>
      <c r="D53" s="108">
        <v>1009338</v>
      </c>
      <c r="E53" s="162">
        <f t="shared" si="9"/>
        <v>0.57284142600532917</v>
      </c>
      <c r="F53" s="132">
        <v>153772</v>
      </c>
      <c r="G53" s="108">
        <v>60312</v>
      </c>
      <c r="H53" s="108">
        <v>59678</v>
      </c>
      <c r="I53" s="108">
        <v>273762</v>
      </c>
      <c r="J53" s="162">
        <f t="shared" si="10"/>
        <v>0.15537135673686212</v>
      </c>
      <c r="K53" s="482">
        <v>478885</v>
      </c>
      <c r="L53" s="162">
        <f t="shared" si="11"/>
        <v>0.27178721725780869</v>
      </c>
      <c r="M53" s="163">
        <v>1761985</v>
      </c>
      <c r="N53" s="116">
        <v>0</v>
      </c>
    </row>
    <row r="54" spans="1:14" x14ac:dyDescent="0.25">
      <c r="A54" s="23" t="s">
        <v>59</v>
      </c>
      <c r="B54" s="132">
        <v>538350</v>
      </c>
      <c r="C54" s="108">
        <v>45352</v>
      </c>
      <c r="D54" s="108">
        <v>583702</v>
      </c>
      <c r="E54" s="162">
        <f t="shared" si="9"/>
        <v>0.71180826972770406</v>
      </c>
      <c r="F54" s="132">
        <v>20117</v>
      </c>
      <c r="G54" s="108">
        <v>14421</v>
      </c>
      <c r="H54" s="108">
        <v>10592</v>
      </c>
      <c r="I54" s="108">
        <v>45130</v>
      </c>
      <c r="J54" s="162">
        <f t="shared" si="10"/>
        <v>5.5034773245271194E-2</v>
      </c>
      <c r="K54" s="482">
        <v>191195</v>
      </c>
      <c r="L54" s="162">
        <f t="shared" si="11"/>
        <v>0.23315695702702471</v>
      </c>
      <c r="M54" s="163">
        <v>820027</v>
      </c>
      <c r="N54" s="110">
        <v>0</v>
      </c>
    </row>
    <row r="55" spans="1:14" x14ac:dyDescent="0.25">
      <c r="A55" s="30"/>
      <c r="B55" s="30"/>
      <c r="C55" s="136"/>
      <c r="D55" s="136"/>
      <c r="E55" s="137"/>
      <c r="F55" s="30"/>
      <c r="G55" s="136"/>
      <c r="H55" s="136"/>
      <c r="I55" s="136"/>
      <c r="J55" s="137"/>
      <c r="K55" s="136"/>
      <c r="L55" s="137"/>
      <c r="M55" s="64"/>
      <c r="N55" s="64"/>
    </row>
    <row r="56" spans="1:14" x14ac:dyDescent="0.25">
      <c r="A56" s="40" t="s">
        <v>60</v>
      </c>
      <c r="B56" s="132"/>
      <c r="C56" s="108"/>
      <c r="D56" s="108"/>
      <c r="E56" s="162"/>
      <c r="F56" s="132"/>
      <c r="G56" s="108"/>
      <c r="H56" s="114"/>
      <c r="I56" s="108"/>
      <c r="J56" s="162"/>
      <c r="K56" s="482"/>
      <c r="L56" s="162"/>
      <c r="M56" s="116"/>
      <c r="N56" s="110"/>
    </row>
    <row r="57" spans="1:14" x14ac:dyDescent="0.25">
      <c r="A57" s="23" t="s">
        <v>61</v>
      </c>
      <c r="B57" s="132">
        <v>717975</v>
      </c>
      <c r="C57" s="108">
        <v>266905</v>
      </c>
      <c r="D57" s="108">
        <v>984880</v>
      </c>
      <c r="E57" s="162">
        <f>D57/M57</f>
        <v>0.72351094691574147</v>
      </c>
      <c r="F57" s="132">
        <v>82064</v>
      </c>
      <c r="G57" s="108">
        <v>14931</v>
      </c>
      <c r="H57" s="108">
        <v>12855</v>
      </c>
      <c r="I57" s="108">
        <v>109850</v>
      </c>
      <c r="J57" s="162">
        <f>I57/M57</f>
        <v>8.0697828688463771E-2</v>
      </c>
      <c r="K57" s="482">
        <v>266521</v>
      </c>
      <c r="L57" s="162">
        <f>K57/M57</f>
        <v>0.19579122439579474</v>
      </c>
      <c r="M57" s="163">
        <v>1361251</v>
      </c>
      <c r="N57" s="116">
        <v>21937</v>
      </c>
    </row>
    <row r="58" spans="1:14" x14ac:dyDescent="0.25">
      <c r="A58" s="23" t="s">
        <v>62</v>
      </c>
      <c r="B58" s="132">
        <v>1062609</v>
      </c>
      <c r="C58" s="108">
        <v>254571</v>
      </c>
      <c r="D58" s="108">
        <v>1317180</v>
      </c>
      <c r="E58" s="162">
        <f t="shared" ref="E58:E60" si="12">D58/M58</f>
        <v>0.65439272506145585</v>
      </c>
      <c r="F58" s="132">
        <v>125624</v>
      </c>
      <c r="G58" s="108">
        <v>38146</v>
      </c>
      <c r="H58" s="108">
        <v>32385</v>
      </c>
      <c r="I58" s="108">
        <v>196155</v>
      </c>
      <c r="J58" s="162">
        <f t="shared" ref="J58:J60" si="13">I58/M58</f>
        <v>9.745244004952236E-2</v>
      </c>
      <c r="K58" s="482">
        <v>499493</v>
      </c>
      <c r="L58" s="162">
        <f t="shared" ref="L58:L60" si="14">K58/M58</f>
        <v>0.24815483488902182</v>
      </c>
      <c r="M58" s="163">
        <v>2012828</v>
      </c>
      <c r="N58" s="110">
        <v>0</v>
      </c>
    </row>
    <row r="59" spans="1:14" x14ac:dyDescent="0.25">
      <c r="A59" s="23" t="s">
        <v>63</v>
      </c>
      <c r="B59" s="132">
        <v>1141024</v>
      </c>
      <c r="C59" s="108">
        <v>408490</v>
      </c>
      <c r="D59" s="108">
        <v>1549514</v>
      </c>
      <c r="E59" s="162">
        <f t="shared" si="12"/>
        <v>0.77217754092454161</v>
      </c>
      <c r="F59" s="132">
        <v>207694</v>
      </c>
      <c r="G59" s="108">
        <v>19191</v>
      </c>
      <c r="H59" s="108">
        <v>9977</v>
      </c>
      <c r="I59" s="108">
        <v>236862</v>
      </c>
      <c r="J59" s="162">
        <f t="shared" si="13"/>
        <v>0.11803669840896486</v>
      </c>
      <c r="K59" s="482">
        <v>220305</v>
      </c>
      <c r="L59" s="162">
        <f t="shared" si="14"/>
        <v>0.10978576066649358</v>
      </c>
      <c r="M59" s="163">
        <v>2006681</v>
      </c>
      <c r="N59" s="110">
        <v>0</v>
      </c>
    </row>
    <row r="60" spans="1:14" x14ac:dyDescent="0.25">
      <c r="A60" s="23" t="s">
        <v>64</v>
      </c>
      <c r="B60" s="132">
        <v>463257</v>
      </c>
      <c r="C60" s="108">
        <v>181116</v>
      </c>
      <c r="D60" s="108">
        <v>644373</v>
      </c>
      <c r="E60" s="162">
        <f t="shared" si="12"/>
        <v>0.74798370246552448</v>
      </c>
      <c r="F60" s="132">
        <v>53393</v>
      </c>
      <c r="G60" s="108">
        <v>2572</v>
      </c>
      <c r="H60" s="108">
        <v>9068</v>
      </c>
      <c r="I60" s="108">
        <v>65033</v>
      </c>
      <c r="J60" s="162">
        <f t="shared" si="13"/>
        <v>7.5489854668709666E-2</v>
      </c>
      <c r="K60" s="482">
        <v>152074</v>
      </c>
      <c r="L60" s="162">
        <f t="shared" si="14"/>
        <v>0.17652644286576588</v>
      </c>
      <c r="M60" s="163">
        <v>861480</v>
      </c>
      <c r="N60" s="110">
        <v>0</v>
      </c>
    </row>
    <row r="61" spans="1:14" x14ac:dyDescent="0.25">
      <c r="A61" s="30"/>
      <c r="B61" s="30"/>
      <c r="C61" s="136"/>
      <c r="D61" s="136"/>
      <c r="E61" s="137"/>
      <c r="F61" s="30"/>
      <c r="G61" s="136"/>
      <c r="H61" s="136"/>
      <c r="I61" s="136"/>
      <c r="J61" s="137"/>
      <c r="K61" s="136"/>
      <c r="L61" s="137"/>
      <c r="M61" s="64"/>
      <c r="N61" s="64"/>
    </row>
    <row r="62" spans="1:14" x14ac:dyDescent="0.25">
      <c r="A62" s="40" t="s">
        <v>65</v>
      </c>
      <c r="B62" s="132"/>
      <c r="C62" s="108"/>
      <c r="D62" s="108"/>
      <c r="E62" s="162"/>
      <c r="F62" s="132"/>
      <c r="G62" s="108"/>
      <c r="H62" s="108"/>
      <c r="I62" s="108"/>
      <c r="J62" s="162"/>
      <c r="K62" s="482"/>
      <c r="L62" s="373"/>
      <c r="M62" s="376"/>
      <c r="N62" s="116"/>
    </row>
    <row r="63" spans="1:14" x14ac:dyDescent="0.25">
      <c r="A63" s="372" t="s">
        <v>66</v>
      </c>
      <c r="B63" s="132">
        <v>1647517</v>
      </c>
      <c r="C63" s="108">
        <v>360542</v>
      </c>
      <c r="D63" s="108">
        <v>2008059</v>
      </c>
      <c r="E63" s="162">
        <f>D63/M63</f>
        <v>0.75357675749351527</v>
      </c>
      <c r="F63" s="132">
        <v>187116</v>
      </c>
      <c r="G63" s="108">
        <v>20588</v>
      </c>
      <c r="H63" s="108">
        <v>80718</v>
      </c>
      <c r="I63" s="108">
        <v>288422</v>
      </c>
      <c r="J63" s="162">
        <f>I63/M63</f>
        <v>0.10823791310404458</v>
      </c>
      <c r="K63" s="482">
        <v>368223</v>
      </c>
      <c r="L63" s="373">
        <f>K63/M63</f>
        <v>0.13818532940244019</v>
      </c>
      <c r="M63" s="377">
        <v>2664704</v>
      </c>
      <c r="N63" s="114">
        <v>0</v>
      </c>
    </row>
    <row r="64" spans="1:14" x14ac:dyDescent="0.25">
      <c r="A64" s="23" t="s">
        <v>67</v>
      </c>
      <c r="B64" s="132">
        <v>2870394</v>
      </c>
      <c r="C64" s="108">
        <v>960316</v>
      </c>
      <c r="D64" s="108">
        <v>3830710</v>
      </c>
      <c r="E64" s="162">
        <f t="shared" ref="E64:E65" si="15">D64/M64</f>
        <v>0.70368670840733227</v>
      </c>
      <c r="F64" s="132">
        <v>338529</v>
      </c>
      <c r="G64" s="108">
        <v>70705</v>
      </c>
      <c r="H64" s="108">
        <v>79472</v>
      </c>
      <c r="I64" s="108">
        <v>488706</v>
      </c>
      <c r="J64" s="162">
        <f t="shared" ref="J64:J65" si="16">I64/M64</f>
        <v>8.9773414463353712E-2</v>
      </c>
      <c r="K64" s="482">
        <v>1124356</v>
      </c>
      <c r="L64" s="373">
        <f t="shared" ref="L64:L65" si="17">K64/M64</f>
        <v>0.20653987712931401</v>
      </c>
      <c r="M64" s="377">
        <v>5443772</v>
      </c>
      <c r="N64" s="114">
        <v>0</v>
      </c>
    </row>
    <row r="65" spans="1:14" x14ac:dyDescent="0.25">
      <c r="A65" s="23" t="s">
        <v>68</v>
      </c>
      <c r="B65" s="132">
        <v>1731664</v>
      </c>
      <c r="C65" s="108">
        <v>625881</v>
      </c>
      <c r="D65" s="108">
        <v>2357545</v>
      </c>
      <c r="E65" s="162">
        <f t="shared" si="15"/>
        <v>0.74723354540731934</v>
      </c>
      <c r="F65" s="132">
        <v>154831</v>
      </c>
      <c r="G65" s="374">
        <v>6000</v>
      </c>
      <c r="H65" s="375">
        <v>0</v>
      </c>
      <c r="I65" s="108">
        <v>160831</v>
      </c>
      <c r="J65" s="162">
        <f t="shared" si="16"/>
        <v>5.0976044292433256E-2</v>
      </c>
      <c r="K65" s="482">
        <v>636655</v>
      </c>
      <c r="L65" s="373">
        <f t="shared" si="17"/>
        <v>0.20179041030024744</v>
      </c>
      <c r="M65" s="163">
        <v>3155031</v>
      </c>
      <c r="N65" s="116">
        <v>0</v>
      </c>
    </row>
    <row r="66" spans="1:14" ht="15.75" thickBot="1" x14ac:dyDescent="0.3">
      <c r="A66" s="23"/>
      <c r="B66" s="473"/>
      <c r="C66" s="493"/>
      <c r="D66" s="493"/>
      <c r="E66" s="494"/>
      <c r="F66" s="473"/>
      <c r="G66" s="495"/>
      <c r="H66" s="496"/>
      <c r="I66" s="493"/>
      <c r="J66" s="494"/>
      <c r="K66" s="497"/>
      <c r="L66" s="494"/>
      <c r="M66" s="167"/>
      <c r="N66" s="378"/>
    </row>
    <row r="67" spans="1:14" x14ac:dyDescent="0.25">
      <c r="A67" s="489" t="s">
        <v>92</v>
      </c>
      <c r="B67" s="790" t="s">
        <v>93</v>
      </c>
      <c r="C67" s="791"/>
      <c r="D67" s="791"/>
      <c r="E67" s="498"/>
      <c r="F67" s="790" t="s">
        <v>94</v>
      </c>
      <c r="G67" s="791"/>
      <c r="H67" s="791"/>
      <c r="I67" s="791"/>
      <c r="J67" s="792"/>
      <c r="K67" s="793" t="s">
        <v>95</v>
      </c>
      <c r="L67" s="792"/>
      <c r="M67" s="794" t="s">
        <v>96</v>
      </c>
      <c r="N67" s="796" t="s">
        <v>97</v>
      </c>
    </row>
    <row r="68" spans="1:14" ht="25.5" x14ac:dyDescent="0.25">
      <c r="A68" s="490" t="s">
        <v>2</v>
      </c>
      <c r="B68" s="170" t="s">
        <v>98</v>
      </c>
      <c r="C68" s="171" t="s">
        <v>99</v>
      </c>
      <c r="D68" s="171" t="s">
        <v>100</v>
      </c>
      <c r="E68" s="172" t="s">
        <v>101</v>
      </c>
      <c r="F68" s="170" t="s">
        <v>102</v>
      </c>
      <c r="G68" s="171" t="s">
        <v>103</v>
      </c>
      <c r="H68" s="171" t="s">
        <v>104</v>
      </c>
      <c r="I68" s="171" t="s">
        <v>100</v>
      </c>
      <c r="J68" s="172" t="s">
        <v>101</v>
      </c>
      <c r="K68" s="484" t="s">
        <v>100</v>
      </c>
      <c r="L68" s="172" t="s">
        <v>101</v>
      </c>
      <c r="M68" s="795"/>
      <c r="N68" s="797"/>
    </row>
    <row r="69" spans="1:14" x14ac:dyDescent="0.25">
      <c r="A69" s="488" t="s">
        <v>105</v>
      </c>
      <c r="B69" s="154"/>
      <c r="C69" s="155"/>
      <c r="D69" s="155"/>
      <c r="E69" s="156"/>
      <c r="F69" s="154"/>
      <c r="G69" s="155"/>
      <c r="H69" s="155"/>
      <c r="I69" s="155"/>
      <c r="J69" s="156"/>
      <c r="K69" s="480"/>
      <c r="L69" s="157"/>
      <c r="M69" s="173"/>
      <c r="N69" s="398"/>
    </row>
    <row r="70" spans="1:14" x14ac:dyDescent="0.25">
      <c r="A70" s="23" t="s">
        <v>70</v>
      </c>
      <c r="B70" s="132">
        <v>2041927</v>
      </c>
      <c r="C70" s="108">
        <v>789207</v>
      </c>
      <c r="D70" s="108">
        <v>2831134</v>
      </c>
      <c r="E70" s="162">
        <f>D70/M70</f>
        <v>0.60352976789399182</v>
      </c>
      <c r="F70" s="132">
        <v>153223</v>
      </c>
      <c r="G70" s="108">
        <v>44563</v>
      </c>
      <c r="H70" s="108">
        <v>48237</v>
      </c>
      <c r="I70" s="108">
        <v>246023</v>
      </c>
      <c r="J70" s="162">
        <f>I70/M70</f>
        <v>5.2446194382386548E-2</v>
      </c>
      <c r="K70" s="482">
        <v>1613803</v>
      </c>
      <c r="L70" s="162">
        <f>K70/M70</f>
        <v>0.34402403772362161</v>
      </c>
      <c r="M70" s="163">
        <v>4690960</v>
      </c>
      <c r="N70" s="110">
        <v>69426</v>
      </c>
    </row>
    <row r="71" spans="1:14" x14ac:dyDescent="0.25">
      <c r="A71" s="23" t="s">
        <v>69</v>
      </c>
      <c r="B71" s="132">
        <v>2177460</v>
      </c>
      <c r="C71" s="108">
        <v>779770</v>
      </c>
      <c r="D71" s="108">
        <v>2957230</v>
      </c>
      <c r="E71" s="162">
        <f>D71/M71</f>
        <v>0.66431885543865676</v>
      </c>
      <c r="F71" s="132">
        <v>319747</v>
      </c>
      <c r="G71" s="108">
        <v>16641</v>
      </c>
      <c r="H71" s="108">
        <v>153542</v>
      </c>
      <c r="I71" s="108">
        <v>489930</v>
      </c>
      <c r="J71" s="162">
        <f>I71/M71</f>
        <v>0.11005898656684163</v>
      </c>
      <c r="K71" s="482">
        <v>1004362</v>
      </c>
      <c r="L71" s="162">
        <f>K71/M71</f>
        <v>0.22562215799450167</v>
      </c>
      <c r="M71" s="163">
        <v>4451522</v>
      </c>
      <c r="N71" s="116">
        <v>0</v>
      </c>
    </row>
    <row r="72" spans="1:14" x14ac:dyDescent="0.25">
      <c r="A72" s="30"/>
      <c r="B72" s="30"/>
      <c r="C72" s="136"/>
      <c r="D72" s="136"/>
      <c r="E72" s="137"/>
      <c r="F72" s="30"/>
      <c r="G72" s="136"/>
      <c r="H72" s="136"/>
      <c r="I72" s="136"/>
      <c r="J72" s="137"/>
      <c r="K72" s="136"/>
      <c r="L72" s="137"/>
      <c r="M72" s="64"/>
      <c r="N72" s="64"/>
    </row>
    <row r="73" spans="1:14" x14ac:dyDescent="0.25">
      <c r="A73" s="491" t="s">
        <v>71</v>
      </c>
      <c r="B73" s="144"/>
      <c r="C73" s="15"/>
      <c r="D73" s="15"/>
      <c r="E73" s="162"/>
      <c r="F73" s="144"/>
      <c r="G73" s="15"/>
      <c r="H73" s="15"/>
      <c r="I73" s="15"/>
      <c r="J73" s="162"/>
      <c r="K73" s="339"/>
      <c r="L73" s="162"/>
      <c r="M73" s="145"/>
      <c r="N73" s="145"/>
    </row>
    <row r="74" spans="1:14" x14ac:dyDescent="0.25">
      <c r="A74" s="23" t="s">
        <v>72</v>
      </c>
      <c r="B74" s="132">
        <v>51644</v>
      </c>
      <c r="C74" s="108">
        <v>25231</v>
      </c>
      <c r="D74" s="108">
        <v>76875</v>
      </c>
      <c r="E74" s="162">
        <f>D74/M74</f>
        <v>0.85550696090541845</v>
      </c>
      <c r="F74" s="132">
        <v>9461</v>
      </c>
      <c r="G74" s="114">
        <v>0</v>
      </c>
      <c r="H74" s="114">
        <v>0</v>
      </c>
      <c r="I74" s="108">
        <v>9461</v>
      </c>
      <c r="J74" s="162">
        <f>I74/M74</f>
        <v>0.1052871721252184</v>
      </c>
      <c r="K74" s="482">
        <v>3523</v>
      </c>
      <c r="L74" s="162">
        <f>K74/M74</f>
        <v>3.9205866969363116E-2</v>
      </c>
      <c r="M74" s="163">
        <v>89859</v>
      </c>
      <c r="N74" s="110">
        <v>0</v>
      </c>
    </row>
    <row r="75" spans="1:14" ht="15.75" thickBot="1" x14ac:dyDescent="0.3">
      <c r="A75" s="492" t="s">
        <v>73</v>
      </c>
      <c r="B75" s="151">
        <v>179756</v>
      </c>
      <c r="C75" s="125">
        <v>67351</v>
      </c>
      <c r="D75" s="125">
        <v>247107</v>
      </c>
      <c r="E75" s="486">
        <v>0.78154146859848372</v>
      </c>
      <c r="F75" s="151">
        <v>15244</v>
      </c>
      <c r="G75" s="125">
        <v>199</v>
      </c>
      <c r="H75" s="125">
        <v>11698</v>
      </c>
      <c r="I75" s="125">
        <v>27141</v>
      </c>
      <c r="J75" s="486">
        <v>8.5840615600656589E-2</v>
      </c>
      <c r="K75" s="485">
        <v>41931</v>
      </c>
      <c r="L75" s="486">
        <v>0.13261791580085963</v>
      </c>
      <c r="M75" s="169">
        <v>316179</v>
      </c>
      <c r="N75" s="126">
        <v>0</v>
      </c>
    </row>
    <row r="76" spans="1:14" ht="15.75" thickBot="1" x14ac:dyDescent="0.3">
      <c r="E76" s="559" t="s">
        <v>647</v>
      </c>
      <c r="J76" s="559" t="s">
        <v>647</v>
      </c>
      <c r="L76" s="559" t="s">
        <v>648</v>
      </c>
    </row>
    <row r="77" spans="1:14" ht="15.75" thickBot="1" x14ac:dyDescent="0.3">
      <c r="A77" s="174" t="s">
        <v>74</v>
      </c>
      <c r="B77" s="560">
        <f>SUM(B5:B75)</f>
        <v>24507799</v>
      </c>
      <c r="C77" s="560">
        <f>SUM(C5:C75)</f>
        <v>8507422</v>
      </c>
      <c r="D77" s="561">
        <f>SUM(D5:D75)</f>
        <v>33015221</v>
      </c>
      <c r="E77" s="562">
        <f>D77/M77</f>
        <v>0.67221580167504513</v>
      </c>
      <c r="F77" s="563">
        <f>SUM(F5:F75)</f>
        <v>2801152</v>
      </c>
      <c r="G77" s="560">
        <f>SUM(G5:G75)</f>
        <v>570225</v>
      </c>
      <c r="H77" s="560">
        <f>SUM(H5:H75)</f>
        <v>755618</v>
      </c>
      <c r="I77" s="561">
        <f>SUM(I5:I75)</f>
        <v>4126995</v>
      </c>
      <c r="J77" s="562">
        <f>I77/M77</f>
        <v>8.4028856036853505E-2</v>
      </c>
      <c r="K77" s="564">
        <f>SUM(K5:K75)</f>
        <v>11971805</v>
      </c>
      <c r="L77" s="562">
        <f>K77/M77</f>
        <v>0.24375534228810139</v>
      </c>
      <c r="M77" s="563">
        <f>SUM(M5:M75)</f>
        <v>49114021</v>
      </c>
      <c r="N77" s="565">
        <f>SUM(N5:N75)</f>
        <v>479085</v>
      </c>
    </row>
  </sheetData>
  <mergeCells count="15">
    <mergeCell ref="B67:D67"/>
    <mergeCell ref="F67:J67"/>
    <mergeCell ref="K67:L67"/>
    <mergeCell ref="M67:M68"/>
    <mergeCell ref="N67:N68"/>
    <mergeCell ref="B2:D2"/>
    <mergeCell ref="F2:J2"/>
    <mergeCell ref="K2:L2"/>
    <mergeCell ref="M2:M3"/>
    <mergeCell ref="N2:N3"/>
    <mergeCell ref="B34:D34"/>
    <mergeCell ref="F34:J34"/>
    <mergeCell ref="K34:L34"/>
    <mergeCell ref="M34:M35"/>
    <mergeCell ref="N34:N35"/>
  </mergeCells>
  <pageMargins left="0.5" right="0.5" top="0.75" bottom="0.75" header="0.3" footer="0.3"/>
  <pageSetup orientation="landscape" horizontalDpi="4294967293" verticalDpi="4294967293" r:id="rId1"/>
  <headerFooter>
    <oddHeader>&amp;L2015 Annual Statistical Report&amp;CExpenditures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3"/>
  <sheetViews>
    <sheetView view="pageLayout" topLeftCell="A67" zoomScaleNormal="110" workbookViewId="0">
      <selection activeCell="I45" sqref="I45"/>
    </sheetView>
  </sheetViews>
  <sheetFormatPr defaultRowHeight="15" x14ac:dyDescent="0.25"/>
  <cols>
    <col min="1" max="1" width="40.42578125" bestFit="1" customWidth="1"/>
    <col min="3" max="4" width="7.5703125" bestFit="1" customWidth="1"/>
    <col min="5" max="5" width="8.7109375" bestFit="1" customWidth="1"/>
    <col min="6" max="6" width="7.5703125" bestFit="1" customWidth="1"/>
    <col min="7" max="7" width="8.7109375" bestFit="1" customWidth="1"/>
    <col min="9" max="9" width="9" bestFit="1" customWidth="1"/>
    <col min="10" max="10" width="5.140625" bestFit="1" customWidth="1"/>
    <col min="11" max="11" width="8.28515625" bestFit="1" customWidth="1"/>
    <col min="12" max="12" width="11.28515625" bestFit="1" customWidth="1"/>
    <col min="13" max="13" width="12.140625" customWidth="1"/>
    <col min="14" max="14" width="9.140625" bestFit="1" customWidth="1"/>
    <col min="17" max="17" width="9" bestFit="1" customWidth="1"/>
    <col min="18" max="18" width="9" customWidth="1"/>
    <col min="19" max="19" width="10.85546875" bestFit="1" customWidth="1"/>
  </cols>
  <sheetData>
    <row r="1" spans="1:19" ht="15.75" thickBot="1" x14ac:dyDescent="0.3"/>
    <row r="2" spans="1:19" ht="15.75" customHeight="1" x14ac:dyDescent="0.25">
      <c r="A2" s="175"/>
      <c r="B2" s="798" t="s">
        <v>609</v>
      </c>
      <c r="C2" s="799"/>
      <c r="D2" s="799"/>
      <c r="E2" s="799"/>
      <c r="F2" s="799"/>
      <c r="G2" s="800"/>
      <c r="H2" s="810" t="s">
        <v>109</v>
      </c>
      <c r="I2" s="811"/>
      <c r="J2" s="798" t="s">
        <v>107</v>
      </c>
      <c r="K2" s="799"/>
      <c r="L2" s="176" t="s">
        <v>108</v>
      </c>
      <c r="M2" s="801" t="s">
        <v>110</v>
      </c>
      <c r="N2" s="803" t="s">
        <v>629</v>
      </c>
      <c r="O2" s="804"/>
      <c r="P2" s="804"/>
      <c r="Q2" s="805"/>
      <c r="R2" s="806" t="s">
        <v>643</v>
      </c>
      <c r="S2" s="807"/>
    </row>
    <row r="3" spans="1:19" ht="37.5" customHeight="1" thickBot="1" x14ac:dyDescent="0.3">
      <c r="A3" s="177" t="s">
        <v>2</v>
      </c>
      <c r="B3" s="178" t="s">
        <v>102</v>
      </c>
      <c r="C3" s="179" t="s">
        <v>111</v>
      </c>
      <c r="D3" s="179" t="s">
        <v>112</v>
      </c>
      <c r="E3" s="179" t="s">
        <v>113</v>
      </c>
      <c r="F3" s="179" t="s">
        <v>114</v>
      </c>
      <c r="G3" s="180" t="s">
        <v>115</v>
      </c>
      <c r="H3" s="184" t="s">
        <v>100</v>
      </c>
      <c r="I3" s="455" t="s">
        <v>119</v>
      </c>
      <c r="J3" s="181" t="s">
        <v>116</v>
      </c>
      <c r="K3" s="182" t="s">
        <v>117</v>
      </c>
      <c r="L3" s="183" t="s">
        <v>102</v>
      </c>
      <c r="M3" s="802"/>
      <c r="N3" s="184" t="s">
        <v>120</v>
      </c>
      <c r="O3" s="179" t="s">
        <v>121</v>
      </c>
      <c r="P3" s="179" t="s">
        <v>623</v>
      </c>
      <c r="Q3" s="596" t="s">
        <v>119</v>
      </c>
      <c r="R3" s="808"/>
      <c r="S3" s="809"/>
    </row>
    <row r="4" spans="1:19" x14ac:dyDescent="0.25">
      <c r="A4" s="91"/>
      <c r="B4" s="7"/>
      <c r="C4" s="185"/>
      <c r="D4" s="185"/>
      <c r="E4" s="185"/>
      <c r="F4" s="185"/>
      <c r="G4" s="186"/>
      <c r="H4" s="7"/>
      <c r="I4" s="186"/>
      <c r="J4" s="7"/>
      <c r="K4" s="185"/>
      <c r="L4" s="91"/>
      <c r="M4" s="187"/>
      <c r="N4" s="8"/>
      <c r="O4" s="9"/>
      <c r="P4" s="9"/>
      <c r="Q4" s="416"/>
      <c r="R4" s="8" t="s">
        <v>620</v>
      </c>
      <c r="S4" s="29" t="s">
        <v>622</v>
      </c>
    </row>
    <row r="5" spans="1:19" x14ac:dyDescent="0.25">
      <c r="A5" s="100" t="s">
        <v>14</v>
      </c>
      <c r="B5" s="188"/>
      <c r="C5" s="189"/>
      <c r="D5" s="189"/>
      <c r="E5" s="189"/>
      <c r="F5" s="189"/>
      <c r="G5" s="190"/>
      <c r="H5" s="194"/>
      <c r="I5" s="590"/>
      <c r="J5" s="191"/>
      <c r="K5" s="192"/>
      <c r="L5" s="193"/>
      <c r="M5" s="195"/>
      <c r="N5" s="196"/>
      <c r="O5" s="189"/>
      <c r="P5" s="189"/>
      <c r="Q5" s="597"/>
      <c r="R5" s="419"/>
      <c r="S5" s="29"/>
    </row>
    <row r="6" spans="1:19" x14ac:dyDescent="0.25">
      <c r="A6" s="62" t="s">
        <v>15</v>
      </c>
      <c r="B6" s="197">
        <v>16863</v>
      </c>
      <c r="C6" s="198">
        <v>0</v>
      </c>
      <c r="D6" s="198">
        <v>272</v>
      </c>
      <c r="E6" s="198">
        <v>0</v>
      </c>
      <c r="F6" s="198">
        <v>353</v>
      </c>
      <c r="G6" s="199">
        <v>0</v>
      </c>
      <c r="H6" s="197">
        <f>SUM(B6:G6)</f>
        <v>17488</v>
      </c>
      <c r="I6" s="591">
        <v>2.137374725006111</v>
      </c>
      <c r="J6" s="200">
        <v>0</v>
      </c>
      <c r="K6" s="201">
        <v>52</v>
      </c>
      <c r="L6" s="202">
        <v>10</v>
      </c>
      <c r="M6" s="203">
        <v>163</v>
      </c>
      <c r="N6" s="200">
        <v>1645</v>
      </c>
      <c r="O6" s="207">
        <v>0</v>
      </c>
      <c r="P6" s="207">
        <v>9118</v>
      </c>
      <c r="Q6" s="598">
        <v>1.1143974578342704</v>
      </c>
      <c r="R6" s="420">
        <v>0</v>
      </c>
      <c r="S6" s="29">
        <v>0</v>
      </c>
    </row>
    <row r="7" spans="1:19" x14ac:dyDescent="0.25">
      <c r="A7" s="62" t="s">
        <v>16</v>
      </c>
      <c r="B7" s="197">
        <v>27947</v>
      </c>
      <c r="C7" s="198">
        <v>520</v>
      </c>
      <c r="D7" s="207">
        <v>1102</v>
      </c>
      <c r="E7" s="198">
        <v>0</v>
      </c>
      <c r="F7" s="198">
        <v>855</v>
      </c>
      <c r="G7" s="199">
        <v>0</v>
      </c>
      <c r="H7" s="197">
        <f t="shared" ref="H7:H16" si="0">SUM(B7:G7)</f>
        <v>30424</v>
      </c>
      <c r="I7" s="591">
        <v>2.9702235673142634</v>
      </c>
      <c r="J7" s="200">
        <v>0</v>
      </c>
      <c r="K7" s="201">
        <v>52</v>
      </c>
      <c r="L7" s="202">
        <v>38</v>
      </c>
      <c r="M7" s="203">
        <v>0</v>
      </c>
      <c r="N7" s="200">
        <v>2079</v>
      </c>
      <c r="O7" s="207">
        <v>245</v>
      </c>
      <c r="P7" s="207">
        <v>29398</v>
      </c>
      <c r="Q7" s="598">
        <v>2.8700576003124083</v>
      </c>
      <c r="R7" s="420">
        <v>0</v>
      </c>
      <c r="S7" s="29">
        <v>0</v>
      </c>
    </row>
    <row r="8" spans="1:19" x14ac:dyDescent="0.25">
      <c r="A8" s="62" t="s">
        <v>90</v>
      </c>
      <c r="B8" s="197">
        <v>31905</v>
      </c>
      <c r="C8" s="198">
        <v>0</v>
      </c>
      <c r="D8" s="198">
        <v>252</v>
      </c>
      <c r="E8" s="198">
        <v>0</v>
      </c>
      <c r="F8" s="198">
        <v>604</v>
      </c>
      <c r="G8" s="199">
        <v>0</v>
      </c>
      <c r="H8" s="197">
        <f t="shared" si="0"/>
        <v>32761</v>
      </c>
      <c r="I8" s="591">
        <v>1.6763547050094663</v>
      </c>
      <c r="J8" s="200">
        <v>0</v>
      </c>
      <c r="K8" s="201">
        <v>52</v>
      </c>
      <c r="L8" s="202">
        <v>19</v>
      </c>
      <c r="M8" s="208">
        <v>5020</v>
      </c>
      <c r="N8" s="200">
        <v>7859</v>
      </c>
      <c r="O8" s="207">
        <v>0</v>
      </c>
      <c r="P8" s="207">
        <v>22911</v>
      </c>
      <c r="Q8" s="598">
        <v>1.1723379215064218</v>
      </c>
      <c r="R8" s="420">
        <v>0</v>
      </c>
      <c r="S8" s="29">
        <v>0</v>
      </c>
    </row>
    <row r="9" spans="1:19" x14ac:dyDescent="0.25">
      <c r="A9" s="62" t="s">
        <v>18</v>
      </c>
      <c r="B9" s="197">
        <v>20255</v>
      </c>
      <c r="C9" s="198">
        <v>0</v>
      </c>
      <c r="D9" s="198">
        <v>513</v>
      </c>
      <c r="E9" s="198">
        <v>0</v>
      </c>
      <c r="F9" s="207">
        <v>3449</v>
      </c>
      <c r="G9" s="199">
        <v>0</v>
      </c>
      <c r="H9" s="197">
        <f t="shared" si="0"/>
        <v>24217</v>
      </c>
      <c r="I9" s="591">
        <v>2.6466666666666665</v>
      </c>
      <c r="J9" s="200">
        <v>0</v>
      </c>
      <c r="K9" s="201">
        <v>52</v>
      </c>
      <c r="L9" s="202">
        <v>20</v>
      </c>
      <c r="M9" s="203">
        <v>45</v>
      </c>
      <c r="N9" s="200">
        <v>3472</v>
      </c>
      <c r="O9" s="207">
        <v>0</v>
      </c>
      <c r="P9" s="207">
        <v>16944</v>
      </c>
      <c r="Q9" s="598">
        <v>1.8518032786885246</v>
      </c>
      <c r="R9" s="420">
        <v>0</v>
      </c>
      <c r="S9" s="29">
        <v>0</v>
      </c>
    </row>
    <row r="10" spans="1:19" x14ac:dyDescent="0.25">
      <c r="A10" s="62" t="s">
        <v>20</v>
      </c>
      <c r="B10" s="197">
        <v>15361</v>
      </c>
      <c r="C10" s="198">
        <v>0</v>
      </c>
      <c r="D10" s="198">
        <v>456</v>
      </c>
      <c r="E10" s="198">
        <v>0</v>
      </c>
      <c r="F10" s="198">
        <v>658</v>
      </c>
      <c r="G10" s="199">
        <v>0</v>
      </c>
      <c r="H10" s="197">
        <f t="shared" si="0"/>
        <v>16475</v>
      </c>
      <c r="I10" s="591">
        <v>1.9004498788787634</v>
      </c>
      <c r="J10" s="200">
        <v>0</v>
      </c>
      <c r="K10" s="201">
        <v>52</v>
      </c>
      <c r="L10" s="202">
        <v>16</v>
      </c>
      <c r="M10" s="203">
        <v>0</v>
      </c>
      <c r="N10" s="200">
        <v>2007</v>
      </c>
      <c r="O10" s="207">
        <v>0</v>
      </c>
      <c r="P10" s="207">
        <v>17152</v>
      </c>
      <c r="Q10" s="598">
        <v>1.9785442380897451</v>
      </c>
      <c r="R10" s="420">
        <v>0</v>
      </c>
      <c r="S10" s="29">
        <v>0</v>
      </c>
    </row>
    <row r="11" spans="1:19" x14ac:dyDescent="0.25">
      <c r="A11" s="62" t="s">
        <v>21</v>
      </c>
      <c r="B11" s="197">
        <v>13968</v>
      </c>
      <c r="C11" s="198">
        <v>175</v>
      </c>
      <c r="D11" s="198">
        <v>496</v>
      </c>
      <c r="E11" s="198">
        <v>0</v>
      </c>
      <c r="F11" s="198">
        <v>0</v>
      </c>
      <c r="G11" s="199">
        <v>0</v>
      </c>
      <c r="H11" s="197">
        <f t="shared" si="0"/>
        <v>14639</v>
      </c>
      <c r="I11" s="591">
        <v>1.9555169650013358</v>
      </c>
      <c r="J11" s="200">
        <v>0</v>
      </c>
      <c r="K11" s="201">
        <v>52</v>
      </c>
      <c r="L11" s="202">
        <v>32</v>
      </c>
      <c r="M11" s="203">
        <v>200</v>
      </c>
      <c r="N11" s="200">
        <v>1003</v>
      </c>
      <c r="O11" s="207">
        <v>310</v>
      </c>
      <c r="P11" s="198">
        <v>10521</v>
      </c>
      <c r="Q11" s="598">
        <v>1.4054234571199573</v>
      </c>
      <c r="R11" s="420">
        <v>0</v>
      </c>
      <c r="S11" s="29">
        <v>0</v>
      </c>
    </row>
    <row r="12" spans="1:19" x14ac:dyDescent="0.25">
      <c r="A12" s="62" t="s">
        <v>22</v>
      </c>
      <c r="B12" s="197">
        <v>36000</v>
      </c>
      <c r="C12" s="198">
        <v>0</v>
      </c>
      <c r="D12" s="198">
        <v>200</v>
      </c>
      <c r="E12" s="198">
        <v>0</v>
      </c>
      <c r="F12" s="198">
        <v>260</v>
      </c>
      <c r="G12" s="199">
        <v>0</v>
      </c>
      <c r="H12" s="197">
        <f t="shared" si="0"/>
        <v>36460</v>
      </c>
      <c r="I12" s="591">
        <v>3.3016390473603185</v>
      </c>
      <c r="J12" s="200">
        <v>0</v>
      </c>
      <c r="K12" s="201">
        <v>52</v>
      </c>
      <c r="L12" s="202">
        <v>2</v>
      </c>
      <c r="M12" s="208">
        <v>2228</v>
      </c>
      <c r="N12" s="200">
        <v>8000</v>
      </c>
      <c r="O12" s="207">
        <v>0</v>
      </c>
      <c r="P12" s="207">
        <v>11173</v>
      </c>
      <c r="Q12" s="598">
        <v>1.0117721633614054</v>
      </c>
      <c r="R12" s="420">
        <v>0</v>
      </c>
      <c r="S12" s="29">
        <v>0</v>
      </c>
    </row>
    <row r="13" spans="1:19" x14ac:dyDescent="0.25">
      <c r="A13" s="62" t="s">
        <v>23</v>
      </c>
      <c r="B13" s="197">
        <v>32542</v>
      </c>
      <c r="C13" s="198">
        <v>25</v>
      </c>
      <c r="D13" s="198">
        <v>162</v>
      </c>
      <c r="E13" s="198">
        <v>0</v>
      </c>
      <c r="F13" s="198">
        <v>522</v>
      </c>
      <c r="G13" s="199">
        <v>0</v>
      </c>
      <c r="H13" s="197">
        <f t="shared" si="0"/>
        <v>33251</v>
      </c>
      <c r="I13" s="591">
        <v>5.6148260722728809</v>
      </c>
      <c r="J13" s="200">
        <v>0</v>
      </c>
      <c r="K13" s="201">
        <v>52</v>
      </c>
      <c r="L13" s="202">
        <v>33</v>
      </c>
      <c r="M13" s="208">
        <v>1733</v>
      </c>
      <c r="N13" s="200">
        <v>4412</v>
      </c>
      <c r="O13" s="207">
        <v>20</v>
      </c>
      <c r="P13" s="207">
        <v>32312</v>
      </c>
      <c r="Q13" s="598">
        <v>5.4562647754137119</v>
      </c>
      <c r="R13" s="420">
        <v>0</v>
      </c>
      <c r="S13" s="29">
        <v>0</v>
      </c>
    </row>
    <row r="14" spans="1:19" x14ac:dyDescent="0.25">
      <c r="A14" s="62" t="s">
        <v>24</v>
      </c>
      <c r="B14" s="197">
        <v>52124</v>
      </c>
      <c r="C14" s="198">
        <v>0</v>
      </c>
      <c r="D14" s="198">
        <v>406</v>
      </c>
      <c r="E14" s="198">
        <v>0</v>
      </c>
      <c r="F14" s="207">
        <v>1080</v>
      </c>
      <c r="G14" s="199">
        <v>0</v>
      </c>
      <c r="H14" s="197">
        <f t="shared" si="0"/>
        <v>53610</v>
      </c>
      <c r="I14" s="591">
        <v>3.6749383054565397</v>
      </c>
      <c r="J14" s="200">
        <v>0</v>
      </c>
      <c r="K14" s="201">
        <v>52</v>
      </c>
      <c r="L14" s="202">
        <v>15</v>
      </c>
      <c r="M14" s="208">
        <v>1930</v>
      </c>
      <c r="N14" s="200">
        <v>5306</v>
      </c>
      <c r="O14" s="207">
        <v>15</v>
      </c>
      <c r="P14" s="207">
        <v>16904</v>
      </c>
      <c r="Q14" s="598">
        <v>1.1587606251713738</v>
      </c>
      <c r="R14" s="420">
        <v>0</v>
      </c>
      <c r="S14" s="29">
        <v>0</v>
      </c>
    </row>
    <row r="15" spans="1:19" x14ac:dyDescent="0.25">
      <c r="A15" s="62" t="s">
        <v>604</v>
      </c>
      <c r="B15" s="200">
        <v>21542</v>
      </c>
      <c r="C15" s="198">
        <v>0</v>
      </c>
      <c r="D15" s="198">
        <v>200</v>
      </c>
      <c r="E15" s="198">
        <v>0</v>
      </c>
      <c r="F15" s="198">
        <v>192</v>
      </c>
      <c r="G15" s="199">
        <v>0</v>
      </c>
      <c r="H15" s="197">
        <f t="shared" si="0"/>
        <v>21934</v>
      </c>
      <c r="I15" s="591">
        <v>2.4045165533874151</v>
      </c>
      <c r="J15" s="200">
        <v>3</v>
      </c>
      <c r="K15" s="201">
        <v>55</v>
      </c>
      <c r="L15" s="202">
        <v>24</v>
      </c>
      <c r="M15" s="203">
        <v>9</v>
      </c>
      <c r="N15" s="200">
        <v>1566</v>
      </c>
      <c r="O15" s="207">
        <v>0</v>
      </c>
      <c r="P15" s="207">
        <v>4130</v>
      </c>
      <c r="Q15" s="598">
        <v>0.45275158956369216</v>
      </c>
      <c r="R15" s="420">
        <v>0</v>
      </c>
      <c r="S15" s="29">
        <v>0</v>
      </c>
    </row>
    <row r="16" spans="1:19" x14ac:dyDescent="0.25">
      <c r="A16" s="62" t="s">
        <v>26</v>
      </c>
      <c r="B16" s="197">
        <v>17591</v>
      </c>
      <c r="C16" s="198">
        <v>0</v>
      </c>
      <c r="D16" s="198">
        <v>426</v>
      </c>
      <c r="E16" s="198">
        <v>0</v>
      </c>
      <c r="F16" s="207">
        <v>1098</v>
      </c>
      <c r="G16" s="199">
        <v>0</v>
      </c>
      <c r="H16" s="197">
        <f t="shared" si="0"/>
        <v>19115</v>
      </c>
      <c r="I16" s="591">
        <v>1.5357114164055596</v>
      </c>
      <c r="J16" s="200">
        <v>0</v>
      </c>
      <c r="K16" s="201">
        <v>52</v>
      </c>
      <c r="L16" s="202">
        <v>75</v>
      </c>
      <c r="M16" s="203">
        <v>929</v>
      </c>
      <c r="N16" s="200">
        <v>3074</v>
      </c>
      <c r="O16" s="207">
        <v>0</v>
      </c>
      <c r="P16" s="207">
        <v>13686</v>
      </c>
      <c r="Q16" s="598">
        <v>1.0995420583273079</v>
      </c>
      <c r="R16" s="420">
        <v>0</v>
      </c>
      <c r="S16" s="29">
        <v>0</v>
      </c>
    </row>
    <row r="17" spans="1:19" x14ac:dyDescent="0.25">
      <c r="A17" s="64"/>
      <c r="B17" s="209"/>
      <c r="C17" s="210"/>
      <c r="D17" s="210"/>
      <c r="E17" s="210"/>
      <c r="F17" s="210"/>
      <c r="G17" s="211"/>
      <c r="H17" s="209"/>
      <c r="I17" s="211"/>
      <c r="J17" s="209"/>
      <c r="K17" s="210"/>
      <c r="L17" s="212"/>
      <c r="M17" s="210"/>
      <c r="N17" s="392"/>
      <c r="O17" s="391"/>
      <c r="P17" s="391"/>
      <c r="Q17" s="417"/>
      <c r="R17" s="392"/>
      <c r="S17" s="393"/>
    </row>
    <row r="18" spans="1:19" x14ac:dyDescent="0.25">
      <c r="A18" s="61" t="s">
        <v>27</v>
      </c>
      <c r="B18" s="197"/>
      <c r="C18" s="198"/>
      <c r="D18" s="198"/>
      <c r="E18" s="198"/>
      <c r="F18" s="198"/>
      <c r="G18" s="199"/>
      <c r="H18" s="197"/>
      <c r="I18" s="592"/>
      <c r="J18" s="200"/>
      <c r="K18" s="201"/>
      <c r="L18" s="202"/>
      <c r="M18" s="208"/>
      <c r="N18" s="200"/>
      <c r="O18" s="207"/>
      <c r="P18" s="207"/>
      <c r="Q18" s="594"/>
      <c r="R18" s="421"/>
      <c r="S18" s="29"/>
    </row>
    <row r="19" spans="1:19" x14ac:dyDescent="0.25">
      <c r="A19" s="62" t="s">
        <v>28</v>
      </c>
      <c r="B19" s="197">
        <v>46036</v>
      </c>
      <c r="C19" s="198">
        <v>534</v>
      </c>
      <c r="D19" s="198">
        <v>521</v>
      </c>
      <c r="E19" s="198">
        <v>60</v>
      </c>
      <c r="F19" s="198">
        <v>243</v>
      </c>
      <c r="G19" s="199">
        <v>0</v>
      </c>
      <c r="H19" s="197">
        <f>SUM(B19:G19)</f>
        <v>47394</v>
      </c>
      <c r="I19" s="591">
        <v>1.4223035832182942</v>
      </c>
      <c r="J19" s="200">
        <v>4</v>
      </c>
      <c r="K19" s="201">
        <v>56</v>
      </c>
      <c r="L19" s="202">
        <v>107</v>
      </c>
      <c r="M19" s="208">
        <v>2602</v>
      </c>
      <c r="N19" s="200">
        <v>13162</v>
      </c>
      <c r="O19" s="207">
        <v>295</v>
      </c>
      <c r="P19" s="207">
        <v>34294</v>
      </c>
      <c r="Q19" s="598">
        <v>1.0291699177720426</v>
      </c>
      <c r="R19" s="420">
        <v>0</v>
      </c>
      <c r="S19" s="29">
        <v>0</v>
      </c>
    </row>
    <row r="20" spans="1:19" x14ac:dyDescent="0.25">
      <c r="A20" s="62" t="s">
        <v>29</v>
      </c>
      <c r="B20" s="197">
        <v>84975</v>
      </c>
      <c r="C20" s="198">
        <v>246</v>
      </c>
      <c r="D20" s="207">
        <v>2556</v>
      </c>
      <c r="E20" s="198">
        <v>60</v>
      </c>
      <c r="F20" s="207">
        <v>3056</v>
      </c>
      <c r="G20" s="199">
        <v>0</v>
      </c>
      <c r="H20" s="197">
        <f t="shared" ref="H20:H33" si="1">SUM(B20:G20)</f>
        <v>90893</v>
      </c>
      <c r="I20" s="591">
        <v>3.6918359057676686</v>
      </c>
      <c r="J20" s="200">
        <v>3</v>
      </c>
      <c r="K20" s="201">
        <v>55</v>
      </c>
      <c r="L20" s="202">
        <v>100</v>
      </c>
      <c r="M20" s="208">
        <v>3055</v>
      </c>
      <c r="N20" s="200">
        <v>17918</v>
      </c>
      <c r="O20" s="207">
        <v>195</v>
      </c>
      <c r="P20" s="207">
        <v>56328</v>
      </c>
      <c r="Q20" s="598">
        <v>2.2878960194963445</v>
      </c>
      <c r="R20" s="420">
        <v>0</v>
      </c>
      <c r="S20" s="29">
        <v>0</v>
      </c>
    </row>
    <row r="21" spans="1:19" x14ac:dyDescent="0.25">
      <c r="A21" s="62" t="s">
        <v>30</v>
      </c>
      <c r="B21" s="197">
        <v>75763</v>
      </c>
      <c r="C21" s="198">
        <v>874</v>
      </c>
      <c r="D21" s="207">
        <v>2432</v>
      </c>
      <c r="E21" s="198">
        <v>0</v>
      </c>
      <c r="F21" s="207">
        <v>4244</v>
      </c>
      <c r="G21" s="199">
        <v>0</v>
      </c>
      <c r="H21" s="197">
        <f t="shared" si="1"/>
        <v>83313</v>
      </c>
      <c r="I21" s="591">
        <v>2.2963891951488424</v>
      </c>
      <c r="J21" s="200">
        <v>5</v>
      </c>
      <c r="K21" s="201">
        <v>57</v>
      </c>
      <c r="L21" s="202">
        <v>130</v>
      </c>
      <c r="M21" s="208">
        <v>3738</v>
      </c>
      <c r="N21" s="200">
        <v>14353</v>
      </c>
      <c r="O21" s="207">
        <v>29</v>
      </c>
      <c r="P21" s="207">
        <v>41382</v>
      </c>
      <c r="Q21" s="598">
        <v>1.1406284454244764</v>
      </c>
      <c r="R21" s="420">
        <v>97</v>
      </c>
      <c r="S21" s="29">
        <v>0</v>
      </c>
    </row>
    <row r="22" spans="1:19" x14ac:dyDescent="0.25">
      <c r="A22" s="62" t="s">
        <v>31</v>
      </c>
      <c r="B22" s="197">
        <v>53395</v>
      </c>
      <c r="C22" s="198">
        <v>2362</v>
      </c>
      <c r="D22" s="198">
        <v>1194</v>
      </c>
      <c r="E22" s="198">
        <v>0</v>
      </c>
      <c r="F22" s="207">
        <v>4530</v>
      </c>
      <c r="G22" s="199">
        <v>0</v>
      </c>
      <c r="H22" s="197">
        <f t="shared" si="1"/>
        <v>61481</v>
      </c>
      <c r="I22" s="591">
        <v>1.887367613200307</v>
      </c>
      <c r="J22" s="200">
        <v>0</v>
      </c>
      <c r="K22" s="201">
        <v>52</v>
      </c>
      <c r="L22" s="202">
        <v>128</v>
      </c>
      <c r="M22" s="208">
        <v>2960</v>
      </c>
      <c r="N22" s="200">
        <v>12880</v>
      </c>
      <c r="O22" s="207">
        <v>941</v>
      </c>
      <c r="P22" s="207">
        <v>49709</v>
      </c>
      <c r="Q22" s="598">
        <v>1.5259861857252495</v>
      </c>
      <c r="R22" s="420">
        <v>0</v>
      </c>
      <c r="S22" s="29">
        <v>0</v>
      </c>
    </row>
    <row r="23" spans="1:19" x14ac:dyDescent="0.25">
      <c r="A23" s="62" t="s">
        <v>32</v>
      </c>
      <c r="B23" s="197">
        <v>45369</v>
      </c>
      <c r="C23" s="198">
        <v>330</v>
      </c>
      <c r="D23" s="198">
        <v>230</v>
      </c>
      <c r="E23" s="198">
        <v>4313</v>
      </c>
      <c r="F23" s="207">
        <v>1031</v>
      </c>
      <c r="G23" s="199">
        <v>0</v>
      </c>
      <c r="H23" s="197">
        <f t="shared" si="1"/>
        <v>51273</v>
      </c>
      <c r="I23" s="591">
        <v>2.3761701733246827</v>
      </c>
      <c r="J23" s="200">
        <v>2</v>
      </c>
      <c r="K23" s="201">
        <v>54</v>
      </c>
      <c r="L23" s="202">
        <v>17</v>
      </c>
      <c r="M23" s="208">
        <v>1420</v>
      </c>
      <c r="N23" s="200">
        <v>11637</v>
      </c>
      <c r="O23" s="207">
        <v>220</v>
      </c>
      <c r="P23" s="207">
        <v>35608</v>
      </c>
      <c r="Q23" s="598">
        <v>1.6501992770414311</v>
      </c>
      <c r="R23" s="420">
        <v>0</v>
      </c>
      <c r="S23" s="29">
        <v>0</v>
      </c>
    </row>
    <row r="24" spans="1:19" x14ac:dyDescent="0.25">
      <c r="A24" s="62" t="s">
        <v>33</v>
      </c>
      <c r="B24" s="197">
        <v>74056</v>
      </c>
      <c r="C24" s="198">
        <v>405</v>
      </c>
      <c r="D24" s="207">
        <v>1215</v>
      </c>
      <c r="E24" s="198">
        <v>0</v>
      </c>
      <c r="F24" s="198">
        <v>14</v>
      </c>
      <c r="G24" s="199">
        <v>0</v>
      </c>
      <c r="H24" s="197">
        <f t="shared" si="1"/>
        <v>75690</v>
      </c>
      <c r="I24" s="591">
        <v>2.4416916674731444</v>
      </c>
      <c r="J24" s="200">
        <v>1</v>
      </c>
      <c r="K24" s="201">
        <v>53</v>
      </c>
      <c r="L24" s="202">
        <v>63</v>
      </c>
      <c r="M24" s="208">
        <v>6713</v>
      </c>
      <c r="N24" s="200">
        <v>11729</v>
      </c>
      <c r="O24" s="207">
        <v>325</v>
      </c>
      <c r="P24" s="207">
        <v>37458</v>
      </c>
      <c r="Q24" s="598">
        <v>1.2083615600503241</v>
      </c>
      <c r="R24" s="420">
        <v>186</v>
      </c>
      <c r="S24" s="29">
        <v>0</v>
      </c>
    </row>
    <row r="25" spans="1:19" x14ac:dyDescent="0.25">
      <c r="A25" s="62" t="s">
        <v>34</v>
      </c>
      <c r="B25" s="197">
        <v>79398</v>
      </c>
      <c r="C25" s="198">
        <v>318</v>
      </c>
      <c r="D25" s="207">
        <v>1043</v>
      </c>
      <c r="E25" s="198">
        <v>0</v>
      </c>
      <c r="F25" s="207">
        <v>1991</v>
      </c>
      <c r="G25" s="199">
        <v>0</v>
      </c>
      <c r="H25" s="197">
        <f t="shared" si="1"/>
        <v>82750</v>
      </c>
      <c r="I25" s="591">
        <v>2.6476610993792793</v>
      </c>
      <c r="J25" s="200">
        <v>10</v>
      </c>
      <c r="K25" s="201">
        <v>62</v>
      </c>
      <c r="L25" s="202">
        <v>68</v>
      </c>
      <c r="M25" s="208">
        <v>784</v>
      </c>
      <c r="N25" s="197">
        <v>13267</v>
      </c>
      <c r="O25" s="207">
        <v>4983</v>
      </c>
      <c r="P25" s="207">
        <v>36207</v>
      </c>
      <c r="Q25" s="598">
        <v>1.1584757151084661</v>
      </c>
      <c r="R25" s="420">
        <v>8574</v>
      </c>
      <c r="S25" s="29">
        <v>0</v>
      </c>
    </row>
    <row r="26" spans="1:19" x14ac:dyDescent="0.25">
      <c r="A26" s="62" t="s">
        <v>35</v>
      </c>
      <c r="B26" s="197">
        <v>56559</v>
      </c>
      <c r="C26" s="198">
        <v>0</v>
      </c>
      <c r="D26" s="198">
        <v>760</v>
      </c>
      <c r="E26" s="198">
        <v>0</v>
      </c>
      <c r="F26" s="198">
        <v>750</v>
      </c>
      <c r="G26" s="199">
        <v>0</v>
      </c>
      <c r="H26" s="197">
        <f t="shared" si="1"/>
        <v>58069</v>
      </c>
      <c r="I26" s="591">
        <v>1.8309055366376592</v>
      </c>
      <c r="J26" s="200">
        <v>0</v>
      </c>
      <c r="K26" s="201">
        <v>52</v>
      </c>
      <c r="L26" s="202">
        <v>8</v>
      </c>
      <c r="M26" s="203">
        <v>76</v>
      </c>
      <c r="N26" s="200">
        <v>4342</v>
      </c>
      <c r="O26" s="207">
        <v>0</v>
      </c>
      <c r="P26" s="207">
        <v>19983</v>
      </c>
      <c r="Q26" s="598">
        <v>0.63006053726825573</v>
      </c>
      <c r="R26" s="420">
        <v>0</v>
      </c>
      <c r="S26" s="29">
        <v>0</v>
      </c>
    </row>
    <row r="27" spans="1:19" x14ac:dyDescent="0.25">
      <c r="A27" s="62" t="s">
        <v>36</v>
      </c>
      <c r="B27" s="197">
        <v>21089</v>
      </c>
      <c r="C27" s="198">
        <v>0</v>
      </c>
      <c r="D27" s="198">
        <v>1057</v>
      </c>
      <c r="E27" s="198">
        <v>0</v>
      </c>
      <c r="F27" s="198">
        <v>909</v>
      </c>
      <c r="G27" s="199">
        <v>0</v>
      </c>
      <c r="H27" s="197">
        <f t="shared" si="1"/>
        <v>23055</v>
      </c>
      <c r="I27" s="591">
        <v>0.64191446708987643</v>
      </c>
      <c r="J27" s="200">
        <v>2</v>
      </c>
      <c r="K27" s="201">
        <v>54</v>
      </c>
      <c r="L27" s="202">
        <v>51</v>
      </c>
      <c r="M27" s="208">
        <v>1223</v>
      </c>
      <c r="N27" s="200">
        <v>7952</v>
      </c>
      <c r="O27" s="207">
        <v>0</v>
      </c>
      <c r="P27" s="207">
        <v>25465</v>
      </c>
      <c r="Q27" s="598">
        <v>0.70901548056576458</v>
      </c>
      <c r="R27" s="420">
        <v>0</v>
      </c>
      <c r="S27" s="29">
        <v>0</v>
      </c>
    </row>
    <row r="28" spans="1:19" x14ac:dyDescent="0.25">
      <c r="A28" s="62" t="s">
        <v>37</v>
      </c>
      <c r="B28" s="197">
        <v>37803</v>
      </c>
      <c r="C28" s="207">
        <v>2358</v>
      </c>
      <c r="D28" s="198">
        <v>624</v>
      </c>
      <c r="E28" s="198">
        <v>0</v>
      </c>
      <c r="F28" s="198">
        <v>1170</v>
      </c>
      <c r="G28" s="199">
        <v>0</v>
      </c>
      <c r="H28" s="197">
        <f t="shared" si="1"/>
        <v>41955</v>
      </c>
      <c r="I28" s="591">
        <v>1.4239894104470012</v>
      </c>
      <c r="J28" s="200">
        <v>1</v>
      </c>
      <c r="K28" s="201">
        <v>53</v>
      </c>
      <c r="L28" s="202">
        <v>45</v>
      </c>
      <c r="M28" s="203">
        <v>994</v>
      </c>
      <c r="N28" s="200">
        <v>16317</v>
      </c>
      <c r="O28" s="207">
        <v>1331</v>
      </c>
      <c r="P28" s="207">
        <v>32504</v>
      </c>
      <c r="Q28" s="598">
        <v>1.1032142008620982</v>
      </c>
      <c r="R28" s="420">
        <v>214</v>
      </c>
      <c r="S28" s="29">
        <v>19</v>
      </c>
    </row>
    <row r="29" spans="1:19" x14ac:dyDescent="0.25">
      <c r="A29" s="62" t="s">
        <v>38</v>
      </c>
      <c r="B29" s="197">
        <v>56573</v>
      </c>
      <c r="C29" s="198">
        <v>769</v>
      </c>
      <c r="D29" s="207">
        <v>1348</v>
      </c>
      <c r="E29" s="198">
        <v>0</v>
      </c>
      <c r="F29" s="207">
        <v>5401</v>
      </c>
      <c r="G29" s="199">
        <v>0</v>
      </c>
      <c r="H29" s="197">
        <f t="shared" si="1"/>
        <v>64091</v>
      </c>
      <c r="I29" s="591">
        <v>1.7215805307832814</v>
      </c>
      <c r="J29" s="200">
        <v>7</v>
      </c>
      <c r="K29" s="201">
        <v>59</v>
      </c>
      <c r="L29" s="202">
        <v>125</v>
      </c>
      <c r="M29" s="208">
        <v>3018</v>
      </c>
      <c r="N29" s="200">
        <v>17428</v>
      </c>
      <c r="O29" s="207">
        <v>487</v>
      </c>
      <c r="P29" s="207">
        <v>67954</v>
      </c>
      <c r="Q29" s="598">
        <v>1.8253465133770281</v>
      </c>
      <c r="R29" s="420">
        <v>2273</v>
      </c>
      <c r="S29" s="29">
        <v>0</v>
      </c>
    </row>
    <row r="30" spans="1:19" x14ac:dyDescent="0.25">
      <c r="A30" s="62" t="s">
        <v>39</v>
      </c>
      <c r="B30" s="197">
        <v>69382</v>
      </c>
      <c r="C30" s="198">
        <v>100</v>
      </c>
      <c r="D30" s="198">
        <v>482</v>
      </c>
      <c r="E30" s="198">
        <v>0</v>
      </c>
      <c r="F30" s="207">
        <v>3469</v>
      </c>
      <c r="G30" s="199">
        <v>0</v>
      </c>
      <c r="H30" s="197">
        <f t="shared" si="1"/>
        <v>73433</v>
      </c>
      <c r="I30" s="591">
        <v>2.7192371783003146</v>
      </c>
      <c r="J30" s="200">
        <v>2</v>
      </c>
      <c r="K30" s="201">
        <v>54</v>
      </c>
      <c r="L30" s="202">
        <v>23</v>
      </c>
      <c r="M30" s="208">
        <v>2236</v>
      </c>
      <c r="N30" s="200">
        <v>15962</v>
      </c>
      <c r="O30" s="207">
        <v>35</v>
      </c>
      <c r="P30" s="207">
        <v>54998</v>
      </c>
      <c r="Q30" s="598">
        <v>2.0365858174412148</v>
      </c>
      <c r="R30" s="420">
        <v>78</v>
      </c>
      <c r="S30" s="29">
        <v>0</v>
      </c>
    </row>
    <row r="31" spans="1:19" x14ac:dyDescent="0.25">
      <c r="A31" s="62" t="s">
        <v>40</v>
      </c>
      <c r="B31" s="197">
        <v>81505</v>
      </c>
      <c r="C31" s="198">
        <v>311</v>
      </c>
      <c r="D31" s="207">
        <v>1437</v>
      </c>
      <c r="E31" s="207">
        <v>3900</v>
      </c>
      <c r="F31" s="207">
        <v>2622</v>
      </c>
      <c r="G31" s="199">
        <v>0</v>
      </c>
      <c r="H31" s="197">
        <f t="shared" si="1"/>
        <v>89775</v>
      </c>
      <c r="I31" s="591">
        <v>3.157866966829646</v>
      </c>
      <c r="J31" s="200">
        <v>2</v>
      </c>
      <c r="K31" s="201">
        <v>54</v>
      </c>
      <c r="L31" s="202">
        <v>41</v>
      </c>
      <c r="M31" s="208">
        <v>1296</v>
      </c>
      <c r="N31" s="200">
        <v>19220</v>
      </c>
      <c r="O31" s="207">
        <v>563</v>
      </c>
      <c r="P31" s="207">
        <v>58241</v>
      </c>
      <c r="Q31" s="598">
        <v>2.0486475078265154</v>
      </c>
      <c r="R31" s="420">
        <v>300</v>
      </c>
      <c r="S31" s="29">
        <v>0</v>
      </c>
    </row>
    <row r="32" spans="1:19" x14ac:dyDescent="0.25">
      <c r="A32" s="62" t="s">
        <v>41</v>
      </c>
      <c r="B32" s="197">
        <v>46777</v>
      </c>
      <c r="C32" s="198">
        <v>63</v>
      </c>
      <c r="D32" s="207">
        <v>869</v>
      </c>
      <c r="E32" s="198">
        <v>0</v>
      </c>
      <c r="F32" s="207">
        <v>4354</v>
      </c>
      <c r="G32" s="199">
        <v>0</v>
      </c>
      <c r="H32" s="197">
        <f t="shared" si="1"/>
        <v>52063</v>
      </c>
      <c r="I32" s="591">
        <v>2.5315083146941553</v>
      </c>
      <c r="J32" s="200">
        <v>3</v>
      </c>
      <c r="K32" s="201">
        <v>55</v>
      </c>
      <c r="L32" s="202">
        <v>68</v>
      </c>
      <c r="M32" s="203">
        <v>844</v>
      </c>
      <c r="N32" s="200">
        <v>16768</v>
      </c>
      <c r="O32" s="207">
        <v>207</v>
      </c>
      <c r="P32" s="207">
        <v>59097</v>
      </c>
      <c r="Q32" s="598">
        <v>2.873529125741515</v>
      </c>
      <c r="R32" s="420">
        <v>20</v>
      </c>
      <c r="S32" s="29">
        <v>0</v>
      </c>
    </row>
    <row r="33" spans="1:19" ht="15.75" thickBot="1" x14ac:dyDescent="0.3">
      <c r="A33" s="62" t="s">
        <v>42</v>
      </c>
      <c r="B33" s="197">
        <v>33100</v>
      </c>
      <c r="C33" s="198">
        <v>65</v>
      </c>
      <c r="D33" s="198">
        <v>497</v>
      </c>
      <c r="E33" s="198">
        <v>4</v>
      </c>
      <c r="F33" s="207">
        <v>1340</v>
      </c>
      <c r="G33" s="199">
        <v>0</v>
      </c>
      <c r="H33" s="197">
        <f t="shared" si="1"/>
        <v>35006</v>
      </c>
      <c r="I33" s="591">
        <v>1.278197685033045</v>
      </c>
      <c r="J33" s="200">
        <v>0</v>
      </c>
      <c r="K33" s="201">
        <v>52</v>
      </c>
      <c r="L33" s="213">
        <v>44</v>
      </c>
      <c r="M33" s="203">
        <v>2861</v>
      </c>
      <c r="N33" s="223">
        <v>3233</v>
      </c>
      <c r="O33" s="216">
        <v>41</v>
      </c>
      <c r="P33" s="216">
        <v>13147</v>
      </c>
      <c r="Q33" s="599">
        <v>0.48004527695622012</v>
      </c>
      <c r="R33" s="420">
        <v>0</v>
      </c>
      <c r="S33" s="29">
        <v>0</v>
      </c>
    </row>
    <row r="34" spans="1:19" ht="15" customHeight="1" x14ac:dyDescent="0.25">
      <c r="A34" s="175"/>
      <c r="B34" s="798" t="s">
        <v>106</v>
      </c>
      <c r="C34" s="799"/>
      <c r="D34" s="799"/>
      <c r="E34" s="799"/>
      <c r="F34" s="799"/>
      <c r="G34" s="800"/>
      <c r="H34" s="810" t="s">
        <v>109</v>
      </c>
      <c r="I34" s="811"/>
      <c r="J34" s="798" t="s">
        <v>107</v>
      </c>
      <c r="K34" s="799"/>
      <c r="L34" s="217" t="s">
        <v>108</v>
      </c>
      <c r="M34" s="801" t="s">
        <v>110</v>
      </c>
      <c r="N34" s="803" t="s">
        <v>629</v>
      </c>
      <c r="O34" s="804"/>
      <c r="P34" s="804"/>
      <c r="Q34" s="805"/>
      <c r="R34" s="806" t="s">
        <v>643</v>
      </c>
      <c r="S34" s="807"/>
    </row>
    <row r="35" spans="1:19" ht="37.5" customHeight="1" thickBot="1" x14ac:dyDescent="0.3">
      <c r="A35" s="177" t="s">
        <v>2</v>
      </c>
      <c r="B35" s="178" t="s">
        <v>102</v>
      </c>
      <c r="C35" s="179" t="s">
        <v>111</v>
      </c>
      <c r="D35" s="179" t="s">
        <v>112</v>
      </c>
      <c r="E35" s="179" t="s">
        <v>113</v>
      </c>
      <c r="F35" s="179" t="s">
        <v>114</v>
      </c>
      <c r="G35" s="180" t="s">
        <v>115</v>
      </c>
      <c r="H35" s="184" t="s">
        <v>118</v>
      </c>
      <c r="I35" s="455" t="s">
        <v>119</v>
      </c>
      <c r="J35" s="181" t="s">
        <v>116</v>
      </c>
      <c r="K35" s="182" t="s">
        <v>117</v>
      </c>
      <c r="L35" s="183" t="s">
        <v>102</v>
      </c>
      <c r="M35" s="802"/>
      <c r="N35" s="396" t="s">
        <v>120</v>
      </c>
      <c r="O35" s="397" t="s">
        <v>121</v>
      </c>
      <c r="P35" s="397" t="s">
        <v>623</v>
      </c>
      <c r="Q35" s="600" t="s">
        <v>119</v>
      </c>
      <c r="R35" s="808"/>
      <c r="S35" s="809"/>
    </row>
    <row r="36" spans="1:19" x14ac:dyDescent="0.25">
      <c r="A36" s="64"/>
      <c r="B36" s="209"/>
      <c r="C36" s="210"/>
      <c r="D36" s="210"/>
      <c r="E36" s="210"/>
      <c r="F36" s="210"/>
      <c r="G36" s="211"/>
      <c r="H36" s="209"/>
      <c r="I36" s="211"/>
      <c r="J36" s="209"/>
      <c r="K36" s="210"/>
      <c r="L36" s="212"/>
      <c r="M36" s="210"/>
      <c r="N36" s="392"/>
      <c r="O36" s="391"/>
      <c r="P36" s="391"/>
      <c r="Q36" s="417"/>
      <c r="R36" s="8" t="s">
        <v>620</v>
      </c>
      <c r="S36" s="29" t="s">
        <v>621</v>
      </c>
    </row>
    <row r="37" spans="1:19" x14ac:dyDescent="0.25">
      <c r="A37" s="61" t="s">
        <v>43</v>
      </c>
      <c r="B37" s="197"/>
      <c r="C37" s="198"/>
      <c r="D37" s="207"/>
      <c r="E37" s="198"/>
      <c r="F37" s="207"/>
      <c r="G37" s="199"/>
      <c r="H37" s="197"/>
      <c r="I37" s="592"/>
      <c r="J37" s="200"/>
      <c r="K37" s="201"/>
      <c r="L37" s="202"/>
      <c r="M37" s="208"/>
      <c r="N37" s="200"/>
      <c r="O37" s="207"/>
      <c r="P37" s="207"/>
      <c r="Q37" s="594"/>
      <c r="R37" s="421"/>
      <c r="S37" s="29"/>
    </row>
    <row r="38" spans="1:19" x14ac:dyDescent="0.25">
      <c r="A38" s="62" t="s">
        <v>44</v>
      </c>
      <c r="B38" s="197">
        <v>95742</v>
      </c>
      <c r="C38" s="207">
        <v>8558</v>
      </c>
      <c r="D38" s="207">
        <v>1427</v>
      </c>
      <c r="E38" s="198">
        <v>0</v>
      </c>
      <c r="F38" s="207">
        <v>2690</v>
      </c>
      <c r="G38" s="199">
        <v>0</v>
      </c>
      <c r="H38" s="197">
        <f>SUM(B38:G38)</f>
        <v>108417</v>
      </c>
      <c r="I38" s="591">
        <v>1.8157260090437113</v>
      </c>
      <c r="J38" s="200">
        <v>3</v>
      </c>
      <c r="K38" s="201">
        <v>55</v>
      </c>
      <c r="L38" s="202">
        <v>61</v>
      </c>
      <c r="M38" s="208">
        <v>6485</v>
      </c>
      <c r="N38" s="197">
        <v>19783</v>
      </c>
      <c r="O38" s="207">
        <v>3623</v>
      </c>
      <c r="P38" s="207">
        <v>81151</v>
      </c>
      <c r="Q38" s="598">
        <v>1.3590855803048065</v>
      </c>
      <c r="R38" s="420">
        <v>0</v>
      </c>
      <c r="S38" s="422">
        <v>0</v>
      </c>
    </row>
    <row r="39" spans="1:19" x14ac:dyDescent="0.25">
      <c r="A39" s="62" t="s">
        <v>45</v>
      </c>
      <c r="B39" s="197">
        <v>96067</v>
      </c>
      <c r="C39" s="198">
        <v>609</v>
      </c>
      <c r="D39" s="207">
        <v>4532</v>
      </c>
      <c r="E39" s="198">
        <v>0</v>
      </c>
      <c r="F39" s="207">
        <v>10651</v>
      </c>
      <c r="G39" s="199">
        <v>0</v>
      </c>
      <c r="H39" s="197">
        <f t="shared" ref="H39:H45" si="2">SUM(B39:G39)</f>
        <v>111859</v>
      </c>
      <c r="I39" s="591">
        <v>2.4097156398104267</v>
      </c>
      <c r="J39" s="200">
        <v>5</v>
      </c>
      <c r="K39" s="201">
        <v>57</v>
      </c>
      <c r="L39" s="202">
        <v>115</v>
      </c>
      <c r="M39" s="208">
        <v>5364</v>
      </c>
      <c r="N39" s="197">
        <v>43603</v>
      </c>
      <c r="O39" s="207">
        <v>5866</v>
      </c>
      <c r="P39" s="207">
        <v>159095</v>
      </c>
      <c r="Q39" s="598">
        <v>3.4272942697113313</v>
      </c>
      <c r="R39" s="420">
        <v>0</v>
      </c>
      <c r="S39" s="422">
        <v>0</v>
      </c>
    </row>
    <row r="40" spans="1:19" x14ac:dyDescent="0.25">
      <c r="A40" s="62" t="s">
        <v>46</v>
      </c>
      <c r="B40" s="197">
        <v>69418</v>
      </c>
      <c r="C40" s="198">
        <v>593</v>
      </c>
      <c r="D40" s="207">
        <v>3216</v>
      </c>
      <c r="E40" s="198">
        <v>0</v>
      </c>
      <c r="F40" s="207">
        <v>6188</v>
      </c>
      <c r="G40" s="199">
        <v>0</v>
      </c>
      <c r="H40" s="197">
        <f t="shared" si="2"/>
        <v>79415</v>
      </c>
      <c r="I40" s="591">
        <v>1.4482802640697376</v>
      </c>
      <c r="J40" s="200">
        <v>4</v>
      </c>
      <c r="K40" s="201">
        <v>56</v>
      </c>
      <c r="L40" s="202">
        <v>63</v>
      </c>
      <c r="M40" s="208">
        <v>496</v>
      </c>
      <c r="N40" s="197">
        <v>52367</v>
      </c>
      <c r="O40" s="207">
        <v>812</v>
      </c>
      <c r="P40" s="207">
        <v>141729</v>
      </c>
      <c r="Q40" s="598">
        <v>2.5846919794288215</v>
      </c>
      <c r="R40" s="420">
        <v>4</v>
      </c>
      <c r="S40" s="422">
        <v>0</v>
      </c>
    </row>
    <row r="41" spans="1:19" x14ac:dyDescent="0.25">
      <c r="A41" s="62" t="s">
        <v>47</v>
      </c>
      <c r="B41" s="197">
        <v>107307</v>
      </c>
      <c r="C41" s="198">
        <v>0</v>
      </c>
      <c r="D41" s="207">
        <v>1076</v>
      </c>
      <c r="E41" s="198">
        <v>0</v>
      </c>
      <c r="F41" s="207">
        <v>1593</v>
      </c>
      <c r="G41" s="199">
        <v>0</v>
      </c>
      <c r="H41" s="197">
        <f t="shared" si="2"/>
        <v>109976</v>
      </c>
      <c r="I41" s="591">
        <v>1.9926437281440814</v>
      </c>
      <c r="J41" s="200">
        <v>0</v>
      </c>
      <c r="K41" s="201">
        <v>52</v>
      </c>
      <c r="L41" s="202">
        <v>35</v>
      </c>
      <c r="M41" s="208">
        <v>3201</v>
      </c>
      <c r="N41" s="200">
        <v>25715</v>
      </c>
      <c r="O41" s="207">
        <v>0</v>
      </c>
      <c r="P41" s="207">
        <v>154127</v>
      </c>
      <c r="Q41" s="598">
        <v>2.7926111141309273</v>
      </c>
      <c r="R41" s="420">
        <v>0</v>
      </c>
      <c r="S41" s="422">
        <v>0</v>
      </c>
    </row>
    <row r="42" spans="1:19" x14ac:dyDescent="0.25">
      <c r="A42" s="62" t="s">
        <v>48</v>
      </c>
      <c r="B42" s="197">
        <v>96800</v>
      </c>
      <c r="C42" s="198">
        <v>0</v>
      </c>
      <c r="D42" s="198">
        <v>550</v>
      </c>
      <c r="E42" s="198">
        <v>0</v>
      </c>
      <c r="F42" s="198">
        <v>790</v>
      </c>
      <c r="G42" s="199">
        <v>0</v>
      </c>
      <c r="H42" s="197">
        <f t="shared" si="2"/>
        <v>98140</v>
      </c>
      <c r="I42" s="591">
        <v>2.2371150470719643</v>
      </c>
      <c r="J42" s="200">
        <v>3</v>
      </c>
      <c r="K42" s="201">
        <v>55</v>
      </c>
      <c r="L42" s="202">
        <v>170</v>
      </c>
      <c r="M42" s="203">
        <v>743</v>
      </c>
      <c r="N42" s="200">
        <v>9300</v>
      </c>
      <c r="O42" s="207">
        <v>0</v>
      </c>
      <c r="P42" s="207">
        <v>31906</v>
      </c>
      <c r="Q42" s="598">
        <v>0.72730173926918784</v>
      </c>
      <c r="R42" s="420">
        <v>0</v>
      </c>
      <c r="S42" s="422">
        <v>0</v>
      </c>
    </row>
    <row r="43" spans="1:19" x14ac:dyDescent="0.25">
      <c r="A43" s="62" t="s">
        <v>49</v>
      </c>
      <c r="B43" s="197">
        <v>74861</v>
      </c>
      <c r="C43" s="207">
        <v>85</v>
      </c>
      <c r="D43" s="207">
        <v>3006</v>
      </c>
      <c r="E43" s="198">
        <v>1074</v>
      </c>
      <c r="F43" s="207">
        <v>1826</v>
      </c>
      <c r="G43" s="199">
        <v>0</v>
      </c>
      <c r="H43" s="197">
        <f t="shared" si="2"/>
        <v>80852</v>
      </c>
      <c r="I43" s="591">
        <v>1.7417492460146489</v>
      </c>
      <c r="J43" s="200">
        <v>2</v>
      </c>
      <c r="K43" s="201">
        <v>54</v>
      </c>
      <c r="L43" s="202">
        <v>53</v>
      </c>
      <c r="M43" s="208">
        <v>4649</v>
      </c>
      <c r="N43" s="197">
        <v>40037</v>
      </c>
      <c r="O43" s="207">
        <v>5832</v>
      </c>
      <c r="P43" s="207">
        <v>93409</v>
      </c>
      <c r="Q43" s="598">
        <v>1.8756827309236948</v>
      </c>
      <c r="R43" s="420">
        <v>326</v>
      </c>
      <c r="S43" s="422">
        <v>1074</v>
      </c>
    </row>
    <row r="44" spans="1:19" x14ac:dyDescent="0.25">
      <c r="A44" s="62" t="s">
        <v>50</v>
      </c>
      <c r="B44" s="197">
        <v>129567</v>
      </c>
      <c r="C44" s="198">
        <v>536</v>
      </c>
      <c r="D44" s="207">
        <v>9871</v>
      </c>
      <c r="E44" s="198">
        <v>70</v>
      </c>
      <c r="F44" s="207">
        <v>14110</v>
      </c>
      <c r="G44" s="199">
        <v>0</v>
      </c>
      <c r="H44" s="197">
        <f t="shared" si="2"/>
        <v>154154</v>
      </c>
      <c r="I44" s="591">
        <v>3.2463725386964306</v>
      </c>
      <c r="J44" s="200">
        <v>6</v>
      </c>
      <c r="K44" s="201">
        <v>58</v>
      </c>
      <c r="L44" s="202">
        <v>71</v>
      </c>
      <c r="M44" s="208">
        <v>4666</v>
      </c>
      <c r="N44" s="200">
        <v>32023</v>
      </c>
      <c r="O44" s="207">
        <v>282</v>
      </c>
      <c r="P44" s="207">
        <v>155379</v>
      </c>
      <c r="Q44" s="598">
        <v>3.2721701589975782</v>
      </c>
      <c r="R44" s="420">
        <v>0</v>
      </c>
      <c r="S44" s="422">
        <v>0</v>
      </c>
    </row>
    <row r="45" spans="1:19" x14ac:dyDescent="0.25">
      <c r="A45" s="62" t="s">
        <v>51</v>
      </c>
      <c r="B45" s="197">
        <v>164628</v>
      </c>
      <c r="C45" s="198">
        <v>51</v>
      </c>
      <c r="D45" s="207">
        <v>5598</v>
      </c>
      <c r="E45" s="198">
        <v>157</v>
      </c>
      <c r="F45" s="207">
        <v>2543</v>
      </c>
      <c r="G45" s="199">
        <v>0</v>
      </c>
      <c r="H45" s="197">
        <f t="shared" si="2"/>
        <v>172977</v>
      </c>
      <c r="I45" s="591">
        <v>3.5939538749220858</v>
      </c>
      <c r="J45" s="200">
        <v>1</v>
      </c>
      <c r="K45" s="201">
        <v>53</v>
      </c>
      <c r="L45" s="202">
        <v>148</v>
      </c>
      <c r="M45" s="208">
        <v>1262</v>
      </c>
      <c r="N45" s="301">
        <v>19913</v>
      </c>
      <c r="O45" s="207">
        <v>0</v>
      </c>
      <c r="P45" s="207">
        <v>60311</v>
      </c>
      <c r="Q45" s="598">
        <v>1.2530853937253272</v>
      </c>
      <c r="R45" s="420">
        <v>1</v>
      </c>
      <c r="S45" s="422">
        <v>0</v>
      </c>
    </row>
    <row r="46" spans="1:19" x14ac:dyDescent="0.25">
      <c r="A46" s="64"/>
      <c r="B46" s="209"/>
      <c r="C46" s="210"/>
      <c r="D46" s="210"/>
      <c r="E46" s="210"/>
      <c r="F46" s="210"/>
      <c r="G46" s="211"/>
      <c r="H46" s="209"/>
      <c r="I46" s="211"/>
      <c r="J46" s="209"/>
      <c r="K46" s="210"/>
      <c r="L46" s="212"/>
      <c r="M46" s="210"/>
      <c r="N46" s="392"/>
      <c r="O46" s="391"/>
      <c r="P46" s="391"/>
      <c r="Q46" s="417"/>
      <c r="R46" s="392"/>
      <c r="S46" s="393"/>
    </row>
    <row r="47" spans="1:19" x14ac:dyDescent="0.25">
      <c r="A47" s="61" t="s">
        <v>52</v>
      </c>
      <c r="B47" s="197"/>
      <c r="C47" s="207"/>
      <c r="D47" s="207"/>
      <c r="E47" s="198"/>
      <c r="F47" s="207"/>
      <c r="G47" s="199"/>
      <c r="H47" s="197"/>
      <c r="I47" s="592"/>
      <c r="J47" s="200"/>
      <c r="K47" s="201"/>
      <c r="L47" s="202"/>
      <c r="M47" s="208"/>
      <c r="N47" s="197"/>
      <c r="O47" s="207"/>
      <c r="P47" s="207"/>
      <c r="Q47" s="594"/>
      <c r="R47" s="421"/>
      <c r="S47" s="29"/>
    </row>
    <row r="48" spans="1:19" x14ac:dyDescent="0.25">
      <c r="A48" s="62" t="s">
        <v>53</v>
      </c>
      <c r="B48" s="197">
        <v>148996</v>
      </c>
      <c r="C48" s="198">
        <v>505</v>
      </c>
      <c r="D48" s="207">
        <v>4171</v>
      </c>
      <c r="E48" s="198">
        <v>104</v>
      </c>
      <c r="F48" s="207">
        <v>8335</v>
      </c>
      <c r="G48" s="199">
        <v>0</v>
      </c>
      <c r="H48" s="197">
        <f>SUM(B48:G48)</f>
        <v>162111</v>
      </c>
      <c r="I48" s="591">
        <v>2.5751115911870759</v>
      </c>
      <c r="J48" s="200">
        <v>4</v>
      </c>
      <c r="K48" s="201">
        <v>56</v>
      </c>
      <c r="L48" s="202">
        <v>131</v>
      </c>
      <c r="M48" s="208">
        <v>4142</v>
      </c>
      <c r="N48" s="200">
        <v>33175</v>
      </c>
      <c r="O48" s="207">
        <v>255</v>
      </c>
      <c r="P48" s="207">
        <v>109088</v>
      </c>
      <c r="Q48" s="598">
        <v>1.732848315409909</v>
      </c>
      <c r="R48" s="420">
        <v>39</v>
      </c>
      <c r="S48" s="422">
        <v>0</v>
      </c>
    </row>
    <row r="49" spans="1:19" x14ac:dyDescent="0.25">
      <c r="A49" s="62" t="s">
        <v>54</v>
      </c>
      <c r="B49" s="197">
        <v>48408</v>
      </c>
      <c r="C49" s="198">
        <v>885</v>
      </c>
      <c r="D49" s="207">
        <v>2997</v>
      </c>
      <c r="E49" s="198">
        <v>36</v>
      </c>
      <c r="F49" s="207">
        <v>6082</v>
      </c>
      <c r="G49" s="199">
        <v>0</v>
      </c>
      <c r="H49" s="197">
        <f t="shared" ref="H49:H54" si="3">SUM(B49:G49)</f>
        <v>58408</v>
      </c>
      <c r="I49" s="591">
        <v>0.96354218219010856</v>
      </c>
      <c r="J49" s="200">
        <v>7</v>
      </c>
      <c r="K49" s="201">
        <v>59</v>
      </c>
      <c r="L49" s="202">
        <v>70</v>
      </c>
      <c r="M49" s="208">
        <v>5496</v>
      </c>
      <c r="N49" s="197">
        <v>84547</v>
      </c>
      <c r="O49" s="207">
        <v>2487</v>
      </c>
      <c r="P49" s="207">
        <v>214465</v>
      </c>
      <c r="Q49" s="598">
        <v>3.5379755188227917</v>
      </c>
      <c r="R49" s="420">
        <v>346</v>
      </c>
      <c r="S49" s="422">
        <v>0</v>
      </c>
    </row>
    <row r="50" spans="1:19" x14ac:dyDescent="0.25">
      <c r="A50" s="62" t="s">
        <v>55</v>
      </c>
      <c r="B50" s="197">
        <v>56267</v>
      </c>
      <c r="C50" s="198">
        <v>415</v>
      </c>
      <c r="D50" s="207">
        <v>2518</v>
      </c>
      <c r="E50" s="198">
        <v>27</v>
      </c>
      <c r="F50" s="207">
        <v>4205</v>
      </c>
      <c r="G50" s="199">
        <v>0</v>
      </c>
      <c r="H50" s="197">
        <f t="shared" si="3"/>
        <v>63432</v>
      </c>
      <c r="I50" s="591">
        <v>0.92988345671773065</v>
      </c>
      <c r="J50" s="200">
        <v>0</v>
      </c>
      <c r="K50" s="201">
        <v>52</v>
      </c>
      <c r="L50" s="202">
        <v>52</v>
      </c>
      <c r="M50" s="208">
        <v>8935</v>
      </c>
      <c r="N50" s="200">
        <v>32389</v>
      </c>
      <c r="O50" s="207">
        <v>830</v>
      </c>
      <c r="P50" s="207">
        <v>105637</v>
      </c>
      <c r="Q50" s="598">
        <v>1.5485890200102617</v>
      </c>
      <c r="R50" s="420">
        <v>0</v>
      </c>
      <c r="S50" s="422">
        <v>0</v>
      </c>
    </row>
    <row r="51" spans="1:19" x14ac:dyDescent="0.25">
      <c r="A51" s="62" t="s">
        <v>56</v>
      </c>
      <c r="B51" s="197">
        <v>71346</v>
      </c>
      <c r="C51" s="207">
        <v>1478</v>
      </c>
      <c r="D51" s="207">
        <v>2721</v>
      </c>
      <c r="E51" s="207">
        <v>5553</v>
      </c>
      <c r="F51" s="207">
        <v>1417</v>
      </c>
      <c r="G51" s="199">
        <v>0</v>
      </c>
      <c r="H51" s="197">
        <f t="shared" si="3"/>
        <v>82515</v>
      </c>
      <c r="I51" s="591">
        <v>1.0508252254087922</v>
      </c>
      <c r="J51" s="200">
        <v>1</v>
      </c>
      <c r="K51" s="201">
        <v>53</v>
      </c>
      <c r="L51" s="202">
        <v>153</v>
      </c>
      <c r="M51" s="203">
        <v>99</v>
      </c>
      <c r="N51" s="197">
        <v>35257</v>
      </c>
      <c r="O51" s="207">
        <v>8845</v>
      </c>
      <c r="P51" s="207">
        <v>85021</v>
      </c>
      <c r="Q51" s="598">
        <v>1.0827390351994295</v>
      </c>
      <c r="R51" s="420">
        <v>4090</v>
      </c>
      <c r="S51" s="422">
        <v>0</v>
      </c>
    </row>
    <row r="52" spans="1:19" x14ac:dyDescent="0.25">
      <c r="A52" s="62" t="s">
        <v>57</v>
      </c>
      <c r="B52" s="197">
        <v>132477</v>
      </c>
      <c r="C52" s="198">
        <v>990</v>
      </c>
      <c r="D52" s="207">
        <v>2407</v>
      </c>
      <c r="E52" s="198">
        <v>50</v>
      </c>
      <c r="F52" s="207">
        <v>7801</v>
      </c>
      <c r="G52" s="199">
        <v>0</v>
      </c>
      <c r="H52" s="197">
        <f t="shared" si="3"/>
        <v>143725</v>
      </c>
      <c r="I52" s="591">
        <v>2.1397838256312531</v>
      </c>
      <c r="J52" s="200">
        <v>7</v>
      </c>
      <c r="K52" s="201">
        <v>59</v>
      </c>
      <c r="L52" s="202">
        <v>185</v>
      </c>
      <c r="M52" s="208">
        <v>3386</v>
      </c>
      <c r="N52" s="197">
        <v>24901</v>
      </c>
      <c r="O52" s="207">
        <v>650</v>
      </c>
      <c r="P52" s="207">
        <v>123119</v>
      </c>
      <c r="Q52" s="598">
        <v>1.8330008337303478</v>
      </c>
      <c r="R52" s="420">
        <v>0</v>
      </c>
      <c r="S52" s="422">
        <v>0</v>
      </c>
    </row>
    <row r="53" spans="1:19" x14ac:dyDescent="0.25">
      <c r="A53" s="62" t="s">
        <v>58</v>
      </c>
      <c r="B53" s="197">
        <v>153571</v>
      </c>
      <c r="C53" s="198">
        <v>66336</v>
      </c>
      <c r="D53" s="207">
        <v>5396</v>
      </c>
      <c r="E53" s="198">
        <v>26122</v>
      </c>
      <c r="F53" s="207">
        <v>12999</v>
      </c>
      <c r="G53" s="199">
        <v>20809</v>
      </c>
      <c r="H53" s="197">
        <f t="shared" si="3"/>
        <v>285233</v>
      </c>
      <c r="I53" s="591">
        <v>3.7558332455493519</v>
      </c>
      <c r="J53" s="200">
        <v>9</v>
      </c>
      <c r="K53" s="201">
        <v>61</v>
      </c>
      <c r="L53" s="202">
        <v>173</v>
      </c>
      <c r="M53" s="208">
        <v>13270</v>
      </c>
      <c r="N53" s="197">
        <v>138694</v>
      </c>
      <c r="O53" s="207">
        <v>7942</v>
      </c>
      <c r="P53" s="207">
        <v>385467</v>
      </c>
      <c r="Q53" s="598">
        <v>5.0756741809754553</v>
      </c>
      <c r="R53" s="420">
        <v>0</v>
      </c>
      <c r="S53" s="422">
        <v>0</v>
      </c>
    </row>
    <row r="54" spans="1:19" x14ac:dyDescent="0.25">
      <c r="A54" s="62" t="s">
        <v>59</v>
      </c>
      <c r="B54" s="197">
        <v>150074</v>
      </c>
      <c r="C54" s="207">
        <v>5377</v>
      </c>
      <c r="D54" s="207">
        <v>4437</v>
      </c>
      <c r="E54" s="198">
        <v>0</v>
      </c>
      <c r="F54" s="207">
        <v>9089</v>
      </c>
      <c r="G54" s="199">
        <v>0</v>
      </c>
      <c r="H54" s="197">
        <f t="shared" si="3"/>
        <v>168977</v>
      </c>
      <c r="I54" s="591">
        <v>2.2812225777273771</v>
      </c>
      <c r="J54" s="200">
        <v>2</v>
      </c>
      <c r="K54" s="201">
        <v>54</v>
      </c>
      <c r="L54" s="202">
        <v>0</v>
      </c>
      <c r="M54" s="203">
        <v>0</v>
      </c>
      <c r="N54" s="197">
        <v>46294</v>
      </c>
      <c r="O54" s="207">
        <v>9644</v>
      </c>
      <c r="P54" s="207">
        <v>131867</v>
      </c>
      <c r="Q54" s="598">
        <v>1.7802303133395434</v>
      </c>
      <c r="R54" s="420">
        <v>0</v>
      </c>
      <c r="S54" s="422">
        <v>0</v>
      </c>
    </row>
    <row r="55" spans="1:19" x14ac:dyDescent="0.25">
      <c r="A55" s="64"/>
      <c r="B55" s="209"/>
      <c r="C55" s="210"/>
      <c r="D55" s="210"/>
      <c r="E55" s="210"/>
      <c r="F55" s="210"/>
      <c r="G55" s="211"/>
      <c r="H55" s="209"/>
      <c r="I55" s="211"/>
      <c r="J55" s="209"/>
      <c r="K55" s="210"/>
      <c r="L55" s="212"/>
      <c r="M55" s="210"/>
      <c r="N55" s="392"/>
      <c r="O55" s="391"/>
      <c r="P55" s="391"/>
      <c r="Q55" s="417"/>
      <c r="R55" s="392"/>
      <c r="S55" s="393"/>
    </row>
    <row r="56" spans="1:19" x14ac:dyDescent="0.25">
      <c r="A56" s="61" t="s">
        <v>60</v>
      </c>
      <c r="B56" s="197"/>
      <c r="C56" s="207"/>
      <c r="D56" s="207"/>
      <c r="E56" s="207"/>
      <c r="F56" s="207"/>
      <c r="G56" s="199"/>
      <c r="H56" s="197"/>
      <c r="I56" s="592"/>
      <c r="J56" s="200"/>
      <c r="K56" s="201"/>
      <c r="L56" s="202"/>
      <c r="M56" s="203"/>
      <c r="N56" s="197"/>
      <c r="O56" s="207"/>
      <c r="P56" s="207"/>
      <c r="Q56" s="594"/>
      <c r="R56" s="421"/>
      <c r="S56" s="29"/>
    </row>
    <row r="57" spans="1:19" x14ac:dyDescent="0.25">
      <c r="A57" s="62" t="s">
        <v>61</v>
      </c>
      <c r="B57" s="197">
        <v>194434</v>
      </c>
      <c r="C57" s="207">
        <v>1730</v>
      </c>
      <c r="D57" s="207">
        <v>4341</v>
      </c>
      <c r="E57" s="198">
        <v>59</v>
      </c>
      <c r="F57" s="207">
        <v>8874</v>
      </c>
      <c r="G57" s="199">
        <v>0</v>
      </c>
      <c r="H57" s="197">
        <f>SUM(B57:G57)</f>
        <v>209438</v>
      </c>
      <c r="I57" s="592">
        <v>1.9230550275918428</v>
      </c>
      <c r="J57" s="200">
        <v>26</v>
      </c>
      <c r="K57" s="201">
        <v>78</v>
      </c>
      <c r="L57" s="202">
        <v>43</v>
      </c>
      <c r="M57" s="208">
        <v>7495</v>
      </c>
      <c r="N57" s="197">
        <v>59616</v>
      </c>
      <c r="O57" s="207">
        <v>1881</v>
      </c>
      <c r="P57" s="207">
        <v>213227</v>
      </c>
      <c r="Q57" s="594">
        <v>1.9578455407725717</v>
      </c>
      <c r="R57" s="423">
        <v>0</v>
      </c>
      <c r="S57" s="422">
        <v>0</v>
      </c>
    </row>
    <row r="58" spans="1:19" x14ac:dyDescent="0.25">
      <c r="A58" s="62" t="s">
        <v>62</v>
      </c>
      <c r="B58" s="197">
        <v>189196</v>
      </c>
      <c r="C58" s="207">
        <v>2507</v>
      </c>
      <c r="D58" s="207">
        <v>6248</v>
      </c>
      <c r="E58" s="198">
        <v>1132</v>
      </c>
      <c r="F58" s="207">
        <v>9900</v>
      </c>
      <c r="G58" s="199">
        <v>0</v>
      </c>
      <c r="H58" s="197">
        <f t="shared" ref="H58:H60" si="4">SUM(B58:G58)</f>
        <v>208983</v>
      </c>
      <c r="I58" s="592">
        <v>2.0198424588024935</v>
      </c>
      <c r="J58" s="200">
        <v>7</v>
      </c>
      <c r="K58" s="201">
        <v>59</v>
      </c>
      <c r="L58" s="202">
        <v>173</v>
      </c>
      <c r="M58" s="208">
        <v>8035</v>
      </c>
      <c r="N58" s="197">
        <v>151914</v>
      </c>
      <c r="O58" s="207">
        <v>24117</v>
      </c>
      <c r="P58" s="207">
        <v>345591</v>
      </c>
      <c r="Q58" s="594">
        <v>3.3401730053641328</v>
      </c>
      <c r="R58" s="423">
        <v>14300</v>
      </c>
      <c r="S58" s="422">
        <v>0</v>
      </c>
    </row>
    <row r="59" spans="1:19" x14ac:dyDescent="0.25">
      <c r="A59" s="62" t="s">
        <v>63</v>
      </c>
      <c r="B59" s="197">
        <v>328378</v>
      </c>
      <c r="C59" s="198">
        <v>952</v>
      </c>
      <c r="D59" s="207">
        <v>4839</v>
      </c>
      <c r="E59" s="198">
        <v>0</v>
      </c>
      <c r="F59" s="207">
        <v>11976</v>
      </c>
      <c r="G59" s="199">
        <v>0</v>
      </c>
      <c r="H59" s="197">
        <f t="shared" si="4"/>
        <v>346145</v>
      </c>
      <c r="I59" s="592">
        <v>3.9061671274614906</v>
      </c>
      <c r="J59" s="200">
        <v>8</v>
      </c>
      <c r="K59" s="201">
        <v>60</v>
      </c>
      <c r="L59" s="202">
        <v>268</v>
      </c>
      <c r="M59" s="208">
        <v>13064</v>
      </c>
      <c r="N59" s="197">
        <v>117609</v>
      </c>
      <c r="O59" s="207">
        <v>2307</v>
      </c>
      <c r="P59" s="207">
        <v>303134</v>
      </c>
      <c r="Q59" s="594">
        <v>3.4207978333239293</v>
      </c>
      <c r="R59" s="423">
        <v>2307</v>
      </c>
      <c r="S59" s="422">
        <v>0</v>
      </c>
    </row>
    <row r="60" spans="1:19" x14ac:dyDescent="0.25">
      <c r="A60" s="62" t="s">
        <v>64</v>
      </c>
      <c r="B60" s="197">
        <v>204956</v>
      </c>
      <c r="C60" s="198">
        <v>193</v>
      </c>
      <c r="D60" s="207">
        <v>5416</v>
      </c>
      <c r="E60" s="198">
        <v>210</v>
      </c>
      <c r="F60" s="207">
        <v>16607</v>
      </c>
      <c r="G60" s="199">
        <v>0</v>
      </c>
      <c r="H60" s="197">
        <f t="shared" si="4"/>
        <v>227382</v>
      </c>
      <c r="I60" s="592">
        <v>2.1752798239739786</v>
      </c>
      <c r="J60" s="200">
        <v>0</v>
      </c>
      <c r="K60" s="201">
        <v>52</v>
      </c>
      <c r="L60" s="202">
        <v>67</v>
      </c>
      <c r="M60" s="208">
        <v>8187</v>
      </c>
      <c r="N60" s="197">
        <v>44916</v>
      </c>
      <c r="O60" s="207">
        <v>590</v>
      </c>
      <c r="P60" s="207">
        <v>295461</v>
      </c>
      <c r="Q60" s="594">
        <v>2.8265665359227015</v>
      </c>
      <c r="R60" s="423">
        <v>0</v>
      </c>
      <c r="S60" s="422">
        <v>0</v>
      </c>
    </row>
    <row r="61" spans="1:19" x14ac:dyDescent="0.25">
      <c r="A61" s="64"/>
      <c r="B61" s="209"/>
      <c r="C61" s="210"/>
      <c r="D61" s="210"/>
      <c r="E61" s="210"/>
      <c r="F61" s="210"/>
      <c r="G61" s="211"/>
      <c r="H61" s="209"/>
      <c r="I61" s="211"/>
      <c r="J61" s="209"/>
      <c r="K61" s="210"/>
      <c r="L61" s="212"/>
      <c r="M61" s="210"/>
      <c r="N61" s="392"/>
      <c r="O61" s="391"/>
      <c r="P61" s="391"/>
      <c r="Q61" s="417"/>
      <c r="R61" s="392"/>
      <c r="S61" s="393"/>
    </row>
    <row r="62" spans="1:19" x14ac:dyDescent="0.25">
      <c r="A62" s="61" t="s">
        <v>65</v>
      </c>
      <c r="B62" s="197"/>
      <c r="C62" s="207"/>
      <c r="D62" s="207"/>
      <c r="E62" s="198"/>
      <c r="F62" s="207"/>
      <c r="G62" s="199"/>
      <c r="H62" s="197"/>
      <c r="I62" s="592"/>
      <c r="J62" s="200"/>
      <c r="K62" s="201"/>
      <c r="L62" s="202"/>
      <c r="M62" s="208"/>
      <c r="N62" s="197"/>
      <c r="O62" s="207"/>
      <c r="P62" s="207"/>
      <c r="Q62" s="594"/>
      <c r="R62" s="421"/>
      <c r="S62" s="29"/>
    </row>
    <row r="63" spans="1:19" ht="15" customHeight="1" x14ac:dyDescent="0.25">
      <c r="A63" s="138" t="s">
        <v>66</v>
      </c>
      <c r="B63" s="197">
        <v>397372</v>
      </c>
      <c r="C63" s="207">
        <v>2452</v>
      </c>
      <c r="D63" s="207">
        <v>19294</v>
      </c>
      <c r="E63" s="198">
        <v>267</v>
      </c>
      <c r="F63" s="207">
        <v>36260</v>
      </c>
      <c r="G63" s="199">
        <v>0</v>
      </c>
      <c r="H63" s="197">
        <f>SUM(B63:G63)</f>
        <v>455645</v>
      </c>
      <c r="I63" s="591">
        <v>2.0656209624407826</v>
      </c>
      <c r="J63" s="200">
        <v>8</v>
      </c>
      <c r="K63" s="201">
        <v>60</v>
      </c>
      <c r="L63" s="202">
        <v>334</v>
      </c>
      <c r="M63" s="208">
        <v>6942</v>
      </c>
      <c r="N63" s="197">
        <v>256699</v>
      </c>
      <c r="O63" s="207">
        <v>19028</v>
      </c>
      <c r="P63" s="207">
        <v>646272</v>
      </c>
      <c r="Q63" s="598">
        <v>2.9298093705374346</v>
      </c>
      <c r="R63" s="424">
        <v>571</v>
      </c>
      <c r="S63" s="29">
        <v>0</v>
      </c>
    </row>
    <row r="64" spans="1:19" x14ac:dyDescent="0.25">
      <c r="A64" s="62" t="s">
        <v>67</v>
      </c>
      <c r="B64" s="197">
        <v>488405</v>
      </c>
      <c r="C64" s="207">
        <v>46103</v>
      </c>
      <c r="D64" s="207">
        <v>30988</v>
      </c>
      <c r="E64" s="198">
        <v>1553</v>
      </c>
      <c r="F64" s="207">
        <v>34625</v>
      </c>
      <c r="G64" s="199">
        <v>296</v>
      </c>
      <c r="H64" s="197">
        <f t="shared" ref="H64:H65" si="5">SUM(B64:G64)</f>
        <v>601970</v>
      </c>
      <c r="I64" s="591">
        <v>2.0113738501685696</v>
      </c>
      <c r="J64" s="200">
        <v>10</v>
      </c>
      <c r="K64" s="201">
        <v>62</v>
      </c>
      <c r="L64" s="202">
        <v>700</v>
      </c>
      <c r="M64" s="208">
        <v>26357</v>
      </c>
      <c r="N64" s="197">
        <v>298966</v>
      </c>
      <c r="O64" s="207">
        <v>56427</v>
      </c>
      <c r="P64" s="207">
        <v>965009</v>
      </c>
      <c r="Q64" s="598">
        <v>3.2244029898123183</v>
      </c>
      <c r="R64" s="424">
        <v>551</v>
      </c>
      <c r="S64" s="29">
        <v>9795</v>
      </c>
    </row>
    <row r="65" spans="1:21" ht="15.75" thickBot="1" x14ac:dyDescent="0.3">
      <c r="A65" s="62" t="s">
        <v>68</v>
      </c>
      <c r="B65" s="197">
        <v>279634</v>
      </c>
      <c r="C65" s="207">
        <v>0</v>
      </c>
      <c r="D65" s="207">
        <v>15284</v>
      </c>
      <c r="E65" s="198">
        <v>0</v>
      </c>
      <c r="F65" s="207">
        <v>27347</v>
      </c>
      <c r="G65" s="199">
        <v>0</v>
      </c>
      <c r="H65" s="197">
        <f t="shared" si="5"/>
        <v>322265</v>
      </c>
      <c r="I65" s="591">
        <v>1.6000446849709549</v>
      </c>
      <c r="J65" s="200">
        <v>0</v>
      </c>
      <c r="K65" s="201">
        <v>52</v>
      </c>
      <c r="L65" s="202">
        <v>98</v>
      </c>
      <c r="M65" s="208">
        <v>8572</v>
      </c>
      <c r="N65" s="214">
        <v>162321</v>
      </c>
      <c r="O65" s="216">
        <v>0</v>
      </c>
      <c r="P65" s="216">
        <v>640132</v>
      </c>
      <c r="Q65" s="599">
        <v>3.178253314135346</v>
      </c>
      <c r="R65" s="424">
        <v>0</v>
      </c>
      <c r="S65" s="29">
        <v>0</v>
      </c>
    </row>
    <row r="66" spans="1:21" ht="15.75" thickBot="1" x14ac:dyDescent="0.3">
      <c r="A66" s="380"/>
      <c r="B66" s="381"/>
      <c r="C66" s="382"/>
      <c r="D66" s="382"/>
      <c r="E66" s="383"/>
      <c r="F66" s="382"/>
      <c r="G66" s="384"/>
      <c r="H66" s="336"/>
      <c r="I66" s="593"/>
      <c r="J66" s="385"/>
      <c r="K66" s="386"/>
      <c r="L66" s="224"/>
      <c r="M66" s="387"/>
      <c r="N66" s="394"/>
      <c r="O66" s="394"/>
      <c r="P66" s="395"/>
      <c r="Q66" s="418"/>
      <c r="R66" s="421"/>
      <c r="S66" s="29"/>
    </row>
    <row r="67" spans="1:21" ht="15.75" customHeight="1" thickBot="1" x14ac:dyDescent="0.3">
      <c r="A67" s="388"/>
      <c r="B67" s="813" t="s">
        <v>106</v>
      </c>
      <c r="C67" s="813"/>
      <c r="D67" s="813"/>
      <c r="E67" s="813"/>
      <c r="F67" s="813"/>
      <c r="G67" s="814"/>
      <c r="H67" s="810" t="s">
        <v>109</v>
      </c>
      <c r="I67" s="812"/>
      <c r="J67" s="798" t="s">
        <v>107</v>
      </c>
      <c r="K67" s="800"/>
      <c r="L67" s="515" t="s">
        <v>108</v>
      </c>
      <c r="M67" s="815" t="s">
        <v>110</v>
      </c>
      <c r="N67" s="817" t="s">
        <v>629</v>
      </c>
      <c r="O67" s="804"/>
      <c r="P67" s="804"/>
      <c r="Q67" s="805"/>
      <c r="R67" s="806" t="s">
        <v>643</v>
      </c>
      <c r="S67" s="807"/>
    </row>
    <row r="68" spans="1:21" ht="37.5" customHeight="1" thickBot="1" x14ac:dyDescent="0.3">
      <c r="A68" s="536" t="s">
        <v>2</v>
      </c>
      <c r="B68" s="541" t="s">
        <v>102</v>
      </c>
      <c r="C68" s="542" t="s">
        <v>111</v>
      </c>
      <c r="D68" s="542" t="s">
        <v>112</v>
      </c>
      <c r="E68" s="542" t="s">
        <v>113</v>
      </c>
      <c r="F68" s="542" t="s">
        <v>114</v>
      </c>
      <c r="G68" s="543" t="s">
        <v>115</v>
      </c>
      <c r="H68" s="539" t="s">
        <v>118</v>
      </c>
      <c r="I68" s="546" t="s">
        <v>119</v>
      </c>
      <c r="J68" s="389" t="s">
        <v>116</v>
      </c>
      <c r="K68" s="390" t="s">
        <v>117</v>
      </c>
      <c r="L68" s="516" t="s">
        <v>102</v>
      </c>
      <c r="M68" s="816"/>
      <c r="N68" s="550" t="s">
        <v>120</v>
      </c>
      <c r="O68" s="231" t="s">
        <v>121</v>
      </c>
      <c r="P68" s="231" t="s">
        <v>623</v>
      </c>
      <c r="Q68" s="601" t="s">
        <v>119</v>
      </c>
      <c r="R68" s="808"/>
      <c r="S68" s="809"/>
    </row>
    <row r="69" spans="1:21" x14ac:dyDescent="0.25">
      <c r="A69" s="537"/>
      <c r="B69" s="209"/>
      <c r="C69" s="210"/>
      <c r="D69" s="210"/>
      <c r="E69" s="210"/>
      <c r="F69" s="210"/>
      <c r="G69" s="211"/>
      <c r="H69" s="210"/>
      <c r="I69" s="210"/>
      <c r="J69" s="209"/>
      <c r="K69" s="211"/>
      <c r="L69" s="212"/>
      <c r="M69" s="212"/>
      <c r="N69" s="551"/>
      <c r="O69" s="391"/>
      <c r="P69" s="391"/>
      <c r="Q69" s="417"/>
      <c r="R69" s="8" t="s">
        <v>620</v>
      </c>
      <c r="S69" s="29" t="s">
        <v>622</v>
      </c>
    </row>
    <row r="70" spans="1:21" x14ac:dyDescent="0.25">
      <c r="A70" s="538" t="s">
        <v>105</v>
      </c>
      <c r="B70" s="526"/>
      <c r="C70" s="523"/>
      <c r="D70" s="523"/>
      <c r="E70" s="524"/>
      <c r="F70" s="523"/>
      <c r="G70" s="525"/>
      <c r="H70" s="379"/>
      <c r="I70" s="594"/>
      <c r="J70" s="200"/>
      <c r="K70" s="199"/>
      <c r="L70" s="517"/>
      <c r="M70" s="555"/>
      <c r="N70" s="379"/>
      <c r="O70" s="207"/>
      <c r="P70" s="207"/>
      <c r="Q70" s="594"/>
      <c r="R70" s="421"/>
      <c r="S70" s="29"/>
    </row>
    <row r="71" spans="1:21" x14ac:dyDescent="0.25">
      <c r="A71" s="23" t="s">
        <v>70</v>
      </c>
      <c r="B71" s="526">
        <v>524334</v>
      </c>
      <c r="C71" s="524">
        <v>1199</v>
      </c>
      <c r="D71" s="523">
        <v>14161</v>
      </c>
      <c r="E71" s="524">
        <v>0</v>
      </c>
      <c r="F71" s="523">
        <v>19370</v>
      </c>
      <c r="G71" s="525">
        <v>0</v>
      </c>
      <c r="H71" s="379">
        <f>SUM(B71:G71)</f>
        <v>559064</v>
      </c>
      <c r="I71" s="594">
        <v>3.3924198109200354</v>
      </c>
      <c r="J71" s="200">
        <v>9</v>
      </c>
      <c r="K71" s="199">
        <v>61</v>
      </c>
      <c r="L71" s="517">
        <v>531</v>
      </c>
      <c r="M71" s="555">
        <v>37667</v>
      </c>
      <c r="N71" s="379">
        <v>151290</v>
      </c>
      <c r="O71" s="207">
        <v>4141</v>
      </c>
      <c r="P71" s="207">
        <v>375649</v>
      </c>
      <c r="Q71" s="594">
        <v>2.2794512069321229</v>
      </c>
      <c r="R71" s="421">
        <v>0</v>
      </c>
      <c r="S71" s="29">
        <v>0</v>
      </c>
    </row>
    <row r="72" spans="1:21" x14ac:dyDescent="0.25">
      <c r="A72" s="23" t="s">
        <v>69</v>
      </c>
      <c r="B72" s="526">
        <v>248658</v>
      </c>
      <c r="C72" s="523">
        <v>1238</v>
      </c>
      <c r="D72" s="523">
        <v>18926</v>
      </c>
      <c r="E72" s="524">
        <v>0</v>
      </c>
      <c r="F72" s="523">
        <v>40010</v>
      </c>
      <c r="G72" s="525">
        <v>0</v>
      </c>
      <c r="H72" s="379">
        <f>SUM(B72:G72)</f>
        <v>308832</v>
      </c>
      <c r="I72" s="594">
        <v>1.2714839166539724</v>
      </c>
      <c r="J72" s="200">
        <v>3</v>
      </c>
      <c r="K72" s="199">
        <v>55</v>
      </c>
      <c r="L72" s="517">
        <v>976</v>
      </c>
      <c r="M72" s="555">
        <v>21898</v>
      </c>
      <c r="N72" s="379">
        <v>272513</v>
      </c>
      <c r="O72" s="207">
        <v>2609</v>
      </c>
      <c r="P72" s="207">
        <v>968597</v>
      </c>
      <c r="Q72" s="594">
        <v>3.9877846441407874</v>
      </c>
      <c r="R72" s="421">
        <v>2809</v>
      </c>
      <c r="S72" s="29">
        <v>0</v>
      </c>
    </row>
    <row r="73" spans="1:21" x14ac:dyDescent="0.25">
      <c r="A73" s="30"/>
      <c r="B73" s="209"/>
      <c r="C73" s="210"/>
      <c r="D73" s="210"/>
      <c r="E73" s="210"/>
      <c r="F73" s="210"/>
      <c r="G73" s="211"/>
      <c r="H73" s="210"/>
      <c r="I73" s="210"/>
      <c r="J73" s="209"/>
      <c r="K73" s="211"/>
      <c r="L73" s="212"/>
      <c r="M73" s="212"/>
      <c r="N73" s="551"/>
      <c r="O73" s="391"/>
      <c r="P73" s="391"/>
      <c r="Q73" s="417"/>
      <c r="R73" s="392"/>
      <c r="S73" s="393"/>
    </row>
    <row r="74" spans="1:21" x14ac:dyDescent="0.25">
      <c r="A74" s="491" t="s">
        <v>71</v>
      </c>
      <c r="B74" s="527"/>
      <c r="C74" s="528"/>
      <c r="D74" s="528"/>
      <c r="E74" s="528"/>
      <c r="F74" s="528"/>
      <c r="G74" s="529"/>
      <c r="H74" s="540"/>
      <c r="I74" s="594"/>
      <c r="J74" s="219"/>
      <c r="K74" s="221"/>
      <c r="L74" s="518"/>
      <c r="M74" s="518"/>
      <c r="N74" s="552"/>
      <c r="O74" s="220"/>
      <c r="P74" s="220"/>
      <c r="Q74" s="594"/>
      <c r="R74" s="421"/>
      <c r="S74" s="29"/>
    </row>
    <row r="75" spans="1:21" x14ac:dyDescent="0.25">
      <c r="A75" s="23" t="s">
        <v>72</v>
      </c>
      <c r="B75" s="526">
        <v>14343</v>
      </c>
      <c r="C75" s="524">
        <v>0</v>
      </c>
      <c r="D75" s="524">
        <v>24</v>
      </c>
      <c r="E75" s="524">
        <v>0</v>
      </c>
      <c r="F75" s="524">
        <v>443</v>
      </c>
      <c r="G75" s="525">
        <v>0</v>
      </c>
      <c r="H75" s="379">
        <f>SUM(B75:G75)</f>
        <v>14810</v>
      </c>
      <c r="I75" s="594">
        <v>4.4527961515333736</v>
      </c>
      <c r="J75" s="200">
        <v>0</v>
      </c>
      <c r="K75" s="199">
        <v>52</v>
      </c>
      <c r="L75" s="517">
        <v>15</v>
      </c>
      <c r="M75" s="517">
        <v>156</v>
      </c>
      <c r="N75" s="553">
        <v>1202</v>
      </c>
      <c r="O75" s="207">
        <v>0</v>
      </c>
      <c r="P75" s="207">
        <v>9041</v>
      </c>
      <c r="Q75" s="594">
        <v>2.7182802164762476</v>
      </c>
      <c r="R75" s="421">
        <v>0</v>
      </c>
      <c r="S75" s="29">
        <v>0</v>
      </c>
    </row>
    <row r="76" spans="1:21" ht="15.75" thickBot="1" x14ac:dyDescent="0.3">
      <c r="A76" s="492" t="s">
        <v>73</v>
      </c>
      <c r="B76" s="530">
        <v>90741</v>
      </c>
      <c r="C76" s="531">
        <v>0</v>
      </c>
      <c r="D76" s="532">
        <v>2914</v>
      </c>
      <c r="E76" s="531">
        <v>0</v>
      </c>
      <c r="F76" s="532">
        <v>8383</v>
      </c>
      <c r="G76" s="533">
        <v>0</v>
      </c>
      <c r="H76" s="381">
        <f>SUM(B76:G76)</f>
        <v>102038</v>
      </c>
      <c r="I76" s="595">
        <v>6.6052563438632834</v>
      </c>
      <c r="J76" s="385">
        <v>3</v>
      </c>
      <c r="K76" s="384">
        <v>55</v>
      </c>
      <c r="L76" s="519">
        <v>42</v>
      </c>
      <c r="M76" s="556">
        <v>2740</v>
      </c>
      <c r="N76" s="554">
        <v>19971</v>
      </c>
      <c r="O76" s="382">
        <v>0</v>
      </c>
      <c r="P76" s="382">
        <v>72892</v>
      </c>
      <c r="Q76" s="595">
        <v>4.7185396167788713</v>
      </c>
      <c r="R76" s="425">
        <v>0</v>
      </c>
      <c r="S76" s="426">
        <v>0</v>
      </c>
      <c r="T76" t="s">
        <v>92</v>
      </c>
    </row>
    <row r="77" spans="1:21" x14ac:dyDescent="0.25">
      <c r="A77" s="456"/>
      <c r="B77" s="534"/>
      <c r="C77" s="520"/>
      <c r="D77" s="522"/>
      <c r="E77" s="520"/>
      <c r="F77" s="522"/>
      <c r="G77" s="544"/>
      <c r="H77" s="509"/>
      <c r="I77" s="511"/>
      <c r="J77" s="547"/>
      <c r="K77" s="510"/>
      <c r="L77" s="548"/>
      <c r="M77" s="557"/>
      <c r="N77" s="508"/>
      <c r="O77" s="509"/>
      <c r="P77" s="509"/>
      <c r="Q77" s="511"/>
      <c r="R77" s="513"/>
      <c r="S77" s="346"/>
    </row>
    <row r="78" spans="1:21" ht="15.75" thickBot="1" x14ac:dyDescent="0.3">
      <c r="A78" s="50"/>
      <c r="B78" s="535"/>
      <c r="C78" s="521"/>
      <c r="D78" s="521"/>
      <c r="E78" s="521"/>
      <c r="F78" s="521"/>
      <c r="G78" s="545"/>
      <c r="J78" s="225"/>
      <c r="K78" s="512"/>
      <c r="L78" s="549"/>
      <c r="M78" s="549"/>
      <c r="N78" s="226"/>
      <c r="O78" s="226"/>
      <c r="R78" s="514"/>
      <c r="S78" s="512"/>
    </row>
    <row r="79" spans="1:21" s="558" customFormat="1" ht="15.75" thickBot="1" x14ac:dyDescent="0.3">
      <c r="A79" s="466" t="s">
        <v>74</v>
      </c>
      <c r="B79" s="503">
        <f>SUM(B6:B76)</f>
        <v>5703858</v>
      </c>
      <c r="C79" s="504">
        <f t="shared" ref="C79:N79" si="6">SUM(C6:C76)</f>
        <v>152247</v>
      </c>
      <c r="D79" s="504">
        <f t="shared" si="6"/>
        <v>197108</v>
      </c>
      <c r="E79" s="504">
        <f t="shared" si="6"/>
        <v>44751</v>
      </c>
      <c r="F79" s="504">
        <f t="shared" si="6"/>
        <v>348309</v>
      </c>
      <c r="G79" s="505">
        <f t="shared" si="6"/>
        <v>21105</v>
      </c>
      <c r="H79" s="228">
        <f t="shared" ref="H79" si="7">SUM(H6:H76)</f>
        <v>6467378</v>
      </c>
      <c r="I79" s="589">
        <v>2.1042340541644262</v>
      </c>
      <c r="J79" s="503">
        <f t="shared" si="6"/>
        <v>173</v>
      </c>
      <c r="K79" s="505">
        <f t="shared" si="6"/>
        <v>2877</v>
      </c>
      <c r="L79" s="507">
        <f t="shared" si="6"/>
        <v>6029</v>
      </c>
      <c r="M79" s="507">
        <f t="shared" si="6"/>
        <v>249384</v>
      </c>
      <c r="N79" s="506">
        <f t="shared" si="6"/>
        <v>2411606</v>
      </c>
      <c r="O79" s="504">
        <f t="shared" ref="O79:P79" si="8">SUM(O6:O76)</f>
        <v>168410</v>
      </c>
      <c r="P79" s="228">
        <f t="shared" si="8"/>
        <v>7673400</v>
      </c>
      <c r="Q79" s="589">
        <v>2.5399940447804439</v>
      </c>
      <c r="R79" s="503">
        <f>SUM(R6:R33) + SUM(R37:R66) + SUM(R70:R76)</f>
        <v>37086</v>
      </c>
      <c r="S79" s="507">
        <f>SUM(S6:S33) + SUM(S37:S66) + SUM(S70:S76)</f>
        <v>10888</v>
      </c>
      <c r="U79" s="558">
        <v>2992333</v>
      </c>
    </row>
    <row r="81" spans="1:1" ht="30" x14ac:dyDescent="0.25">
      <c r="A81" s="571" t="s">
        <v>644</v>
      </c>
    </row>
    <row r="83" spans="1:1" ht="45" x14ac:dyDescent="0.25">
      <c r="A83" s="479" t="s">
        <v>651</v>
      </c>
    </row>
  </sheetData>
  <mergeCells count="18">
    <mergeCell ref="H34:I34"/>
    <mergeCell ref="H67:I67"/>
    <mergeCell ref="R67:S68"/>
    <mergeCell ref="B67:G67"/>
    <mergeCell ref="J67:K67"/>
    <mergeCell ref="M67:M68"/>
    <mergeCell ref="N67:Q67"/>
    <mergeCell ref="B34:G34"/>
    <mergeCell ref="J34:K34"/>
    <mergeCell ref="M34:M35"/>
    <mergeCell ref="N34:Q34"/>
    <mergeCell ref="R34:S35"/>
    <mergeCell ref="B2:G2"/>
    <mergeCell ref="J2:K2"/>
    <mergeCell ref="M2:M3"/>
    <mergeCell ref="N2:Q2"/>
    <mergeCell ref="R2:S3"/>
    <mergeCell ref="H2:I2"/>
  </mergeCells>
  <pageMargins left="0.7" right="0.7" top="0.75" bottom="0.75" header="0.3" footer="0.3"/>
  <pageSetup orientation="landscape" r:id="rId1"/>
  <headerFooter>
    <oddHeader>&amp;L2015 Annual Statistical Report&amp;CLibrary Collections and Circulation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2"/>
  <sheetViews>
    <sheetView showWhiteSpace="0" view="pageLayout" topLeftCell="A46" zoomScaleNormal="100" workbookViewId="0">
      <selection activeCell="G1" sqref="G1:G1048576"/>
    </sheetView>
  </sheetViews>
  <sheetFormatPr defaultRowHeight="15" x14ac:dyDescent="0.25"/>
  <cols>
    <col min="1" max="1" width="40.42578125" bestFit="1" customWidth="1"/>
    <col min="9" max="9" width="9.85546875" customWidth="1"/>
  </cols>
  <sheetData>
    <row r="1" spans="1:18" ht="15.75" thickBot="1" x14ac:dyDescent="0.3"/>
    <row r="2" spans="1:18" x14ac:dyDescent="0.25">
      <c r="A2" s="229"/>
      <c r="B2" s="818" t="s">
        <v>122</v>
      </c>
      <c r="C2" s="819"/>
      <c r="D2" s="819"/>
      <c r="E2" s="820"/>
      <c r="F2" s="821" t="s">
        <v>123</v>
      </c>
      <c r="G2" s="822"/>
      <c r="H2" s="822"/>
      <c r="I2" s="822"/>
      <c r="J2" s="823"/>
      <c r="K2" s="824" t="s">
        <v>124</v>
      </c>
      <c r="L2" s="825"/>
      <c r="M2" s="825"/>
      <c r="N2" s="826"/>
      <c r="O2" s="827" t="s">
        <v>125</v>
      </c>
      <c r="P2" s="828"/>
      <c r="Q2" s="828"/>
      <c r="R2" s="829"/>
    </row>
    <row r="3" spans="1:18" ht="46.5" thickBot="1" x14ac:dyDescent="0.3">
      <c r="A3" s="153" t="s">
        <v>2</v>
      </c>
      <c r="B3" s="230" t="s">
        <v>126</v>
      </c>
      <c r="C3" s="231" t="s">
        <v>127</v>
      </c>
      <c r="D3" s="231" t="s">
        <v>128</v>
      </c>
      <c r="E3" s="232" t="s">
        <v>129</v>
      </c>
      <c r="F3" s="233" t="s">
        <v>130</v>
      </c>
      <c r="G3" s="582" t="s">
        <v>131</v>
      </c>
      <c r="H3" s="231" t="s">
        <v>132</v>
      </c>
      <c r="I3" s="584" t="s">
        <v>133</v>
      </c>
      <c r="J3" s="234" t="s">
        <v>134</v>
      </c>
      <c r="K3" s="235" t="s">
        <v>135</v>
      </c>
      <c r="L3" s="399" t="s">
        <v>624</v>
      </c>
      <c r="M3" s="236" t="s">
        <v>136</v>
      </c>
      <c r="N3" s="237" t="s">
        <v>83</v>
      </c>
      <c r="O3" s="238" t="s">
        <v>137</v>
      </c>
      <c r="P3" s="399" t="s">
        <v>624</v>
      </c>
      <c r="Q3" s="239" t="s">
        <v>138</v>
      </c>
      <c r="R3" s="240" t="s">
        <v>139</v>
      </c>
    </row>
    <row r="4" spans="1:18" ht="15.75" thickBot="1" x14ac:dyDescent="0.3">
      <c r="A4" s="91" t="s">
        <v>14</v>
      </c>
      <c r="B4" s="241"/>
      <c r="C4" s="242"/>
      <c r="D4" s="242"/>
      <c r="E4" s="243"/>
      <c r="F4" s="275"/>
      <c r="G4" s="244"/>
      <c r="H4" s="244"/>
      <c r="I4" s="244"/>
      <c r="J4" s="276"/>
      <c r="K4" s="241"/>
      <c r="L4" s="242"/>
      <c r="M4" s="242"/>
      <c r="N4" s="243"/>
      <c r="O4" s="241"/>
      <c r="P4" s="242"/>
      <c r="Q4" s="242"/>
      <c r="R4" s="243"/>
    </row>
    <row r="5" spans="1:18" x14ac:dyDescent="0.25">
      <c r="A5" s="62" t="s">
        <v>15</v>
      </c>
      <c r="B5" s="245">
        <v>189</v>
      </c>
      <c r="C5" s="246">
        <v>69</v>
      </c>
      <c r="D5" s="246">
        <v>249</v>
      </c>
      <c r="E5" s="247">
        <v>171</v>
      </c>
      <c r="F5" s="277">
        <v>10586</v>
      </c>
      <c r="G5" s="580">
        <v>1.2938156929846003</v>
      </c>
      <c r="H5" s="278">
        <v>1789</v>
      </c>
      <c r="I5" s="585">
        <v>0.21865069665118553</v>
      </c>
      <c r="J5" s="279">
        <v>41</v>
      </c>
      <c r="K5" s="245">
        <v>20</v>
      </c>
      <c r="L5" s="337">
        <v>0</v>
      </c>
      <c r="M5" s="246">
        <v>0</v>
      </c>
      <c r="N5" s="247">
        <v>21</v>
      </c>
      <c r="O5" s="245">
        <v>397</v>
      </c>
      <c r="P5" s="337">
        <v>0</v>
      </c>
      <c r="Q5" s="246">
        <v>0</v>
      </c>
      <c r="R5" s="247">
        <v>633</v>
      </c>
    </row>
    <row r="6" spans="1:18" x14ac:dyDescent="0.25">
      <c r="A6" s="62" t="s">
        <v>16</v>
      </c>
      <c r="B6" s="249">
        <v>285</v>
      </c>
      <c r="C6" s="250">
        <v>203</v>
      </c>
      <c r="D6" s="250">
        <v>137</v>
      </c>
      <c r="E6" s="251">
        <v>66</v>
      </c>
      <c r="F6" s="252">
        <v>42002</v>
      </c>
      <c r="G6" s="581">
        <v>4.1005564775944547</v>
      </c>
      <c r="H6" s="253">
        <v>2627</v>
      </c>
      <c r="I6" s="586">
        <v>0.25646783168993459</v>
      </c>
      <c r="J6" s="254">
        <v>4300</v>
      </c>
      <c r="K6" s="249">
        <v>33</v>
      </c>
      <c r="L6" s="338">
        <v>0</v>
      </c>
      <c r="M6" s="250">
        <v>0</v>
      </c>
      <c r="N6" s="251">
        <v>33</v>
      </c>
      <c r="O6" s="249">
        <v>820</v>
      </c>
      <c r="P6" s="338">
        <v>0</v>
      </c>
      <c r="Q6" s="250">
        <v>0</v>
      </c>
      <c r="R6" s="251">
        <v>820</v>
      </c>
    </row>
    <row r="7" spans="1:18" x14ac:dyDescent="0.25">
      <c r="A7" s="62" t="s">
        <v>90</v>
      </c>
      <c r="B7" s="249">
        <v>362</v>
      </c>
      <c r="C7" s="250">
        <v>320</v>
      </c>
      <c r="D7" s="250">
        <v>406</v>
      </c>
      <c r="E7" s="251">
        <v>242</v>
      </c>
      <c r="F7" s="252">
        <v>30379</v>
      </c>
      <c r="G7" s="581">
        <v>1.5544696310699484</v>
      </c>
      <c r="H7" s="253">
        <v>3889</v>
      </c>
      <c r="I7" s="586">
        <v>0.19899708335465385</v>
      </c>
      <c r="J7" s="254">
        <v>2297</v>
      </c>
      <c r="K7" s="249">
        <v>113</v>
      </c>
      <c r="L7" s="338">
        <v>0</v>
      </c>
      <c r="M7" s="250">
        <v>0</v>
      </c>
      <c r="N7" s="251">
        <v>135</v>
      </c>
      <c r="O7" s="252">
        <v>2048</v>
      </c>
      <c r="P7" s="400">
        <v>0</v>
      </c>
      <c r="Q7" s="250">
        <v>0</v>
      </c>
      <c r="R7" s="254">
        <v>2222</v>
      </c>
    </row>
    <row r="8" spans="1:18" x14ac:dyDescent="0.25">
      <c r="A8" s="62" t="s">
        <v>18</v>
      </c>
      <c r="B8" s="249">
        <v>109</v>
      </c>
      <c r="C8" s="250">
        <v>173</v>
      </c>
      <c r="D8" s="250">
        <v>106</v>
      </c>
      <c r="E8" s="251">
        <v>81</v>
      </c>
      <c r="F8" s="252">
        <v>39409</v>
      </c>
      <c r="G8" s="581">
        <v>4.3069945355191255</v>
      </c>
      <c r="H8" s="253">
        <v>3520</v>
      </c>
      <c r="I8" s="586">
        <v>0.3846994535519126</v>
      </c>
      <c r="J8" s="254">
        <v>5249</v>
      </c>
      <c r="K8" s="249">
        <v>6</v>
      </c>
      <c r="L8" s="338">
        <v>0</v>
      </c>
      <c r="M8" s="250">
        <v>3</v>
      </c>
      <c r="N8" s="251">
        <v>14</v>
      </c>
      <c r="O8" s="249">
        <v>199</v>
      </c>
      <c r="P8" s="338">
        <v>0</v>
      </c>
      <c r="Q8" s="250">
        <v>72</v>
      </c>
      <c r="R8" s="251">
        <v>298</v>
      </c>
    </row>
    <row r="9" spans="1:18" x14ac:dyDescent="0.25">
      <c r="A9" s="62" t="s">
        <v>20</v>
      </c>
      <c r="B9" s="249">
        <v>128</v>
      </c>
      <c r="C9" s="250">
        <v>122</v>
      </c>
      <c r="D9" s="250">
        <v>202</v>
      </c>
      <c r="E9" s="251">
        <v>183</v>
      </c>
      <c r="F9" s="252">
        <v>19612</v>
      </c>
      <c r="G9" s="581">
        <v>2.2623139923866651</v>
      </c>
      <c r="H9" s="253">
        <v>3677</v>
      </c>
      <c r="I9" s="586">
        <v>0.42415503518283498</v>
      </c>
      <c r="J9" s="254">
        <v>14114</v>
      </c>
      <c r="K9" s="249">
        <v>28</v>
      </c>
      <c r="L9" s="338">
        <v>0</v>
      </c>
      <c r="M9" s="250">
        <v>6</v>
      </c>
      <c r="N9" s="251">
        <v>67</v>
      </c>
      <c r="O9" s="252">
        <v>1339</v>
      </c>
      <c r="P9" s="400">
        <v>0</v>
      </c>
      <c r="Q9" s="250">
        <v>88</v>
      </c>
      <c r="R9" s="254">
        <v>1941</v>
      </c>
    </row>
    <row r="10" spans="1:18" x14ac:dyDescent="0.25">
      <c r="A10" s="62" t="s">
        <v>21</v>
      </c>
      <c r="B10" s="249">
        <v>132</v>
      </c>
      <c r="C10" s="250">
        <v>110</v>
      </c>
      <c r="D10" s="250">
        <v>255</v>
      </c>
      <c r="E10" s="251">
        <v>220</v>
      </c>
      <c r="F10" s="252">
        <v>13438</v>
      </c>
      <c r="G10" s="581">
        <v>1.7950841570932408</v>
      </c>
      <c r="H10" s="253">
        <v>3700</v>
      </c>
      <c r="I10" s="586">
        <v>0.49425594442960191</v>
      </c>
      <c r="J10" s="254">
        <v>3505</v>
      </c>
      <c r="K10" s="249">
        <v>9</v>
      </c>
      <c r="L10" s="338">
        <v>0</v>
      </c>
      <c r="M10" s="250">
        <v>4</v>
      </c>
      <c r="N10" s="251">
        <v>20</v>
      </c>
      <c r="O10" s="249">
        <v>141</v>
      </c>
      <c r="P10" s="338">
        <v>0</v>
      </c>
      <c r="Q10" s="250">
        <v>159</v>
      </c>
      <c r="R10" s="251">
        <v>300</v>
      </c>
    </row>
    <row r="11" spans="1:18" x14ac:dyDescent="0.25">
      <c r="A11" s="62" t="s">
        <v>22</v>
      </c>
      <c r="B11" s="249">
        <v>8</v>
      </c>
      <c r="C11" s="250">
        <v>5</v>
      </c>
      <c r="D11" s="253">
        <v>277</v>
      </c>
      <c r="E11" s="254">
        <v>165</v>
      </c>
      <c r="F11" s="252">
        <v>12600</v>
      </c>
      <c r="G11" s="581">
        <v>1.1409942950285248</v>
      </c>
      <c r="H11" s="253">
        <v>5503</v>
      </c>
      <c r="I11" s="586">
        <v>0.49832473059856924</v>
      </c>
      <c r="J11" s="254">
        <v>2500</v>
      </c>
      <c r="K11" s="249">
        <v>18</v>
      </c>
      <c r="L11" s="338">
        <v>0</v>
      </c>
      <c r="M11" s="250">
        <v>0</v>
      </c>
      <c r="N11" s="251">
        <v>60</v>
      </c>
      <c r="O11" s="249">
        <v>260</v>
      </c>
      <c r="P11" s="338">
        <v>0</v>
      </c>
      <c r="Q11" s="250">
        <v>0</v>
      </c>
      <c r="R11" s="251">
        <v>420</v>
      </c>
    </row>
    <row r="12" spans="1:18" x14ac:dyDescent="0.25">
      <c r="A12" s="62" t="s">
        <v>23</v>
      </c>
      <c r="B12" s="249">
        <v>137</v>
      </c>
      <c r="C12" s="250">
        <v>24</v>
      </c>
      <c r="D12" s="250">
        <v>44</v>
      </c>
      <c r="E12" s="251">
        <v>33</v>
      </c>
      <c r="F12" s="252">
        <v>21135</v>
      </c>
      <c r="G12" s="581">
        <v>3.5688956433637284</v>
      </c>
      <c r="H12" s="253">
        <v>5886</v>
      </c>
      <c r="I12" s="586">
        <v>0.99392097264437695</v>
      </c>
      <c r="J12" s="254">
        <v>2235</v>
      </c>
      <c r="K12" s="249">
        <v>35</v>
      </c>
      <c r="L12" s="338">
        <v>0</v>
      </c>
      <c r="M12" s="250">
        <v>0</v>
      </c>
      <c r="N12" s="251">
        <v>60</v>
      </c>
      <c r="O12" s="252">
        <v>3421</v>
      </c>
      <c r="P12" s="400">
        <v>0</v>
      </c>
      <c r="Q12" s="250">
        <v>0</v>
      </c>
      <c r="R12" s="254">
        <v>6421</v>
      </c>
    </row>
    <row r="13" spans="1:18" x14ac:dyDescent="0.25">
      <c r="A13" s="62" t="s">
        <v>24</v>
      </c>
      <c r="B13" s="249">
        <v>117</v>
      </c>
      <c r="C13" s="250">
        <v>72</v>
      </c>
      <c r="D13" s="250">
        <v>69</v>
      </c>
      <c r="E13" s="251">
        <v>48</v>
      </c>
      <c r="F13" s="252">
        <v>33789</v>
      </c>
      <c r="G13" s="581">
        <v>2.3162188099808061</v>
      </c>
      <c r="H13" s="253">
        <v>8659</v>
      </c>
      <c r="I13" s="586">
        <v>0.59357005758157388</v>
      </c>
      <c r="J13" s="254">
        <v>18000</v>
      </c>
      <c r="K13" s="249">
        <v>6</v>
      </c>
      <c r="L13" s="338">
        <v>0</v>
      </c>
      <c r="M13" s="250">
        <v>4</v>
      </c>
      <c r="N13" s="251">
        <v>11</v>
      </c>
      <c r="O13" s="249">
        <v>102</v>
      </c>
      <c r="P13" s="338">
        <v>0</v>
      </c>
      <c r="Q13" s="250">
        <v>5</v>
      </c>
      <c r="R13" s="251">
        <v>350</v>
      </c>
    </row>
    <row r="14" spans="1:18" x14ac:dyDescent="0.25">
      <c r="A14" s="62" t="s">
        <v>604</v>
      </c>
      <c r="B14" s="249">
        <v>82</v>
      </c>
      <c r="C14" s="250">
        <v>20</v>
      </c>
      <c r="D14" s="250">
        <v>214</v>
      </c>
      <c r="E14" s="251">
        <v>134</v>
      </c>
      <c r="F14" s="252">
        <v>8885</v>
      </c>
      <c r="G14" s="581">
        <v>0.97401885551414169</v>
      </c>
      <c r="H14" s="253">
        <v>3393</v>
      </c>
      <c r="I14" s="586">
        <v>0.37195790396842798</v>
      </c>
      <c r="J14" s="251">
        <v>672</v>
      </c>
      <c r="K14" s="249">
        <v>15</v>
      </c>
      <c r="L14" s="338">
        <v>1</v>
      </c>
      <c r="M14" s="250">
        <v>0</v>
      </c>
      <c r="N14" s="251">
        <v>16</v>
      </c>
      <c r="O14" s="249">
        <v>77</v>
      </c>
      <c r="P14" s="338">
        <v>39</v>
      </c>
      <c r="Q14" s="250">
        <v>0</v>
      </c>
      <c r="R14" s="251">
        <v>116</v>
      </c>
    </row>
    <row r="15" spans="1:18" x14ac:dyDescent="0.25">
      <c r="A15" s="62" t="s">
        <v>26</v>
      </c>
      <c r="B15" s="249">
        <v>0</v>
      </c>
      <c r="C15" s="250">
        <v>0</v>
      </c>
      <c r="D15" s="250">
        <v>0</v>
      </c>
      <c r="E15" s="251">
        <v>0</v>
      </c>
      <c r="F15" s="252">
        <v>11447</v>
      </c>
      <c r="G15" s="581">
        <v>0.91965935566803247</v>
      </c>
      <c r="H15" s="253">
        <v>3670</v>
      </c>
      <c r="I15" s="586">
        <v>0.29485016469832087</v>
      </c>
      <c r="J15" s="254">
        <v>1593</v>
      </c>
      <c r="K15" s="249">
        <v>20</v>
      </c>
      <c r="L15" s="338">
        <v>0</v>
      </c>
      <c r="M15" s="250">
        <v>4</v>
      </c>
      <c r="N15" s="251">
        <v>38</v>
      </c>
      <c r="O15" s="249">
        <v>400</v>
      </c>
      <c r="P15" s="338">
        <v>0</v>
      </c>
      <c r="Q15" s="250">
        <v>22</v>
      </c>
      <c r="R15" s="254">
        <v>670</v>
      </c>
    </row>
    <row r="16" spans="1:18" x14ac:dyDescent="0.25">
      <c r="A16" s="64"/>
      <c r="B16" s="30"/>
      <c r="C16" s="136"/>
      <c r="D16" s="136"/>
      <c r="E16" s="137"/>
      <c r="F16" s="30"/>
      <c r="G16" s="136"/>
      <c r="H16" s="136"/>
      <c r="I16" s="136"/>
      <c r="J16" s="137"/>
      <c r="K16" s="30"/>
      <c r="L16" s="136"/>
      <c r="M16" s="136"/>
      <c r="N16" s="137"/>
      <c r="O16" s="30"/>
      <c r="P16" s="136"/>
      <c r="Q16" s="136"/>
      <c r="R16" s="137"/>
    </row>
    <row r="17" spans="1:18" x14ac:dyDescent="0.25">
      <c r="A17" s="61" t="s">
        <v>27</v>
      </c>
      <c r="B17" s="249"/>
      <c r="C17" s="250"/>
      <c r="D17" s="250"/>
      <c r="E17" s="251"/>
      <c r="F17" s="252"/>
      <c r="G17" s="581"/>
      <c r="H17" s="253"/>
      <c r="I17" s="587"/>
      <c r="J17" s="254"/>
      <c r="K17" s="249"/>
      <c r="L17" s="338"/>
      <c r="M17" s="250"/>
      <c r="N17" s="251"/>
      <c r="O17" s="252"/>
      <c r="P17" s="400"/>
      <c r="Q17" s="250"/>
      <c r="R17" s="254"/>
    </row>
    <row r="18" spans="1:18" x14ac:dyDescent="0.25">
      <c r="A18" s="62" t="s">
        <v>28</v>
      </c>
      <c r="B18" s="249">
        <v>278</v>
      </c>
      <c r="C18" s="250">
        <v>193</v>
      </c>
      <c r="D18" s="250">
        <v>518</v>
      </c>
      <c r="E18" s="251">
        <v>260</v>
      </c>
      <c r="F18" s="252">
        <v>90995</v>
      </c>
      <c r="G18" s="581">
        <v>2.7307784646779907</v>
      </c>
      <c r="H18" s="253">
        <v>23040</v>
      </c>
      <c r="I18" s="586">
        <v>0.69143508792989616</v>
      </c>
      <c r="J18" s="254">
        <v>3374</v>
      </c>
      <c r="K18" s="249">
        <v>75</v>
      </c>
      <c r="L18" s="338">
        <v>0</v>
      </c>
      <c r="M18" s="250">
        <v>31</v>
      </c>
      <c r="N18" s="251">
        <v>118</v>
      </c>
      <c r="O18" s="252">
        <v>1815</v>
      </c>
      <c r="P18" s="400">
        <v>0</v>
      </c>
      <c r="Q18" s="250">
        <v>359</v>
      </c>
      <c r="R18" s="254">
        <v>2410</v>
      </c>
    </row>
    <row r="19" spans="1:18" x14ac:dyDescent="0.25">
      <c r="A19" s="62" t="s">
        <v>29</v>
      </c>
      <c r="B19" s="249">
        <v>635</v>
      </c>
      <c r="C19" s="250">
        <v>479</v>
      </c>
      <c r="D19" s="250">
        <v>469</v>
      </c>
      <c r="E19" s="251">
        <v>236</v>
      </c>
      <c r="F19" s="252">
        <v>81982</v>
      </c>
      <c r="G19" s="581">
        <v>3.3298943948009749</v>
      </c>
      <c r="H19" s="253">
        <v>15003</v>
      </c>
      <c r="I19" s="586">
        <v>0.60938261575954511</v>
      </c>
      <c r="J19" s="254">
        <v>14060</v>
      </c>
      <c r="K19" s="249">
        <v>69</v>
      </c>
      <c r="L19" s="338">
        <v>52</v>
      </c>
      <c r="M19" s="250">
        <v>15</v>
      </c>
      <c r="N19" s="251">
        <v>119</v>
      </c>
      <c r="O19" s="252">
        <v>3117</v>
      </c>
      <c r="P19" s="400">
        <v>2236</v>
      </c>
      <c r="Q19" s="250">
        <v>61</v>
      </c>
      <c r="R19" s="254">
        <v>4138</v>
      </c>
    </row>
    <row r="20" spans="1:18" x14ac:dyDescent="0.25">
      <c r="A20" s="62" t="s">
        <v>30</v>
      </c>
      <c r="B20" s="249">
        <v>232</v>
      </c>
      <c r="C20" s="250">
        <v>148</v>
      </c>
      <c r="D20" s="250">
        <v>26</v>
      </c>
      <c r="E20" s="251">
        <v>20</v>
      </c>
      <c r="F20" s="252">
        <v>95950</v>
      </c>
      <c r="G20" s="581">
        <v>2.6447078280044103</v>
      </c>
      <c r="H20" s="253">
        <v>9569</v>
      </c>
      <c r="I20" s="586">
        <v>0.26375413450937157</v>
      </c>
      <c r="J20" s="254">
        <v>37053</v>
      </c>
      <c r="K20" s="249">
        <v>44</v>
      </c>
      <c r="L20" s="338">
        <v>40</v>
      </c>
      <c r="M20" s="250">
        <v>8</v>
      </c>
      <c r="N20" s="251">
        <v>77</v>
      </c>
      <c r="O20" s="252">
        <v>2209</v>
      </c>
      <c r="P20" s="400">
        <v>2077</v>
      </c>
      <c r="Q20" s="250">
        <v>126</v>
      </c>
      <c r="R20" s="254">
        <v>2335</v>
      </c>
    </row>
    <row r="21" spans="1:18" x14ac:dyDescent="0.25">
      <c r="A21" s="62" t="s">
        <v>31</v>
      </c>
      <c r="B21" s="249">
        <v>268</v>
      </c>
      <c r="C21" s="250">
        <v>141</v>
      </c>
      <c r="D21" s="250">
        <v>79</v>
      </c>
      <c r="E21" s="251">
        <v>55</v>
      </c>
      <c r="F21" s="252">
        <v>37674</v>
      </c>
      <c r="G21" s="581">
        <v>1.1565310821181889</v>
      </c>
      <c r="H21" s="253">
        <v>18881</v>
      </c>
      <c r="I21" s="586">
        <v>0.57961627014581729</v>
      </c>
      <c r="J21" s="254">
        <v>19567</v>
      </c>
      <c r="K21" s="249">
        <v>108</v>
      </c>
      <c r="L21" s="338">
        <v>0</v>
      </c>
      <c r="M21" s="250">
        <v>0</v>
      </c>
      <c r="N21" s="251">
        <v>127</v>
      </c>
      <c r="O21" s="252">
        <v>1386</v>
      </c>
      <c r="P21" s="400">
        <v>0</v>
      </c>
      <c r="Q21" s="250">
        <v>0</v>
      </c>
      <c r="R21" s="254">
        <v>1540</v>
      </c>
    </row>
    <row r="22" spans="1:18" x14ac:dyDescent="0.25">
      <c r="A22" s="62" t="s">
        <v>32</v>
      </c>
      <c r="B22" s="249">
        <v>71</v>
      </c>
      <c r="C22" s="250">
        <v>46</v>
      </c>
      <c r="D22" s="250">
        <v>154</v>
      </c>
      <c r="E22" s="251">
        <v>127</v>
      </c>
      <c r="F22" s="252">
        <v>55128</v>
      </c>
      <c r="G22" s="581">
        <v>2.5548243581425525</v>
      </c>
      <c r="H22" s="250">
        <v>833</v>
      </c>
      <c r="I22" s="586">
        <v>3.8604133840022245E-2</v>
      </c>
      <c r="J22" s="254">
        <v>4176</v>
      </c>
      <c r="K22" s="249">
        <v>58</v>
      </c>
      <c r="L22" s="338">
        <v>31</v>
      </c>
      <c r="M22" s="250">
        <v>0</v>
      </c>
      <c r="N22" s="251">
        <v>58</v>
      </c>
      <c r="O22" s="252">
        <v>2210</v>
      </c>
      <c r="P22" s="400">
        <v>1571</v>
      </c>
      <c r="Q22" s="250">
        <v>0</v>
      </c>
      <c r="R22" s="254">
        <v>2252</v>
      </c>
    </row>
    <row r="23" spans="1:18" x14ac:dyDescent="0.25">
      <c r="A23" s="62" t="s">
        <v>33</v>
      </c>
      <c r="B23" s="249">
        <v>175</v>
      </c>
      <c r="C23" s="250">
        <v>188</v>
      </c>
      <c r="D23" s="250">
        <v>344</v>
      </c>
      <c r="E23" s="251">
        <v>209</v>
      </c>
      <c r="F23" s="252">
        <v>55273</v>
      </c>
      <c r="G23" s="581">
        <v>1.783057517984451</v>
      </c>
      <c r="H23" s="253">
        <v>8081</v>
      </c>
      <c r="I23" s="586">
        <v>0.26068582857511535</v>
      </c>
      <c r="J23" s="254">
        <v>12576</v>
      </c>
      <c r="K23" s="249">
        <v>64</v>
      </c>
      <c r="L23" s="338">
        <v>17</v>
      </c>
      <c r="M23" s="250">
        <v>24</v>
      </c>
      <c r="N23" s="251">
        <v>102</v>
      </c>
      <c r="O23" s="252">
        <v>2508</v>
      </c>
      <c r="P23" s="400">
        <v>349</v>
      </c>
      <c r="Q23" s="250">
        <v>452</v>
      </c>
      <c r="R23" s="254">
        <v>3120</v>
      </c>
    </row>
    <row r="24" spans="1:18" x14ac:dyDescent="0.25">
      <c r="A24" s="62" t="s">
        <v>34</v>
      </c>
      <c r="B24" s="249">
        <v>274</v>
      </c>
      <c r="C24" s="250">
        <v>240</v>
      </c>
      <c r="D24" s="250">
        <v>298</v>
      </c>
      <c r="E24" s="251">
        <v>165</v>
      </c>
      <c r="F24" s="252">
        <v>37727</v>
      </c>
      <c r="G24" s="581">
        <v>1.2071094899852819</v>
      </c>
      <c r="H24" s="253">
        <v>28962</v>
      </c>
      <c r="I24" s="586">
        <v>0.92666538683048572</v>
      </c>
      <c r="J24" s="254">
        <v>4618</v>
      </c>
      <c r="K24" s="249">
        <v>145</v>
      </c>
      <c r="L24" s="338">
        <v>26</v>
      </c>
      <c r="M24" s="250">
        <v>20</v>
      </c>
      <c r="N24" s="251">
        <v>210</v>
      </c>
      <c r="O24" s="252">
        <v>3041</v>
      </c>
      <c r="P24" s="400">
        <v>210</v>
      </c>
      <c r="Q24" s="250">
        <v>46</v>
      </c>
      <c r="R24" s="254">
        <v>3466</v>
      </c>
    </row>
    <row r="25" spans="1:18" x14ac:dyDescent="0.25">
      <c r="A25" s="62" t="s">
        <v>35</v>
      </c>
      <c r="B25" s="249">
        <v>283</v>
      </c>
      <c r="C25" s="250">
        <v>33</v>
      </c>
      <c r="D25" s="250">
        <v>42</v>
      </c>
      <c r="E25" s="251">
        <v>26</v>
      </c>
      <c r="F25" s="252">
        <v>44807</v>
      </c>
      <c r="G25" s="581">
        <v>1.4127569680918148</v>
      </c>
      <c r="H25" s="253">
        <v>14146</v>
      </c>
      <c r="I25" s="586">
        <v>0.4460209358052718</v>
      </c>
      <c r="J25" s="254">
        <v>1884</v>
      </c>
      <c r="K25" s="249">
        <v>27</v>
      </c>
      <c r="L25" s="338">
        <v>3</v>
      </c>
      <c r="M25" s="250">
        <v>0</v>
      </c>
      <c r="N25" s="251">
        <v>35</v>
      </c>
      <c r="O25" s="249">
        <v>564</v>
      </c>
      <c r="P25" s="338">
        <v>24</v>
      </c>
      <c r="Q25" s="250">
        <v>0</v>
      </c>
      <c r="R25" s="251">
        <v>1130</v>
      </c>
    </row>
    <row r="26" spans="1:18" x14ac:dyDescent="0.25">
      <c r="A26" s="62" t="s">
        <v>36</v>
      </c>
      <c r="B26" s="249">
        <v>124</v>
      </c>
      <c r="C26" s="250">
        <v>92</v>
      </c>
      <c r="D26" s="250">
        <v>128</v>
      </c>
      <c r="E26" s="251">
        <v>95</v>
      </c>
      <c r="F26" s="252">
        <v>41358</v>
      </c>
      <c r="G26" s="581">
        <v>1.1515202138322753</v>
      </c>
      <c r="H26" s="253">
        <v>8795</v>
      </c>
      <c r="I26" s="586">
        <v>0.24487693507072056</v>
      </c>
      <c r="J26" s="254">
        <v>3437</v>
      </c>
      <c r="K26" s="249">
        <v>22</v>
      </c>
      <c r="L26" s="338">
        <v>0</v>
      </c>
      <c r="M26" s="250">
        <v>0</v>
      </c>
      <c r="N26" s="251">
        <v>36</v>
      </c>
      <c r="O26" s="252">
        <v>714</v>
      </c>
      <c r="P26" s="400">
        <v>0</v>
      </c>
      <c r="Q26" s="250">
        <v>0</v>
      </c>
      <c r="R26" s="254">
        <v>903</v>
      </c>
    </row>
    <row r="27" spans="1:18" x14ac:dyDescent="0.25">
      <c r="A27" s="62" t="s">
        <v>37</v>
      </c>
      <c r="B27" s="249">
        <v>172</v>
      </c>
      <c r="C27" s="250">
        <v>108</v>
      </c>
      <c r="D27" s="250">
        <v>162</v>
      </c>
      <c r="E27" s="251">
        <v>120</v>
      </c>
      <c r="F27" s="252">
        <v>90086</v>
      </c>
      <c r="G27" s="581">
        <v>3.0575976648678003</v>
      </c>
      <c r="H27" s="253">
        <v>22239</v>
      </c>
      <c r="I27" s="586">
        <v>0.75481111903064857</v>
      </c>
      <c r="J27" s="254">
        <v>4193</v>
      </c>
      <c r="K27" s="249">
        <v>98</v>
      </c>
      <c r="L27" s="338">
        <v>48</v>
      </c>
      <c r="M27" s="250">
        <v>11</v>
      </c>
      <c r="N27" s="251">
        <v>222</v>
      </c>
      <c r="O27" s="252">
        <v>2223</v>
      </c>
      <c r="P27" s="400">
        <v>581</v>
      </c>
      <c r="Q27" s="250">
        <v>63</v>
      </c>
      <c r="R27" s="254">
        <v>4379</v>
      </c>
    </row>
    <row r="28" spans="1:18" x14ac:dyDescent="0.25">
      <c r="A28" s="62" t="s">
        <v>38</v>
      </c>
      <c r="B28" s="249">
        <v>392</v>
      </c>
      <c r="C28" s="250">
        <v>373</v>
      </c>
      <c r="D28" s="250">
        <v>358</v>
      </c>
      <c r="E28" s="251">
        <v>350</v>
      </c>
      <c r="F28" s="252">
        <v>96524</v>
      </c>
      <c r="G28" s="581">
        <v>2.5927796282368112</v>
      </c>
      <c r="H28" s="253">
        <v>19211</v>
      </c>
      <c r="I28" s="586">
        <v>0.51603631675083272</v>
      </c>
      <c r="J28" s="254">
        <v>9606</v>
      </c>
      <c r="K28" s="249">
        <v>169</v>
      </c>
      <c r="L28" s="338">
        <v>71</v>
      </c>
      <c r="M28" s="250">
        <v>7</v>
      </c>
      <c r="N28" s="251">
        <v>250</v>
      </c>
      <c r="O28" s="252">
        <v>6642</v>
      </c>
      <c r="P28" s="400">
        <v>2295</v>
      </c>
      <c r="Q28" s="250">
        <v>102</v>
      </c>
      <c r="R28" s="254">
        <v>6572</v>
      </c>
    </row>
    <row r="29" spans="1:18" x14ac:dyDescent="0.25">
      <c r="A29" s="62" t="s">
        <v>39</v>
      </c>
      <c r="B29" s="249">
        <v>218</v>
      </c>
      <c r="C29" s="250">
        <v>156</v>
      </c>
      <c r="D29" s="253">
        <v>760</v>
      </c>
      <c r="E29" s="251">
        <v>420</v>
      </c>
      <c r="F29" s="252">
        <v>32707</v>
      </c>
      <c r="G29" s="581">
        <v>1.2111460840585078</v>
      </c>
      <c r="H29" s="253">
        <v>18217</v>
      </c>
      <c r="I29" s="586">
        <v>0.67457878170709129</v>
      </c>
      <c r="J29" s="254">
        <v>3406</v>
      </c>
      <c r="K29" s="249">
        <v>211</v>
      </c>
      <c r="L29" s="338">
        <v>0</v>
      </c>
      <c r="M29" s="250">
        <v>73</v>
      </c>
      <c r="N29" s="251">
        <v>487</v>
      </c>
      <c r="O29" s="252">
        <v>5685</v>
      </c>
      <c r="P29" s="400">
        <v>0</v>
      </c>
      <c r="Q29" s="253">
        <v>971</v>
      </c>
      <c r="R29" s="254">
        <v>8567</v>
      </c>
    </row>
    <row r="30" spans="1:18" x14ac:dyDescent="0.25">
      <c r="A30" s="62" t="s">
        <v>40</v>
      </c>
      <c r="B30" s="249">
        <v>197</v>
      </c>
      <c r="C30" s="250">
        <v>105</v>
      </c>
      <c r="D30" s="250">
        <v>66</v>
      </c>
      <c r="E30" s="251">
        <v>33</v>
      </c>
      <c r="F30" s="252">
        <v>57915</v>
      </c>
      <c r="G30" s="581">
        <v>2.0371803440149145</v>
      </c>
      <c r="H30" s="253">
        <v>16059</v>
      </c>
      <c r="I30" s="586">
        <v>0.56488093144324458</v>
      </c>
      <c r="J30" s="254">
        <v>34522</v>
      </c>
      <c r="K30" s="249">
        <v>12</v>
      </c>
      <c r="L30" s="338">
        <v>0</v>
      </c>
      <c r="M30" s="250">
        <v>0</v>
      </c>
      <c r="N30" s="251">
        <v>28</v>
      </c>
      <c r="O30" s="249">
        <v>873</v>
      </c>
      <c r="P30" s="338">
        <v>0</v>
      </c>
      <c r="Q30" s="250">
        <v>0</v>
      </c>
      <c r="R30" s="254">
        <v>1750</v>
      </c>
    </row>
    <row r="31" spans="1:18" x14ac:dyDescent="0.25">
      <c r="A31" s="62" t="s">
        <v>41</v>
      </c>
      <c r="B31" s="249">
        <v>13</v>
      </c>
      <c r="C31" s="250">
        <v>18</v>
      </c>
      <c r="D31" s="253">
        <v>777</v>
      </c>
      <c r="E31" s="251">
        <v>505</v>
      </c>
      <c r="F31" s="252">
        <v>60124</v>
      </c>
      <c r="G31" s="581">
        <v>2.9234659146163571</v>
      </c>
      <c r="H31" s="253">
        <v>26279</v>
      </c>
      <c r="I31" s="586">
        <v>1.2777885830983176</v>
      </c>
      <c r="J31" s="254">
        <v>5533</v>
      </c>
      <c r="K31" s="249">
        <v>18</v>
      </c>
      <c r="L31" s="338">
        <v>1</v>
      </c>
      <c r="M31" s="250">
        <v>0</v>
      </c>
      <c r="N31" s="251">
        <v>206</v>
      </c>
      <c r="O31" s="252">
        <v>1657</v>
      </c>
      <c r="P31" s="400">
        <v>25</v>
      </c>
      <c r="Q31" s="250">
        <v>0</v>
      </c>
      <c r="R31" s="254">
        <v>5137</v>
      </c>
    </row>
    <row r="32" spans="1:18" ht="15.75" thickBot="1" x14ac:dyDescent="0.3">
      <c r="A32" s="62" t="s">
        <v>42</v>
      </c>
      <c r="B32" s="249">
        <v>153</v>
      </c>
      <c r="C32" s="250">
        <v>89</v>
      </c>
      <c r="D32" s="250">
        <v>128</v>
      </c>
      <c r="E32" s="251">
        <v>78</v>
      </c>
      <c r="F32" s="269">
        <v>59364</v>
      </c>
      <c r="G32" s="581">
        <v>2.1675977653631286</v>
      </c>
      <c r="H32" s="270">
        <v>13360</v>
      </c>
      <c r="I32" s="586">
        <v>0.48782268959725417</v>
      </c>
      <c r="J32" s="271">
        <v>4206</v>
      </c>
      <c r="K32" s="249">
        <v>34</v>
      </c>
      <c r="L32" s="338">
        <v>5</v>
      </c>
      <c r="M32" s="250">
        <v>5</v>
      </c>
      <c r="N32" s="251">
        <v>40</v>
      </c>
      <c r="O32" s="249">
        <v>859</v>
      </c>
      <c r="P32" s="338">
        <v>70</v>
      </c>
      <c r="Q32" s="250">
        <v>22</v>
      </c>
      <c r="R32" s="254">
        <v>960</v>
      </c>
    </row>
    <row r="33" spans="1:18" x14ac:dyDescent="0.25">
      <c r="A33" s="229"/>
      <c r="B33" s="818" t="s">
        <v>122</v>
      </c>
      <c r="C33" s="819"/>
      <c r="D33" s="819"/>
      <c r="E33" s="820"/>
      <c r="F33" s="821" t="s">
        <v>123</v>
      </c>
      <c r="G33" s="822"/>
      <c r="H33" s="822"/>
      <c r="I33" s="822"/>
      <c r="J33" s="823"/>
      <c r="K33" s="824" t="s">
        <v>124</v>
      </c>
      <c r="L33" s="825"/>
      <c r="M33" s="825"/>
      <c r="N33" s="826"/>
      <c r="O33" s="827" t="s">
        <v>125</v>
      </c>
      <c r="P33" s="828"/>
      <c r="Q33" s="828"/>
      <c r="R33" s="829"/>
    </row>
    <row r="34" spans="1:18" ht="46.5" thickBot="1" x14ac:dyDescent="0.3">
      <c r="A34" s="153" t="s">
        <v>2</v>
      </c>
      <c r="B34" s="230" t="s">
        <v>126</v>
      </c>
      <c r="C34" s="231" t="s">
        <v>127</v>
      </c>
      <c r="D34" s="231" t="s">
        <v>128</v>
      </c>
      <c r="E34" s="232" t="s">
        <v>129</v>
      </c>
      <c r="F34" s="233" t="s">
        <v>130</v>
      </c>
      <c r="G34" s="582" t="s">
        <v>131</v>
      </c>
      <c r="H34" s="231" t="s">
        <v>132</v>
      </c>
      <c r="I34" s="584" t="s">
        <v>133</v>
      </c>
      <c r="J34" s="234" t="s">
        <v>134</v>
      </c>
      <c r="K34" s="235" t="s">
        <v>135</v>
      </c>
      <c r="L34" s="399" t="s">
        <v>624</v>
      </c>
      <c r="M34" s="236" t="s">
        <v>136</v>
      </c>
      <c r="N34" s="237" t="s">
        <v>83</v>
      </c>
      <c r="O34" s="238" t="s">
        <v>137</v>
      </c>
      <c r="P34" s="399" t="s">
        <v>624</v>
      </c>
      <c r="Q34" s="239" t="s">
        <v>138</v>
      </c>
      <c r="R34" s="240" t="s">
        <v>139</v>
      </c>
    </row>
    <row r="35" spans="1:18" x14ac:dyDescent="0.25">
      <c r="A35" s="64"/>
      <c r="B35" s="30"/>
      <c r="C35" s="136"/>
      <c r="D35" s="136"/>
      <c r="E35" s="137"/>
      <c r="F35" s="30"/>
      <c r="G35" s="136"/>
      <c r="H35" s="136"/>
      <c r="I35" s="136"/>
      <c r="J35" s="137"/>
      <c r="K35" s="30"/>
      <c r="L35" s="136"/>
      <c r="M35" s="136"/>
      <c r="N35" s="137"/>
      <c r="O35" s="30"/>
      <c r="P35" s="136"/>
      <c r="Q35" s="136"/>
      <c r="R35" s="137"/>
    </row>
    <row r="36" spans="1:18" x14ac:dyDescent="0.25">
      <c r="A36" s="61" t="s">
        <v>43</v>
      </c>
      <c r="B36" s="249"/>
      <c r="C36" s="250"/>
      <c r="D36" s="250"/>
      <c r="E36" s="251"/>
      <c r="F36" s="252"/>
      <c r="G36" s="581"/>
      <c r="H36" s="253"/>
      <c r="I36" s="587"/>
      <c r="J36" s="254"/>
      <c r="K36" s="249"/>
      <c r="L36" s="338"/>
      <c r="M36" s="250"/>
      <c r="N36" s="251"/>
      <c r="O36" s="252"/>
      <c r="P36" s="400"/>
      <c r="Q36" s="250"/>
      <c r="R36" s="254"/>
    </row>
    <row r="37" spans="1:18" x14ac:dyDescent="0.25">
      <c r="A37" s="62" t="s">
        <v>44</v>
      </c>
      <c r="B37" s="252">
        <v>23</v>
      </c>
      <c r="C37" s="253">
        <v>17</v>
      </c>
      <c r="D37" s="253">
        <v>302</v>
      </c>
      <c r="E37" s="254">
        <v>237</v>
      </c>
      <c r="F37" s="252">
        <v>340383</v>
      </c>
      <c r="G37" s="581">
        <v>5.700602914084743</v>
      </c>
      <c r="H37" s="253">
        <v>30573</v>
      </c>
      <c r="I37" s="586">
        <v>0.51202478646792837</v>
      </c>
      <c r="J37" s="254">
        <v>16892</v>
      </c>
      <c r="K37" s="249">
        <v>298</v>
      </c>
      <c r="L37" s="338">
        <v>104</v>
      </c>
      <c r="M37" s="250">
        <v>37</v>
      </c>
      <c r="N37" s="251">
        <v>523</v>
      </c>
      <c r="O37" s="252">
        <v>9679</v>
      </c>
      <c r="P37" s="400">
        <v>2791</v>
      </c>
      <c r="Q37" s="250">
        <v>935</v>
      </c>
      <c r="R37" s="254">
        <v>12778</v>
      </c>
    </row>
    <row r="38" spans="1:18" x14ac:dyDescent="0.25">
      <c r="A38" s="62" t="s">
        <v>45</v>
      </c>
      <c r="B38" s="249">
        <v>413</v>
      </c>
      <c r="C38" s="250">
        <v>293</v>
      </c>
      <c r="D38" s="250">
        <v>718</v>
      </c>
      <c r="E38" s="251">
        <v>689</v>
      </c>
      <c r="F38" s="252">
        <v>223093</v>
      </c>
      <c r="G38" s="581">
        <v>4.8059672554933215</v>
      </c>
      <c r="H38" s="253">
        <v>36367</v>
      </c>
      <c r="I38" s="586">
        <v>0.78343386471348553</v>
      </c>
      <c r="J38" s="254">
        <v>33541</v>
      </c>
      <c r="K38" s="249">
        <v>261</v>
      </c>
      <c r="L38" s="338">
        <v>183</v>
      </c>
      <c r="M38" s="250">
        <v>27</v>
      </c>
      <c r="N38" s="251">
        <v>543</v>
      </c>
      <c r="O38" s="252">
        <v>6714</v>
      </c>
      <c r="P38" s="400">
        <v>2413</v>
      </c>
      <c r="Q38" s="250">
        <v>228</v>
      </c>
      <c r="R38" s="254">
        <v>16644</v>
      </c>
    </row>
    <row r="39" spans="1:18" x14ac:dyDescent="0.25">
      <c r="A39" s="62" t="s">
        <v>46</v>
      </c>
      <c r="B39" s="249">
        <v>474</v>
      </c>
      <c r="C39" s="250">
        <v>208</v>
      </c>
      <c r="D39" s="250">
        <v>796</v>
      </c>
      <c r="E39" s="251">
        <v>474</v>
      </c>
      <c r="F39" s="252">
        <v>135900</v>
      </c>
      <c r="G39" s="581">
        <v>2.4783893204945837</v>
      </c>
      <c r="H39" s="253">
        <v>27652</v>
      </c>
      <c r="I39" s="586">
        <v>0.50428566218039905</v>
      </c>
      <c r="J39" s="254">
        <v>3498</v>
      </c>
      <c r="K39" s="249">
        <v>236</v>
      </c>
      <c r="L39" s="338">
        <v>128</v>
      </c>
      <c r="M39" s="250">
        <v>5</v>
      </c>
      <c r="N39" s="251">
        <v>592</v>
      </c>
      <c r="O39" s="252">
        <v>8214</v>
      </c>
      <c r="P39" s="400">
        <v>336</v>
      </c>
      <c r="Q39" s="250">
        <v>0</v>
      </c>
      <c r="R39" s="254">
        <v>11492</v>
      </c>
    </row>
    <row r="40" spans="1:18" x14ac:dyDescent="0.25">
      <c r="A40" s="62" t="s">
        <v>47</v>
      </c>
      <c r="B40" s="249">
        <v>375</v>
      </c>
      <c r="C40" s="250">
        <v>373</v>
      </c>
      <c r="D40" s="250">
        <v>597</v>
      </c>
      <c r="E40" s="251">
        <v>594</v>
      </c>
      <c r="F40" s="252">
        <v>90837</v>
      </c>
      <c r="G40" s="581">
        <v>1.6458661738326901</v>
      </c>
      <c r="H40" s="253">
        <v>36550</v>
      </c>
      <c r="I40" s="586">
        <v>0.66224565599463681</v>
      </c>
      <c r="J40" s="254">
        <v>5297</v>
      </c>
      <c r="K40" s="249">
        <v>38</v>
      </c>
      <c r="L40" s="338">
        <v>0</v>
      </c>
      <c r="M40" s="250">
        <v>18</v>
      </c>
      <c r="N40" s="251">
        <v>203</v>
      </c>
      <c r="O40" s="252">
        <v>1642</v>
      </c>
      <c r="P40" s="400">
        <v>0</v>
      </c>
      <c r="Q40" s="250">
        <v>88</v>
      </c>
      <c r="R40" s="254">
        <v>5045</v>
      </c>
    </row>
    <row r="41" spans="1:18" x14ac:dyDescent="0.25">
      <c r="A41" s="62" t="s">
        <v>48</v>
      </c>
      <c r="B41" s="249">
        <v>155</v>
      </c>
      <c r="C41" s="250">
        <v>117</v>
      </c>
      <c r="D41" s="250">
        <v>460</v>
      </c>
      <c r="E41" s="251">
        <v>330</v>
      </c>
      <c r="F41" s="252">
        <v>42780</v>
      </c>
      <c r="G41" s="581">
        <v>0.97517609245708814</v>
      </c>
      <c r="H41" s="253">
        <v>16000</v>
      </c>
      <c r="I41" s="586">
        <v>0.36472224121817226</v>
      </c>
      <c r="J41" s="254">
        <v>26500</v>
      </c>
      <c r="K41" s="249">
        <v>290</v>
      </c>
      <c r="L41" s="338">
        <v>0</v>
      </c>
      <c r="M41" s="250">
        <v>1</v>
      </c>
      <c r="N41" s="251">
        <v>326</v>
      </c>
      <c r="O41" s="252">
        <v>2300</v>
      </c>
      <c r="P41" s="400">
        <v>0</v>
      </c>
      <c r="Q41" s="250">
        <v>5</v>
      </c>
      <c r="R41" s="254">
        <v>2522</v>
      </c>
    </row>
    <row r="42" spans="1:18" x14ac:dyDescent="0.25">
      <c r="A42" s="62" t="s">
        <v>49</v>
      </c>
      <c r="B42" s="249">
        <v>205</v>
      </c>
      <c r="C42" s="250">
        <v>52</v>
      </c>
      <c r="D42" s="250">
        <v>80</v>
      </c>
      <c r="E42" s="251">
        <v>67</v>
      </c>
      <c r="F42" s="252">
        <v>725540</v>
      </c>
      <c r="G42" s="581">
        <v>14.569076305220884</v>
      </c>
      <c r="H42" s="253">
        <v>13951</v>
      </c>
      <c r="I42" s="586">
        <v>0.28014056224899597</v>
      </c>
      <c r="J42" s="254">
        <v>17250</v>
      </c>
      <c r="K42" s="249">
        <v>209</v>
      </c>
      <c r="L42" s="338">
        <v>0</v>
      </c>
      <c r="M42" s="250">
        <v>109</v>
      </c>
      <c r="N42" s="251">
        <v>333</v>
      </c>
      <c r="O42" s="252">
        <v>5872</v>
      </c>
      <c r="P42" s="400">
        <v>0</v>
      </c>
      <c r="Q42" s="253">
        <v>2180</v>
      </c>
      <c r="R42" s="254">
        <v>8952</v>
      </c>
    </row>
    <row r="43" spans="1:18" x14ac:dyDescent="0.25">
      <c r="A43" s="62" t="s">
        <v>50</v>
      </c>
      <c r="B43" s="249">
        <v>648</v>
      </c>
      <c r="C43" s="250">
        <v>587</v>
      </c>
      <c r="D43" s="250">
        <v>146</v>
      </c>
      <c r="E43" s="251">
        <v>92</v>
      </c>
      <c r="F43" s="252">
        <v>112049</v>
      </c>
      <c r="G43" s="581">
        <v>2.3596714752026955</v>
      </c>
      <c r="H43" s="253">
        <v>19613</v>
      </c>
      <c r="I43" s="586">
        <v>0.41303569548278402</v>
      </c>
      <c r="J43" s="254">
        <v>4415</v>
      </c>
      <c r="K43" s="249">
        <v>127</v>
      </c>
      <c r="L43" s="338">
        <v>0</v>
      </c>
      <c r="M43" s="250">
        <v>0</v>
      </c>
      <c r="N43" s="251">
        <v>132</v>
      </c>
      <c r="O43" s="252">
        <v>1646</v>
      </c>
      <c r="P43" s="400">
        <v>0</v>
      </c>
      <c r="Q43" s="250">
        <v>0</v>
      </c>
      <c r="R43" s="254">
        <v>1797</v>
      </c>
    </row>
    <row r="44" spans="1:18" x14ac:dyDescent="0.25">
      <c r="A44" s="62" t="s">
        <v>51</v>
      </c>
      <c r="B44" s="249">
        <v>279</v>
      </c>
      <c r="C44" s="250">
        <v>147</v>
      </c>
      <c r="D44" s="250">
        <v>147</v>
      </c>
      <c r="E44" s="251">
        <v>126</v>
      </c>
      <c r="F44" s="252">
        <v>91480</v>
      </c>
      <c r="G44" s="581">
        <v>1.9006856430500727</v>
      </c>
      <c r="H44" s="253">
        <v>18280</v>
      </c>
      <c r="I44" s="586">
        <v>0.37980469561603991</v>
      </c>
      <c r="J44" s="254">
        <v>9087</v>
      </c>
      <c r="K44" s="249">
        <v>41</v>
      </c>
      <c r="L44" s="338" t="s">
        <v>19</v>
      </c>
      <c r="M44" s="250">
        <v>40</v>
      </c>
      <c r="N44" s="251">
        <v>84</v>
      </c>
      <c r="O44" s="252">
        <v>1162</v>
      </c>
      <c r="P44" s="400" t="s">
        <v>19</v>
      </c>
      <c r="Q44" s="250">
        <v>320</v>
      </c>
      <c r="R44" s="254">
        <v>1482</v>
      </c>
    </row>
    <row r="45" spans="1:18" x14ac:dyDescent="0.25">
      <c r="A45" s="64"/>
      <c r="B45" s="30"/>
      <c r="C45" s="136"/>
      <c r="D45" s="136"/>
      <c r="E45" s="137"/>
      <c r="F45" s="30"/>
      <c r="G45" s="136"/>
      <c r="H45" s="136"/>
      <c r="I45" s="136"/>
      <c r="J45" s="137"/>
      <c r="K45" s="30"/>
      <c r="L45" s="136"/>
      <c r="M45" s="136"/>
      <c r="N45" s="137"/>
      <c r="O45" s="30"/>
      <c r="P45" s="136"/>
      <c r="Q45" s="136"/>
      <c r="R45" s="137"/>
    </row>
    <row r="46" spans="1:18" x14ac:dyDescent="0.25">
      <c r="A46" s="61" t="s">
        <v>52</v>
      </c>
      <c r="B46" s="252"/>
      <c r="C46" s="253"/>
      <c r="D46" s="253"/>
      <c r="E46" s="254"/>
      <c r="F46" s="252"/>
      <c r="G46" s="581"/>
      <c r="H46" s="253"/>
      <c r="I46" s="587"/>
      <c r="J46" s="254"/>
      <c r="K46" s="249"/>
      <c r="L46" s="338"/>
      <c r="M46" s="250"/>
      <c r="N46" s="251"/>
      <c r="O46" s="252"/>
      <c r="P46" s="400"/>
      <c r="Q46" s="250"/>
      <c r="R46" s="254"/>
    </row>
    <row r="47" spans="1:18" x14ac:dyDescent="0.25">
      <c r="A47" s="62" t="s">
        <v>53</v>
      </c>
      <c r="B47" s="249">
        <v>119</v>
      </c>
      <c r="C47" s="250">
        <v>77</v>
      </c>
      <c r="D47" s="250">
        <v>841</v>
      </c>
      <c r="E47" s="251">
        <v>500</v>
      </c>
      <c r="F47" s="252">
        <v>183135</v>
      </c>
      <c r="G47" s="581">
        <v>2.9090750242244212</v>
      </c>
      <c r="H47" s="253">
        <v>32357</v>
      </c>
      <c r="I47" s="586">
        <v>0.51398662494241731</v>
      </c>
      <c r="J47" s="254">
        <v>21753</v>
      </c>
      <c r="K47" s="249">
        <v>448</v>
      </c>
      <c r="L47" s="338">
        <v>277</v>
      </c>
      <c r="M47" s="250">
        <v>56</v>
      </c>
      <c r="N47" s="251">
        <v>590</v>
      </c>
      <c r="O47" s="252">
        <v>11065</v>
      </c>
      <c r="P47" s="400">
        <v>4784</v>
      </c>
      <c r="Q47" s="250">
        <v>798</v>
      </c>
      <c r="R47" s="254">
        <v>15364</v>
      </c>
    </row>
    <row r="48" spans="1:18" x14ac:dyDescent="0.25">
      <c r="A48" s="62" t="s">
        <v>54</v>
      </c>
      <c r="B48" s="249">
        <v>587</v>
      </c>
      <c r="C48" s="250">
        <v>503</v>
      </c>
      <c r="D48" s="253">
        <v>1222</v>
      </c>
      <c r="E48" s="251">
        <v>950</v>
      </c>
      <c r="F48" s="252">
        <v>211433</v>
      </c>
      <c r="G48" s="581">
        <v>3.4879573723976378</v>
      </c>
      <c r="H48" s="253">
        <v>19547</v>
      </c>
      <c r="I48" s="586">
        <v>0.32246197499092677</v>
      </c>
      <c r="J48" s="254">
        <v>37763</v>
      </c>
      <c r="K48" s="249">
        <v>312</v>
      </c>
      <c r="L48" s="338">
        <v>0</v>
      </c>
      <c r="M48" s="250">
        <v>47</v>
      </c>
      <c r="N48" s="251">
        <v>562</v>
      </c>
      <c r="O48" s="252">
        <v>8689</v>
      </c>
      <c r="P48" s="400">
        <v>0</v>
      </c>
      <c r="Q48" s="250">
        <v>544</v>
      </c>
      <c r="R48" s="254">
        <v>11483</v>
      </c>
    </row>
    <row r="49" spans="1:18" x14ac:dyDescent="0.25">
      <c r="A49" s="62" t="s">
        <v>55</v>
      </c>
      <c r="B49" s="249">
        <v>541</v>
      </c>
      <c r="C49" s="250">
        <v>333</v>
      </c>
      <c r="D49" s="250">
        <v>173</v>
      </c>
      <c r="E49" s="251">
        <v>129</v>
      </c>
      <c r="F49" s="252">
        <v>109380</v>
      </c>
      <c r="G49" s="581">
        <v>1.6034596496371765</v>
      </c>
      <c r="H49" s="253">
        <v>44547</v>
      </c>
      <c r="I49" s="586">
        <v>0.65303818808180014</v>
      </c>
      <c r="J49" s="254">
        <v>8564</v>
      </c>
      <c r="K49" s="249">
        <v>123</v>
      </c>
      <c r="L49" s="338">
        <v>5</v>
      </c>
      <c r="M49" s="250">
        <v>2</v>
      </c>
      <c r="N49" s="251">
        <v>154</v>
      </c>
      <c r="O49" s="252">
        <v>7471</v>
      </c>
      <c r="P49" s="400">
        <v>93</v>
      </c>
      <c r="Q49" s="250">
        <v>24</v>
      </c>
      <c r="R49" s="254">
        <v>7863</v>
      </c>
    </row>
    <row r="50" spans="1:18" x14ac:dyDescent="0.25">
      <c r="A50" s="62" t="s">
        <v>56</v>
      </c>
      <c r="B50" s="249">
        <v>176</v>
      </c>
      <c r="C50" s="250">
        <v>106</v>
      </c>
      <c r="D50" s="250">
        <v>592</v>
      </c>
      <c r="E50" s="251">
        <v>406</v>
      </c>
      <c r="F50" s="252">
        <v>125352</v>
      </c>
      <c r="G50" s="581">
        <v>1.5963527074524986</v>
      </c>
      <c r="H50" s="253">
        <v>25932</v>
      </c>
      <c r="I50" s="586">
        <v>0.33024298303703326</v>
      </c>
      <c r="J50" s="254">
        <v>24832</v>
      </c>
      <c r="K50" s="249">
        <v>83</v>
      </c>
      <c r="L50" s="338">
        <v>34</v>
      </c>
      <c r="M50" s="250">
        <v>5</v>
      </c>
      <c r="N50" s="251">
        <v>124</v>
      </c>
      <c r="O50" s="249">
        <v>894</v>
      </c>
      <c r="P50" s="338">
        <v>168</v>
      </c>
      <c r="Q50" s="250">
        <v>22</v>
      </c>
      <c r="R50" s="251">
        <v>1114</v>
      </c>
    </row>
    <row r="51" spans="1:18" x14ac:dyDescent="0.25">
      <c r="A51" s="62" t="s">
        <v>57</v>
      </c>
      <c r="B51" s="249">
        <v>444</v>
      </c>
      <c r="C51" s="250">
        <v>304</v>
      </c>
      <c r="D51" s="253">
        <v>1948</v>
      </c>
      <c r="E51" s="254">
        <v>1512</v>
      </c>
      <c r="F51" s="252">
        <v>181108</v>
      </c>
      <c r="G51" s="581">
        <v>2.6963434969032871</v>
      </c>
      <c r="H51" s="253">
        <v>47492</v>
      </c>
      <c r="I51" s="586">
        <v>0.70706288708909004</v>
      </c>
      <c r="J51" s="254">
        <v>34152</v>
      </c>
      <c r="K51" s="249">
        <v>266</v>
      </c>
      <c r="L51" s="338">
        <v>39</v>
      </c>
      <c r="M51" s="250">
        <v>6</v>
      </c>
      <c r="N51" s="251">
        <v>362</v>
      </c>
      <c r="O51" s="252">
        <v>7633</v>
      </c>
      <c r="P51" s="400">
        <v>662</v>
      </c>
      <c r="Q51" s="250">
        <v>65</v>
      </c>
      <c r="R51" s="254">
        <v>11092</v>
      </c>
    </row>
    <row r="52" spans="1:18" x14ac:dyDescent="0.25">
      <c r="A52" s="62" t="s">
        <v>58</v>
      </c>
      <c r="B52" s="252">
        <v>981</v>
      </c>
      <c r="C52" s="250">
        <v>111</v>
      </c>
      <c r="D52" s="250">
        <v>12</v>
      </c>
      <c r="E52" s="251">
        <v>10</v>
      </c>
      <c r="F52" s="252">
        <v>231141</v>
      </c>
      <c r="G52" s="581">
        <v>3.0435715790582534</v>
      </c>
      <c r="H52" s="253">
        <v>34070</v>
      </c>
      <c r="I52" s="586">
        <v>0.44862003581586435</v>
      </c>
      <c r="J52" s="254">
        <v>22781</v>
      </c>
      <c r="K52" s="249">
        <v>232</v>
      </c>
      <c r="L52" s="338">
        <v>169</v>
      </c>
      <c r="M52" s="250">
        <v>7</v>
      </c>
      <c r="N52" s="251">
        <v>499</v>
      </c>
      <c r="O52" s="252">
        <v>7939</v>
      </c>
      <c r="P52" s="400">
        <v>4871</v>
      </c>
      <c r="Q52" s="250">
        <v>889</v>
      </c>
      <c r="R52" s="254">
        <v>17272</v>
      </c>
    </row>
    <row r="53" spans="1:18" x14ac:dyDescent="0.25">
      <c r="A53" s="62" t="s">
        <v>59</v>
      </c>
      <c r="B53" s="252">
        <v>1099</v>
      </c>
      <c r="C53" s="250">
        <v>422</v>
      </c>
      <c r="D53" s="250">
        <v>350</v>
      </c>
      <c r="E53" s="251">
        <v>253</v>
      </c>
      <c r="F53" s="252">
        <v>107181</v>
      </c>
      <c r="G53" s="581">
        <v>1.4469644809849742</v>
      </c>
      <c r="H53" s="253">
        <v>41454</v>
      </c>
      <c r="I53" s="586">
        <v>0.55963711473816369</v>
      </c>
      <c r="J53" s="254">
        <v>31110</v>
      </c>
      <c r="K53" s="249">
        <v>301</v>
      </c>
      <c r="L53" s="338">
        <v>66</v>
      </c>
      <c r="M53" s="250">
        <v>6</v>
      </c>
      <c r="N53" s="254">
        <v>1058</v>
      </c>
      <c r="O53" s="252">
        <v>10077</v>
      </c>
      <c r="P53" s="400">
        <v>3019</v>
      </c>
      <c r="Q53" s="250">
        <v>23</v>
      </c>
      <c r="R53" s="254">
        <v>14489</v>
      </c>
    </row>
    <row r="54" spans="1:18" x14ac:dyDescent="0.25">
      <c r="A54" s="64"/>
      <c r="B54" s="30"/>
      <c r="C54" s="136"/>
      <c r="D54" s="136"/>
      <c r="E54" s="137"/>
      <c r="F54" s="30"/>
      <c r="G54" s="136"/>
      <c r="H54" s="136"/>
      <c r="I54" s="136"/>
      <c r="J54" s="137"/>
      <c r="K54" s="30"/>
      <c r="L54" s="136"/>
      <c r="M54" s="136"/>
      <c r="N54" s="137"/>
      <c r="O54" s="30"/>
      <c r="P54" s="136"/>
      <c r="Q54" s="136"/>
      <c r="R54" s="137"/>
    </row>
    <row r="55" spans="1:18" x14ac:dyDescent="0.25">
      <c r="A55" s="61" t="s">
        <v>60</v>
      </c>
      <c r="B55" s="249"/>
      <c r="C55" s="250"/>
      <c r="D55" s="250"/>
      <c r="E55" s="251"/>
      <c r="F55" s="252"/>
      <c r="G55" s="581"/>
      <c r="H55" s="253"/>
      <c r="I55" s="587"/>
      <c r="J55" s="254"/>
      <c r="K55" s="249"/>
      <c r="L55" s="338"/>
      <c r="M55" s="250"/>
      <c r="N55" s="251"/>
      <c r="O55" s="249"/>
      <c r="P55" s="338"/>
      <c r="Q55" s="250"/>
      <c r="R55" s="251"/>
    </row>
    <row r="56" spans="1:18" x14ac:dyDescent="0.25">
      <c r="A56" s="62" t="s">
        <v>61</v>
      </c>
      <c r="B56" s="249">
        <v>478</v>
      </c>
      <c r="C56" s="250">
        <v>360</v>
      </c>
      <c r="D56" s="250">
        <v>578</v>
      </c>
      <c r="E56" s="251">
        <v>334</v>
      </c>
      <c r="F56" s="252">
        <v>240821</v>
      </c>
      <c r="G56" s="581">
        <v>2.2112130310626301</v>
      </c>
      <c r="H56" s="253">
        <v>64846</v>
      </c>
      <c r="I56" s="587">
        <v>0.59541452037939935</v>
      </c>
      <c r="J56" s="254">
        <v>27645</v>
      </c>
      <c r="K56" s="249">
        <v>285</v>
      </c>
      <c r="L56" s="338">
        <v>139</v>
      </c>
      <c r="M56" s="250">
        <v>15</v>
      </c>
      <c r="N56" s="251">
        <v>362</v>
      </c>
      <c r="O56" s="252">
        <v>8869</v>
      </c>
      <c r="P56" s="400">
        <v>2553</v>
      </c>
      <c r="Q56" s="250">
        <v>268</v>
      </c>
      <c r="R56" s="254">
        <v>11167</v>
      </c>
    </row>
    <row r="57" spans="1:18" x14ac:dyDescent="0.25">
      <c r="A57" s="62" t="s">
        <v>62</v>
      </c>
      <c r="B57" s="249">
        <v>721</v>
      </c>
      <c r="C57" s="250">
        <v>548</v>
      </c>
      <c r="D57" s="250">
        <v>738</v>
      </c>
      <c r="E57" s="251">
        <v>596</v>
      </c>
      <c r="F57" s="252">
        <v>315605</v>
      </c>
      <c r="G57" s="581">
        <v>3.0503551925772001</v>
      </c>
      <c r="H57" s="253">
        <v>43816</v>
      </c>
      <c r="I57" s="587">
        <v>0.423486203063838</v>
      </c>
      <c r="J57" s="254">
        <v>18109</v>
      </c>
      <c r="K57" s="249">
        <v>785</v>
      </c>
      <c r="L57" s="338">
        <v>675</v>
      </c>
      <c r="M57" s="250">
        <v>96</v>
      </c>
      <c r="N57" s="254">
        <v>1064</v>
      </c>
      <c r="O57" s="252">
        <v>22194</v>
      </c>
      <c r="P57" s="400">
        <v>16449</v>
      </c>
      <c r="Q57" s="253">
        <v>1666</v>
      </c>
      <c r="R57" s="254">
        <v>30370</v>
      </c>
    </row>
    <row r="58" spans="1:18" x14ac:dyDescent="0.25">
      <c r="A58" s="62" t="s">
        <v>63</v>
      </c>
      <c r="B58" s="249">
        <v>760</v>
      </c>
      <c r="C58" s="250">
        <v>658</v>
      </c>
      <c r="D58" s="250">
        <v>298</v>
      </c>
      <c r="E58" s="251">
        <v>272</v>
      </c>
      <c r="F58" s="252">
        <v>338002</v>
      </c>
      <c r="G58" s="581">
        <v>3.8142752355695988</v>
      </c>
      <c r="H58" s="253">
        <v>45435</v>
      </c>
      <c r="I58" s="587">
        <v>0.51272357952942504</v>
      </c>
      <c r="J58" s="254">
        <v>35423</v>
      </c>
      <c r="K58" s="249">
        <v>501</v>
      </c>
      <c r="L58" s="338">
        <v>193</v>
      </c>
      <c r="M58" s="250">
        <v>55</v>
      </c>
      <c r="N58" s="251">
        <v>706</v>
      </c>
      <c r="O58" s="252">
        <v>25724</v>
      </c>
      <c r="P58" s="400">
        <v>8566</v>
      </c>
      <c r="Q58" s="253">
        <v>686</v>
      </c>
      <c r="R58" s="254">
        <v>29508</v>
      </c>
    </row>
    <row r="59" spans="1:18" x14ac:dyDescent="0.25">
      <c r="A59" s="62" t="s">
        <v>64</v>
      </c>
      <c r="B59" s="249">
        <v>648</v>
      </c>
      <c r="C59" s="250">
        <v>594</v>
      </c>
      <c r="D59" s="253">
        <v>2025</v>
      </c>
      <c r="E59" s="254">
        <v>1519</v>
      </c>
      <c r="F59" s="252">
        <v>273936</v>
      </c>
      <c r="G59" s="581">
        <v>2.6206447909691</v>
      </c>
      <c r="H59" s="253">
        <v>32743</v>
      </c>
      <c r="I59" s="587">
        <v>0.31324021811920022</v>
      </c>
      <c r="J59" s="254">
        <v>44362</v>
      </c>
      <c r="K59" s="249">
        <v>196</v>
      </c>
      <c r="L59" s="338">
        <v>0</v>
      </c>
      <c r="M59" s="250">
        <v>0</v>
      </c>
      <c r="N59" s="251">
        <v>1005</v>
      </c>
      <c r="O59" s="252">
        <v>4003</v>
      </c>
      <c r="P59" s="400">
        <v>0</v>
      </c>
      <c r="Q59" s="250">
        <v>0</v>
      </c>
      <c r="R59" s="254">
        <v>14144</v>
      </c>
    </row>
    <row r="60" spans="1:18" x14ac:dyDescent="0.25">
      <c r="A60" s="64"/>
      <c r="B60" s="30"/>
      <c r="C60" s="136"/>
      <c r="D60" s="136"/>
      <c r="E60" s="137"/>
      <c r="F60" s="30"/>
      <c r="G60" s="136"/>
      <c r="H60" s="136"/>
      <c r="I60" s="136"/>
      <c r="J60" s="137"/>
      <c r="K60" s="30"/>
      <c r="L60" s="136"/>
      <c r="M60" s="136"/>
      <c r="N60" s="137"/>
      <c r="O60" s="30"/>
      <c r="P60" s="136"/>
      <c r="Q60" s="136"/>
      <c r="R60" s="137"/>
    </row>
    <row r="61" spans="1:18" x14ac:dyDescent="0.25">
      <c r="A61" s="61" t="s">
        <v>65</v>
      </c>
      <c r="B61" s="249"/>
      <c r="C61" s="250"/>
      <c r="D61" s="250"/>
      <c r="E61" s="251"/>
      <c r="F61" s="252"/>
      <c r="G61" s="581"/>
      <c r="H61" s="253"/>
      <c r="I61" s="587"/>
      <c r="J61" s="254"/>
      <c r="K61" s="249"/>
      <c r="L61" s="338"/>
      <c r="M61" s="250"/>
      <c r="N61" s="251"/>
      <c r="O61" s="252"/>
      <c r="P61" s="400"/>
      <c r="Q61" s="250"/>
      <c r="R61" s="254"/>
    </row>
    <row r="62" spans="1:18" x14ac:dyDescent="0.25">
      <c r="A62" s="138" t="s">
        <v>66</v>
      </c>
      <c r="B62" s="249">
        <v>891</v>
      </c>
      <c r="C62" s="250">
        <v>611</v>
      </c>
      <c r="D62" s="250">
        <v>103</v>
      </c>
      <c r="E62" s="251">
        <v>68</v>
      </c>
      <c r="F62" s="252">
        <v>618437</v>
      </c>
      <c r="G62" s="581">
        <v>2.8036221864587345</v>
      </c>
      <c r="H62" s="253">
        <v>156824</v>
      </c>
      <c r="I62" s="587">
        <v>0.71094589387311014</v>
      </c>
      <c r="J62" s="254">
        <v>129210</v>
      </c>
      <c r="K62" s="252">
        <v>1892</v>
      </c>
      <c r="L62" s="400">
        <v>0</v>
      </c>
      <c r="M62" s="250">
        <v>217</v>
      </c>
      <c r="N62" s="254">
        <v>3219</v>
      </c>
      <c r="O62" s="252">
        <v>49231</v>
      </c>
      <c r="P62" s="400">
        <v>0</v>
      </c>
      <c r="Q62" s="253">
        <v>10113</v>
      </c>
      <c r="R62" s="254">
        <v>76108</v>
      </c>
    </row>
    <row r="63" spans="1:18" x14ac:dyDescent="0.25">
      <c r="A63" s="62" t="s">
        <v>67</v>
      </c>
      <c r="B63" s="252">
        <v>9287</v>
      </c>
      <c r="C63" s="253">
        <v>1363</v>
      </c>
      <c r="D63" s="253">
        <v>820</v>
      </c>
      <c r="E63" s="251">
        <v>701</v>
      </c>
      <c r="F63" s="252">
        <v>1078324</v>
      </c>
      <c r="G63" s="581">
        <v>3.6030245620366008</v>
      </c>
      <c r="H63" s="253">
        <v>191397</v>
      </c>
      <c r="I63" s="587">
        <v>0.63951844909333311</v>
      </c>
      <c r="J63" s="254">
        <v>299156</v>
      </c>
      <c r="K63" s="252">
        <v>2910</v>
      </c>
      <c r="L63" s="400">
        <v>1501</v>
      </c>
      <c r="M63" s="250">
        <v>142</v>
      </c>
      <c r="N63" s="254">
        <v>3682</v>
      </c>
      <c r="O63" s="252">
        <v>131407</v>
      </c>
      <c r="P63" s="400">
        <v>49988</v>
      </c>
      <c r="Q63" s="253">
        <v>2877</v>
      </c>
      <c r="R63" s="254">
        <v>144676</v>
      </c>
    </row>
    <row r="64" spans="1:18" x14ac:dyDescent="0.25">
      <c r="A64" s="62" t="s">
        <v>68</v>
      </c>
      <c r="B64" s="249">
        <v>827</v>
      </c>
      <c r="C64" s="250">
        <v>709</v>
      </c>
      <c r="D64" s="250">
        <v>601</v>
      </c>
      <c r="E64" s="251">
        <v>454</v>
      </c>
      <c r="F64" s="252">
        <v>536036</v>
      </c>
      <c r="G64" s="581">
        <v>2.6614170100789436</v>
      </c>
      <c r="H64" s="253">
        <v>87978</v>
      </c>
      <c r="I64" s="587">
        <v>0.43681048607318407</v>
      </c>
      <c r="J64" s="254">
        <v>163542</v>
      </c>
      <c r="K64" s="252">
        <v>1122</v>
      </c>
      <c r="L64" s="400" t="s">
        <v>19</v>
      </c>
      <c r="M64" s="250">
        <v>311</v>
      </c>
      <c r="N64" s="254">
        <v>2735</v>
      </c>
      <c r="O64" s="252">
        <v>26557</v>
      </c>
      <c r="P64" s="400" t="s">
        <v>19</v>
      </c>
      <c r="Q64" s="253">
        <v>2542</v>
      </c>
      <c r="R64" s="254">
        <v>59274</v>
      </c>
    </row>
    <row r="65" spans="1:20" ht="15.75" thickBot="1" x14ac:dyDescent="0.3">
      <c r="A65" s="62"/>
      <c r="B65" s="255"/>
      <c r="C65" s="256"/>
      <c r="D65" s="256"/>
      <c r="E65" s="257"/>
      <c r="F65" s="258"/>
      <c r="G65" s="259"/>
      <c r="H65" s="260"/>
      <c r="I65" s="261"/>
      <c r="J65" s="262"/>
      <c r="K65" s="263"/>
      <c r="L65" s="265"/>
      <c r="M65" s="256"/>
      <c r="N65" s="264"/>
      <c r="O65" s="263"/>
      <c r="P65" s="265"/>
      <c r="Q65" s="265"/>
      <c r="R65" s="264"/>
    </row>
    <row r="66" spans="1:20" ht="15.75" thickBot="1" x14ac:dyDescent="0.3">
      <c r="A66" s="229"/>
      <c r="B66" s="818" t="s">
        <v>122</v>
      </c>
      <c r="C66" s="819"/>
      <c r="D66" s="819"/>
      <c r="E66" s="820"/>
      <c r="F66" s="821" t="s">
        <v>123</v>
      </c>
      <c r="G66" s="822"/>
      <c r="H66" s="822"/>
      <c r="I66" s="822"/>
      <c r="J66" s="823"/>
      <c r="K66" s="824" t="s">
        <v>124</v>
      </c>
      <c r="L66" s="825"/>
      <c r="M66" s="825"/>
      <c r="N66" s="826"/>
      <c r="O66" s="827" t="s">
        <v>125</v>
      </c>
      <c r="P66" s="828"/>
      <c r="Q66" s="828"/>
      <c r="R66" s="829"/>
    </row>
    <row r="67" spans="1:20" ht="46.5" thickBot="1" x14ac:dyDescent="0.3">
      <c r="A67" s="153" t="s">
        <v>2</v>
      </c>
      <c r="B67" s="230" t="s">
        <v>126</v>
      </c>
      <c r="C67" s="231" t="s">
        <v>127</v>
      </c>
      <c r="D67" s="231" t="s">
        <v>128</v>
      </c>
      <c r="E67" s="232" t="s">
        <v>129</v>
      </c>
      <c r="F67" s="233" t="s">
        <v>130</v>
      </c>
      <c r="G67" s="582" t="s">
        <v>131</v>
      </c>
      <c r="H67" s="231" t="s">
        <v>132</v>
      </c>
      <c r="I67" s="584" t="s">
        <v>133</v>
      </c>
      <c r="J67" s="234" t="s">
        <v>134</v>
      </c>
      <c r="K67" s="402" t="s">
        <v>135</v>
      </c>
      <c r="L67" s="403" t="s">
        <v>624</v>
      </c>
      <c r="M67" s="404" t="s">
        <v>136</v>
      </c>
      <c r="N67" s="405" t="s">
        <v>83</v>
      </c>
      <c r="O67" s="402" t="s">
        <v>137</v>
      </c>
      <c r="P67" s="403" t="s">
        <v>624</v>
      </c>
      <c r="Q67" s="405" t="s">
        <v>138</v>
      </c>
      <c r="R67" s="406" t="s">
        <v>139</v>
      </c>
    </row>
    <row r="68" spans="1:20" x14ac:dyDescent="0.25">
      <c r="A68" s="64"/>
      <c r="B68" s="30"/>
      <c r="C68" s="136"/>
      <c r="D68" s="136"/>
      <c r="E68" s="137"/>
      <c r="F68" s="30"/>
      <c r="G68" s="136"/>
      <c r="H68" s="136"/>
      <c r="I68" s="136"/>
      <c r="J68" s="137"/>
      <c r="K68" s="30"/>
      <c r="L68" s="136"/>
      <c r="M68" s="136"/>
      <c r="N68" s="137"/>
      <c r="O68" s="30"/>
      <c r="P68" s="136"/>
      <c r="Q68" s="136"/>
      <c r="R68" s="137"/>
    </row>
    <row r="69" spans="1:20" x14ac:dyDescent="0.25">
      <c r="A69" s="138" t="s">
        <v>105</v>
      </c>
      <c r="B69" s="249"/>
      <c r="C69" s="250"/>
      <c r="D69" s="250"/>
      <c r="E69" s="251"/>
      <c r="F69" s="252"/>
      <c r="G69" s="581"/>
      <c r="H69" s="253"/>
      <c r="I69" s="587"/>
      <c r="J69" s="254"/>
      <c r="K69" s="252"/>
      <c r="L69" s="400"/>
      <c r="M69" s="250"/>
      <c r="N69" s="254"/>
      <c r="O69" s="252"/>
      <c r="P69" s="400"/>
      <c r="Q69" s="253"/>
      <c r="R69" s="254"/>
    </row>
    <row r="70" spans="1:20" x14ac:dyDescent="0.25">
      <c r="A70" s="62" t="s">
        <v>70</v>
      </c>
      <c r="B70" s="249">
        <v>1309</v>
      </c>
      <c r="C70" s="250">
        <v>431</v>
      </c>
      <c r="D70" s="253">
        <v>960</v>
      </c>
      <c r="E70" s="254">
        <v>863</v>
      </c>
      <c r="F70" s="252">
        <v>817265</v>
      </c>
      <c r="G70" s="581">
        <v>3.3647397392245906</v>
      </c>
      <c r="H70" s="253">
        <v>199860</v>
      </c>
      <c r="I70" s="587">
        <v>0.82283822784705896</v>
      </c>
      <c r="J70" s="254">
        <v>40740</v>
      </c>
      <c r="K70" s="249">
        <v>1172</v>
      </c>
      <c r="L70" s="338">
        <v>21</v>
      </c>
      <c r="M70" s="250">
        <v>367</v>
      </c>
      <c r="N70" s="254">
        <v>2373</v>
      </c>
      <c r="O70" s="252">
        <v>33321</v>
      </c>
      <c r="P70" s="400">
        <v>296</v>
      </c>
      <c r="Q70" s="253">
        <v>5337</v>
      </c>
      <c r="R70" s="254">
        <v>40377</v>
      </c>
    </row>
    <row r="71" spans="1:20" x14ac:dyDescent="0.25">
      <c r="A71" s="62" t="s">
        <v>69</v>
      </c>
      <c r="B71" s="252">
        <v>1494</v>
      </c>
      <c r="C71" s="250">
        <v>1015</v>
      </c>
      <c r="D71" s="253">
        <v>7593</v>
      </c>
      <c r="E71" s="251">
        <v>5528</v>
      </c>
      <c r="F71" s="252">
        <v>677663</v>
      </c>
      <c r="G71" s="581">
        <v>4.1120826709061999</v>
      </c>
      <c r="H71" s="253">
        <v>127451</v>
      </c>
      <c r="I71" s="587">
        <v>0.77337710409106908</v>
      </c>
      <c r="J71" s="254">
        <v>109338</v>
      </c>
      <c r="K71" s="252">
        <v>936</v>
      </c>
      <c r="L71" s="400">
        <v>731</v>
      </c>
      <c r="M71" s="250">
        <v>175</v>
      </c>
      <c r="N71" s="254">
        <v>1703</v>
      </c>
      <c r="O71" s="252">
        <v>27563</v>
      </c>
      <c r="P71" s="400">
        <v>14771</v>
      </c>
      <c r="Q71" s="253">
        <v>1999</v>
      </c>
      <c r="R71" s="254">
        <v>43407</v>
      </c>
      <c r="T71" s="28"/>
    </row>
    <row r="72" spans="1:20" ht="15.75" thickBot="1" x14ac:dyDescent="0.3">
      <c r="A72" s="64"/>
      <c r="B72" s="30"/>
      <c r="C72" s="136"/>
      <c r="D72" s="136"/>
      <c r="E72" s="137"/>
      <c r="F72" s="30"/>
      <c r="G72" s="136"/>
      <c r="H72" s="136"/>
      <c r="I72" s="136"/>
      <c r="J72" s="137"/>
      <c r="K72" s="30"/>
      <c r="L72" s="136"/>
      <c r="M72" s="136"/>
      <c r="N72" s="137"/>
      <c r="O72" s="30"/>
      <c r="P72" s="136"/>
      <c r="Q72" s="136"/>
      <c r="R72" s="137"/>
    </row>
    <row r="73" spans="1:20" ht="15.75" thickBot="1" x14ac:dyDescent="0.3">
      <c r="A73" s="60" t="s">
        <v>71</v>
      </c>
      <c r="B73" s="144"/>
      <c r="C73" s="15"/>
      <c r="D73" s="15"/>
      <c r="E73" s="29"/>
      <c r="F73" s="144"/>
      <c r="G73" s="581"/>
      <c r="H73" s="15"/>
      <c r="I73" s="587"/>
      <c r="J73" s="29"/>
      <c r="K73" s="144"/>
      <c r="L73" s="339"/>
      <c r="M73" s="15"/>
      <c r="N73" s="29"/>
      <c r="O73" s="144"/>
      <c r="P73" s="339"/>
      <c r="Q73" s="15"/>
      <c r="R73" s="29"/>
    </row>
    <row r="74" spans="1:20" x14ac:dyDescent="0.25">
      <c r="A74" s="62" t="s">
        <v>72</v>
      </c>
      <c r="B74" s="249">
        <v>0</v>
      </c>
      <c r="C74" s="250">
        <v>0</v>
      </c>
      <c r="D74" s="250">
        <v>0</v>
      </c>
      <c r="E74" s="251">
        <v>0</v>
      </c>
      <c r="F74" s="252">
        <v>12767</v>
      </c>
      <c r="G74" s="581">
        <v>3.8385447985568248</v>
      </c>
      <c r="H74" s="253">
        <v>4620</v>
      </c>
      <c r="I74" s="587">
        <v>1.3890559230306674</v>
      </c>
      <c r="J74" s="254">
        <v>3380</v>
      </c>
      <c r="K74" s="249">
        <v>6</v>
      </c>
      <c r="L74" s="338">
        <v>0</v>
      </c>
      <c r="M74" s="250">
        <v>0</v>
      </c>
      <c r="N74" s="251">
        <v>8</v>
      </c>
      <c r="O74" s="249">
        <v>50</v>
      </c>
      <c r="P74" s="338">
        <v>0</v>
      </c>
      <c r="Q74" s="250">
        <v>0</v>
      </c>
      <c r="R74" s="251">
        <v>74</v>
      </c>
    </row>
    <row r="75" spans="1:20" ht="15.75" thickBot="1" x14ac:dyDescent="0.3">
      <c r="A75" s="77" t="s">
        <v>73</v>
      </c>
      <c r="B75" s="266">
        <v>0</v>
      </c>
      <c r="C75" s="267">
        <v>0</v>
      </c>
      <c r="D75" s="267">
        <v>13</v>
      </c>
      <c r="E75" s="268">
        <v>4</v>
      </c>
      <c r="F75" s="269">
        <v>57232</v>
      </c>
      <c r="G75" s="583">
        <v>3.7048161574313827</v>
      </c>
      <c r="H75" s="270">
        <v>15590</v>
      </c>
      <c r="I75" s="588">
        <f>H75/15448</f>
        <v>1.0091921284308649</v>
      </c>
      <c r="J75" s="271">
        <v>1887</v>
      </c>
      <c r="K75" s="266">
        <v>109</v>
      </c>
      <c r="L75" s="340">
        <v>0</v>
      </c>
      <c r="M75" s="267">
        <v>11</v>
      </c>
      <c r="N75" s="268">
        <v>142</v>
      </c>
      <c r="O75" s="269">
        <v>3339</v>
      </c>
      <c r="P75" s="401">
        <v>0</v>
      </c>
      <c r="Q75" s="267">
        <v>158</v>
      </c>
      <c r="R75" s="271">
        <v>3677</v>
      </c>
    </row>
    <row r="76" spans="1:20" ht="15.75" thickBot="1" x14ac:dyDescent="0.3"/>
    <row r="77" spans="1:20" ht="15.75" thickBot="1" x14ac:dyDescent="0.3">
      <c r="A77" s="227" t="s">
        <v>74</v>
      </c>
      <c r="B77" s="272">
        <f>SUM(B5:B75)</f>
        <v>27968</v>
      </c>
      <c r="C77" s="273">
        <f t="shared" ref="C77:R77" si="0">SUM(C5:C75)</f>
        <v>13466</v>
      </c>
      <c r="D77" s="273">
        <f t="shared" si="0"/>
        <v>28381</v>
      </c>
      <c r="E77" s="408">
        <f t="shared" si="0"/>
        <v>20750</v>
      </c>
      <c r="F77" s="567">
        <f t="shared" si="0"/>
        <v>9057776</v>
      </c>
      <c r="G77" s="568">
        <v>3.00786844244942</v>
      </c>
      <c r="H77" s="273">
        <f t="shared" si="0"/>
        <v>1703933</v>
      </c>
      <c r="I77" s="569">
        <v>0.56422296582633014</v>
      </c>
      <c r="J77" s="570">
        <f t="shared" si="0"/>
        <v>1386944</v>
      </c>
      <c r="K77" s="341">
        <f t="shared" si="0"/>
        <v>14636</v>
      </c>
      <c r="L77" s="273">
        <f t="shared" si="0"/>
        <v>4560</v>
      </c>
      <c r="M77" s="273">
        <f t="shared" si="0"/>
        <v>1970</v>
      </c>
      <c r="N77" s="273">
        <f t="shared" si="0"/>
        <v>25674</v>
      </c>
      <c r="O77" s="273">
        <f t="shared" si="0"/>
        <v>467962</v>
      </c>
      <c r="P77" s="273">
        <f t="shared" si="0"/>
        <v>121237</v>
      </c>
      <c r="Q77" s="273">
        <f t="shared" si="0"/>
        <v>34315</v>
      </c>
      <c r="R77" s="274">
        <f t="shared" si="0"/>
        <v>655021</v>
      </c>
    </row>
    <row r="80" spans="1:20" ht="60" x14ac:dyDescent="0.25">
      <c r="A80" s="407" t="s">
        <v>625</v>
      </c>
    </row>
    <row r="82" spans="1:1" ht="45" x14ac:dyDescent="0.25">
      <c r="A82" s="479" t="s">
        <v>651</v>
      </c>
    </row>
  </sheetData>
  <mergeCells count="12">
    <mergeCell ref="B66:E66"/>
    <mergeCell ref="F66:J66"/>
    <mergeCell ref="K66:N66"/>
    <mergeCell ref="O66:R66"/>
    <mergeCell ref="B2:E2"/>
    <mergeCell ref="F2:J2"/>
    <mergeCell ref="K2:N2"/>
    <mergeCell ref="O2:R2"/>
    <mergeCell ref="B33:E33"/>
    <mergeCell ref="F33:J33"/>
    <mergeCell ref="K33:N33"/>
    <mergeCell ref="O33:R33"/>
  </mergeCells>
  <pageMargins left="0.7" right="0.7" top="0.75" bottom="0.75" header="0.3" footer="0.3"/>
  <pageSetup orientation="landscape" r:id="rId1"/>
  <headerFooter>
    <oddHeader>&amp;L2015 Annual Statistical Report&amp;CLibrary Services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"/>
  <sheetViews>
    <sheetView showWhiteSpace="0" view="pageLayout" topLeftCell="A61" zoomScaleNormal="100" workbookViewId="0">
      <selection activeCell="D73" sqref="D73:D74"/>
    </sheetView>
  </sheetViews>
  <sheetFormatPr defaultRowHeight="15" x14ac:dyDescent="0.25"/>
  <cols>
    <col min="1" max="1" width="32.140625" customWidth="1"/>
    <col min="3" max="3" width="9.7109375" customWidth="1"/>
  </cols>
  <sheetData>
    <row r="1" spans="1:14" ht="15.75" thickBot="1" x14ac:dyDescent="0.3">
      <c r="A1" s="175"/>
      <c r="B1" s="830" t="s">
        <v>140</v>
      </c>
      <c r="C1" s="839"/>
      <c r="D1" s="840"/>
      <c r="E1" s="412" t="s">
        <v>628</v>
      </c>
      <c r="F1" s="835" t="s">
        <v>626</v>
      </c>
      <c r="G1" s="836"/>
      <c r="H1" s="830" t="s">
        <v>141</v>
      </c>
      <c r="I1" s="831"/>
      <c r="J1" s="831"/>
      <c r="K1" s="831"/>
      <c r="L1" s="832"/>
      <c r="M1" s="833" t="s">
        <v>142</v>
      </c>
      <c r="N1" s="834"/>
    </row>
    <row r="2" spans="1:14" ht="42.75" customHeight="1" thickBot="1" x14ac:dyDescent="0.3">
      <c r="A2" s="153" t="s">
        <v>2</v>
      </c>
      <c r="B2" s="281" t="s">
        <v>143</v>
      </c>
      <c r="C2" s="282" t="s">
        <v>144</v>
      </c>
      <c r="D2" s="283" t="s">
        <v>145</v>
      </c>
      <c r="E2" s="283" t="s">
        <v>627</v>
      </c>
      <c r="F2" s="409" t="s">
        <v>646</v>
      </c>
      <c r="G2" s="409" t="s">
        <v>645</v>
      </c>
      <c r="H2" s="284" t="s">
        <v>146</v>
      </c>
      <c r="I2" s="285" t="s">
        <v>147</v>
      </c>
      <c r="J2" s="285" t="s">
        <v>148</v>
      </c>
      <c r="K2" s="285" t="s">
        <v>149</v>
      </c>
      <c r="L2" s="286" t="s">
        <v>150</v>
      </c>
      <c r="M2" s="287" t="s">
        <v>151</v>
      </c>
      <c r="N2" s="288" t="s">
        <v>152</v>
      </c>
    </row>
    <row r="3" spans="1:14" ht="15.75" thickBot="1" x14ac:dyDescent="0.3">
      <c r="A3" s="91" t="s">
        <v>14</v>
      </c>
      <c r="B3" s="289"/>
      <c r="C3" s="290"/>
      <c r="D3" s="291"/>
      <c r="E3" s="291"/>
      <c r="F3" s="290"/>
      <c r="G3" s="290"/>
      <c r="H3" s="292"/>
      <c r="I3" s="293"/>
      <c r="J3" s="293"/>
      <c r="K3" s="293"/>
      <c r="L3" s="294"/>
      <c r="M3" s="292"/>
      <c r="N3" s="294"/>
    </row>
    <row r="4" spans="1:14" x14ac:dyDescent="0.25">
      <c r="A4" s="295" t="s">
        <v>15</v>
      </c>
      <c r="B4" s="245">
        <v>17</v>
      </c>
      <c r="C4" s="246">
        <v>12</v>
      </c>
      <c r="D4" s="296">
        <v>5206</v>
      </c>
      <c r="E4" s="296">
        <v>522</v>
      </c>
      <c r="F4" s="277">
        <v>0</v>
      </c>
      <c r="G4" s="260">
        <v>0</v>
      </c>
      <c r="H4" s="297">
        <v>0</v>
      </c>
      <c r="I4" s="205">
        <v>0</v>
      </c>
      <c r="J4" s="206">
        <v>364</v>
      </c>
      <c r="K4" s="206">
        <v>1300</v>
      </c>
      <c r="L4" s="298">
        <v>728</v>
      </c>
      <c r="M4" s="204">
        <v>468</v>
      </c>
      <c r="N4" s="298">
        <v>312</v>
      </c>
    </row>
    <row r="5" spans="1:14" x14ac:dyDescent="0.25">
      <c r="A5" s="295" t="s">
        <v>16</v>
      </c>
      <c r="B5" s="249">
        <v>11</v>
      </c>
      <c r="C5" s="250">
        <v>6</v>
      </c>
      <c r="D5" s="254">
        <v>5444</v>
      </c>
      <c r="E5" s="254">
        <v>3120</v>
      </c>
      <c r="F5" s="252">
        <v>0</v>
      </c>
      <c r="G5" s="410">
        <v>0</v>
      </c>
      <c r="H5" s="200">
        <v>135</v>
      </c>
      <c r="I5" s="198">
        <v>155</v>
      </c>
      <c r="J5" s="198">
        <v>854</v>
      </c>
      <c r="K5" s="207">
        <v>3533</v>
      </c>
      <c r="L5" s="199">
        <v>412</v>
      </c>
      <c r="M5" s="200">
        <v>555</v>
      </c>
      <c r="N5" s="199">
        <v>70</v>
      </c>
    </row>
    <row r="6" spans="1:14" x14ac:dyDescent="0.25">
      <c r="A6" s="295" t="s">
        <v>17</v>
      </c>
      <c r="B6" s="249">
        <v>27</v>
      </c>
      <c r="C6" s="250">
        <v>21</v>
      </c>
      <c r="D6" s="254">
        <v>10575</v>
      </c>
      <c r="E6" s="254">
        <v>2670</v>
      </c>
      <c r="F6" s="252">
        <v>0</v>
      </c>
      <c r="G6" s="410">
        <v>0</v>
      </c>
      <c r="H6" s="200">
        <v>0</v>
      </c>
      <c r="I6" s="198">
        <v>468</v>
      </c>
      <c r="J6" s="198">
        <v>260</v>
      </c>
      <c r="K6" s="207">
        <v>3848</v>
      </c>
      <c r="L6" s="299">
        <v>2548</v>
      </c>
      <c r="M6" s="197">
        <v>1508</v>
      </c>
      <c r="N6" s="199">
        <v>780</v>
      </c>
    </row>
    <row r="7" spans="1:14" x14ac:dyDescent="0.25">
      <c r="A7" s="295" t="s">
        <v>18</v>
      </c>
      <c r="B7" s="249">
        <v>13</v>
      </c>
      <c r="C7" s="250">
        <v>10</v>
      </c>
      <c r="D7" s="254">
        <v>10535</v>
      </c>
      <c r="E7" s="254">
        <v>2071</v>
      </c>
      <c r="F7" s="252">
        <v>0</v>
      </c>
      <c r="G7" s="410">
        <v>0</v>
      </c>
      <c r="H7" s="200">
        <v>619</v>
      </c>
      <c r="I7" s="198">
        <v>844</v>
      </c>
      <c r="J7" s="198">
        <v>568</v>
      </c>
      <c r="K7" s="207">
        <v>2162</v>
      </c>
      <c r="L7" s="299">
        <v>2143</v>
      </c>
      <c r="M7" s="200">
        <v>779</v>
      </c>
      <c r="N7" s="299">
        <v>1259</v>
      </c>
    </row>
    <row r="8" spans="1:14" x14ac:dyDescent="0.25">
      <c r="A8" s="295" t="s">
        <v>20</v>
      </c>
      <c r="B8" s="249">
        <v>15</v>
      </c>
      <c r="C8" s="250">
        <v>9</v>
      </c>
      <c r="D8" s="254">
        <v>6188</v>
      </c>
      <c r="E8" s="254">
        <v>538</v>
      </c>
      <c r="F8" s="252">
        <v>0</v>
      </c>
      <c r="G8" s="410">
        <v>0</v>
      </c>
      <c r="H8" s="200">
        <v>26</v>
      </c>
      <c r="I8" s="198">
        <v>26</v>
      </c>
      <c r="J8" s="198">
        <v>208</v>
      </c>
      <c r="K8" s="207">
        <v>3250</v>
      </c>
      <c r="L8" s="299">
        <v>858</v>
      </c>
      <c r="M8" s="197">
        <v>1330</v>
      </c>
      <c r="N8" s="199">
        <v>442</v>
      </c>
    </row>
    <row r="9" spans="1:14" x14ac:dyDescent="0.25">
      <c r="A9" s="295" t="s">
        <v>21</v>
      </c>
      <c r="B9" s="249">
        <v>14</v>
      </c>
      <c r="C9" s="250">
        <v>10</v>
      </c>
      <c r="D9" s="254">
        <v>9970</v>
      </c>
      <c r="E9" s="254">
        <v>6936</v>
      </c>
      <c r="F9" s="252">
        <v>0</v>
      </c>
      <c r="G9" s="410">
        <v>0</v>
      </c>
      <c r="H9" s="200">
        <v>104</v>
      </c>
      <c r="I9" s="198">
        <v>260</v>
      </c>
      <c r="J9" s="207">
        <v>2314</v>
      </c>
      <c r="K9" s="207">
        <v>4472</v>
      </c>
      <c r="L9" s="299">
        <v>5616</v>
      </c>
      <c r="M9" s="200">
        <v>130</v>
      </c>
      <c r="N9" s="199">
        <v>234</v>
      </c>
    </row>
    <row r="10" spans="1:14" x14ac:dyDescent="0.25">
      <c r="A10" s="295" t="s">
        <v>22</v>
      </c>
      <c r="B10" s="249">
        <v>34</v>
      </c>
      <c r="C10" s="250">
        <v>27</v>
      </c>
      <c r="D10" s="254">
        <v>11000</v>
      </c>
      <c r="E10" s="254">
        <v>40</v>
      </c>
      <c r="F10" s="252">
        <v>1</v>
      </c>
      <c r="G10" s="410">
        <v>5</v>
      </c>
      <c r="H10" s="197">
        <v>1200</v>
      </c>
      <c r="I10" s="207">
        <v>2555</v>
      </c>
      <c r="J10" s="207">
        <v>4000</v>
      </c>
      <c r="K10" s="207">
        <v>5000</v>
      </c>
      <c r="L10" s="299">
        <v>2300</v>
      </c>
      <c r="M10" s="197">
        <v>4000</v>
      </c>
      <c r="N10" s="199">
        <v>800</v>
      </c>
    </row>
    <row r="11" spans="1:14" x14ac:dyDescent="0.25">
      <c r="A11" s="295" t="s">
        <v>23</v>
      </c>
      <c r="B11" s="249">
        <v>12</v>
      </c>
      <c r="C11" s="250">
        <v>8</v>
      </c>
      <c r="D11" s="254">
        <v>5452</v>
      </c>
      <c r="E11" s="254">
        <v>589</v>
      </c>
      <c r="F11" s="252">
        <v>0</v>
      </c>
      <c r="G11" s="410">
        <v>0</v>
      </c>
      <c r="H11" s="200">
        <v>110</v>
      </c>
      <c r="I11" s="198">
        <v>532</v>
      </c>
      <c r="J11" s="198">
        <v>833</v>
      </c>
      <c r="K11" s="198">
        <v>789</v>
      </c>
      <c r="L11" s="199">
        <v>745</v>
      </c>
      <c r="M11" s="200">
        <v>278</v>
      </c>
      <c r="N11" s="199">
        <v>13</v>
      </c>
    </row>
    <row r="12" spans="1:14" x14ac:dyDescent="0.25">
      <c r="A12" s="295" t="s">
        <v>24</v>
      </c>
      <c r="B12" s="249">
        <v>43</v>
      </c>
      <c r="C12" s="250">
        <v>37</v>
      </c>
      <c r="D12" s="254">
        <v>22206</v>
      </c>
      <c r="E12" s="254">
        <v>164</v>
      </c>
      <c r="F12" s="252">
        <v>0</v>
      </c>
      <c r="G12" s="410">
        <v>0</v>
      </c>
      <c r="H12" s="200">
        <v>104</v>
      </c>
      <c r="I12" s="198">
        <v>520</v>
      </c>
      <c r="J12" s="198">
        <v>780</v>
      </c>
      <c r="K12" s="207">
        <v>2028</v>
      </c>
      <c r="L12" s="199">
        <v>624</v>
      </c>
      <c r="M12" s="200">
        <v>624</v>
      </c>
      <c r="N12" s="199">
        <v>520</v>
      </c>
    </row>
    <row r="13" spans="1:14" x14ac:dyDescent="0.25">
      <c r="A13" s="295" t="s">
        <v>25</v>
      </c>
      <c r="B13" s="249">
        <v>10</v>
      </c>
      <c r="C13" s="250">
        <v>7</v>
      </c>
      <c r="D13" s="254">
        <v>3022</v>
      </c>
      <c r="E13" s="254">
        <v>1437</v>
      </c>
      <c r="F13" s="252">
        <v>0</v>
      </c>
      <c r="G13" s="410">
        <v>0</v>
      </c>
      <c r="H13" s="200">
        <v>260</v>
      </c>
      <c r="I13" s="198">
        <v>50</v>
      </c>
      <c r="J13" s="198">
        <v>156</v>
      </c>
      <c r="K13" s="198">
        <v>2685</v>
      </c>
      <c r="L13" s="199">
        <v>337</v>
      </c>
      <c r="M13" s="200">
        <v>2057</v>
      </c>
      <c r="N13" s="199">
        <v>46</v>
      </c>
    </row>
    <row r="14" spans="1:14" x14ac:dyDescent="0.25">
      <c r="A14" s="295" t="s">
        <v>26</v>
      </c>
      <c r="B14" s="249">
        <v>13</v>
      </c>
      <c r="C14" s="250">
        <v>9</v>
      </c>
      <c r="D14" s="254">
        <v>3530</v>
      </c>
      <c r="E14" s="254">
        <v>572</v>
      </c>
      <c r="F14" s="252">
        <v>0</v>
      </c>
      <c r="G14" s="410">
        <v>0</v>
      </c>
      <c r="H14" s="200">
        <v>80</v>
      </c>
      <c r="I14" s="198">
        <v>120</v>
      </c>
      <c r="J14" s="198">
        <v>728</v>
      </c>
      <c r="K14" s="207">
        <v>3224</v>
      </c>
      <c r="L14" s="299">
        <v>1456</v>
      </c>
      <c r="M14" s="200">
        <v>1248</v>
      </c>
      <c r="N14" s="199">
        <v>208</v>
      </c>
    </row>
    <row r="15" spans="1:14" x14ac:dyDescent="0.25">
      <c r="A15" s="300"/>
      <c r="B15" s="30"/>
      <c r="C15" s="136"/>
      <c r="D15" s="137"/>
      <c r="E15" s="137"/>
      <c r="F15" s="136"/>
      <c r="G15" s="136"/>
      <c r="H15" s="209"/>
      <c r="I15" s="210"/>
      <c r="J15" s="210"/>
      <c r="K15" s="210"/>
      <c r="L15" s="211"/>
      <c r="M15" s="209"/>
      <c r="N15" s="211"/>
    </row>
    <row r="16" spans="1:14" x14ac:dyDescent="0.25">
      <c r="A16" s="61" t="s">
        <v>27</v>
      </c>
      <c r="B16" s="249"/>
      <c r="C16" s="250"/>
      <c r="D16" s="254"/>
      <c r="E16" s="254"/>
      <c r="F16" s="252"/>
      <c r="G16" s="410"/>
      <c r="H16" s="200"/>
      <c r="I16" s="198"/>
      <c r="J16" s="198"/>
      <c r="K16" s="207"/>
      <c r="L16" s="299"/>
      <c r="M16" s="197"/>
      <c r="N16" s="199"/>
    </row>
    <row r="17" spans="1:14" x14ac:dyDescent="0.25">
      <c r="A17" s="295" t="s">
        <v>28</v>
      </c>
      <c r="B17" s="249">
        <v>73</v>
      </c>
      <c r="C17" s="250">
        <v>54</v>
      </c>
      <c r="D17" s="254">
        <v>27721</v>
      </c>
      <c r="E17" s="254">
        <v>0</v>
      </c>
      <c r="F17" s="252">
        <v>0</v>
      </c>
      <c r="G17" s="410">
        <v>0</v>
      </c>
      <c r="H17" s="200">
        <v>52</v>
      </c>
      <c r="I17" s="198">
        <v>364</v>
      </c>
      <c r="J17" s="198">
        <v>624</v>
      </c>
      <c r="K17" s="207">
        <v>1768</v>
      </c>
      <c r="L17" s="299">
        <v>936</v>
      </c>
      <c r="M17" s="200">
        <v>624</v>
      </c>
      <c r="N17" s="199">
        <v>676</v>
      </c>
    </row>
    <row r="18" spans="1:14" x14ac:dyDescent="0.25">
      <c r="A18" s="295" t="s">
        <v>29</v>
      </c>
      <c r="B18" s="249">
        <v>52</v>
      </c>
      <c r="C18" s="250">
        <v>35</v>
      </c>
      <c r="D18" s="254">
        <v>24935</v>
      </c>
      <c r="E18" s="254">
        <v>4695</v>
      </c>
      <c r="F18" s="252">
        <v>2</v>
      </c>
      <c r="G18" s="410">
        <v>12</v>
      </c>
      <c r="H18" s="200">
        <v>216</v>
      </c>
      <c r="I18" s="198">
        <v>792</v>
      </c>
      <c r="J18" s="198">
        <v>2016</v>
      </c>
      <c r="K18" s="207">
        <v>5976</v>
      </c>
      <c r="L18" s="299">
        <v>4032</v>
      </c>
      <c r="M18" s="197">
        <v>3744</v>
      </c>
      <c r="N18" s="199">
        <v>1656</v>
      </c>
    </row>
    <row r="19" spans="1:14" x14ac:dyDescent="0.25">
      <c r="A19" s="295" t="s">
        <v>30</v>
      </c>
      <c r="B19" s="249">
        <v>58</v>
      </c>
      <c r="C19" s="250">
        <v>47</v>
      </c>
      <c r="D19" s="254">
        <v>52208</v>
      </c>
      <c r="E19" s="254">
        <v>720</v>
      </c>
      <c r="F19" s="252">
        <v>0</v>
      </c>
      <c r="G19" s="410">
        <v>0</v>
      </c>
      <c r="H19" s="200">
        <v>39</v>
      </c>
      <c r="I19" s="198">
        <v>182</v>
      </c>
      <c r="J19" s="198">
        <v>1105</v>
      </c>
      <c r="K19" s="207">
        <v>5798</v>
      </c>
      <c r="L19" s="299">
        <v>2470</v>
      </c>
      <c r="M19" s="197">
        <v>2041</v>
      </c>
      <c r="N19" s="299">
        <v>2028</v>
      </c>
    </row>
    <row r="20" spans="1:14" x14ac:dyDescent="0.25">
      <c r="A20" s="295" t="s">
        <v>31</v>
      </c>
      <c r="B20" s="249">
        <v>68</v>
      </c>
      <c r="C20" s="250">
        <v>48</v>
      </c>
      <c r="D20" s="254">
        <v>14664</v>
      </c>
      <c r="E20" s="254">
        <v>528</v>
      </c>
      <c r="F20" s="252">
        <v>4</v>
      </c>
      <c r="G20" s="410">
        <v>32</v>
      </c>
      <c r="H20" s="200">
        <v>211</v>
      </c>
      <c r="I20" s="198">
        <v>612</v>
      </c>
      <c r="J20" s="207">
        <v>2281</v>
      </c>
      <c r="K20" s="207">
        <v>9177</v>
      </c>
      <c r="L20" s="299">
        <v>2770</v>
      </c>
      <c r="M20" s="197">
        <v>3300</v>
      </c>
      <c r="N20" s="299">
        <v>884</v>
      </c>
    </row>
    <row r="21" spans="1:14" x14ac:dyDescent="0.25">
      <c r="A21" s="295" t="s">
        <v>32</v>
      </c>
      <c r="B21" s="249">
        <v>24</v>
      </c>
      <c r="C21" s="250">
        <v>12</v>
      </c>
      <c r="D21" s="254">
        <v>14813</v>
      </c>
      <c r="E21" s="254">
        <v>13050</v>
      </c>
      <c r="F21" s="252">
        <v>0</v>
      </c>
      <c r="G21" s="410">
        <v>0</v>
      </c>
      <c r="H21" s="200">
        <v>100</v>
      </c>
      <c r="I21" s="198">
        <v>20</v>
      </c>
      <c r="J21" s="198">
        <v>255</v>
      </c>
      <c r="K21" s="207">
        <v>2304</v>
      </c>
      <c r="L21" s="299">
        <v>1336</v>
      </c>
      <c r="M21" s="197">
        <v>997</v>
      </c>
      <c r="N21" s="199">
        <v>226</v>
      </c>
    </row>
    <row r="22" spans="1:14" x14ac:dyDescent="0.25">
      <c r="A22" s="295" t="s">
        <v>33</v>
      </c>
      <c r="B22" s="249">
        <v>35</v>
      </c>
      <c r="C22" s="250">
        <v>15</v>
      </c>
      <c r="D22" s="254">
        <v>21176</v>
      </c>
      <c r="E22" s="254">
        <v>1456</v>
      </c>
      <c r="F22" s="252">
        <v>1</v>
      </c>
      <c r="G22" s="410">
        <v>5</v>
      </c>
      <c r="H22" s="200">
        <v>0</v>
      </c>
      <c r="I22" s="198">
        <v>52</v>
      </c>
      <c r="J22" s="198">
        <v>624</v>
      </c>
      <c r="K22" s="207">
        <v>3484</v>
      </c>
      <c r="L22" s="199">
        <v>884</v>
      </c>
      <c r="M22" s="200">
        <v>1716</v>
      </c>
      <c r="N22" s="199">
        <v>468</v>
      </c>
    </row>
    <row r="23" spans="1:14" x14ac:dyDescent="0.25">
      <c r="A23" s="295" t="s">
        <v>34</v>
      </c>
      <c r="B23" s="249">
        <v>36</v>
      </c>
      <c r="C23" s="250">
        <v>20</v>
      </c>
      <c r="D23" s="254">
        <v>23867</v>
      </c>
      <c r="E23" s="254">
        <v>1721</v>
      </c>
      <c r="F23" s="252">
        <v>96</v>
      </c>
      <c r="G23" s="410">
        <v>1152</v>
      </c>
      <c r="H23" s="197">
        <v>1310</v>
      </c>
      <c r="I23" s="198">
        <v>748</v>
      </c>
      <c r="J23" s="198">
        <v>980</v>
      </c>
      <c r="K23" s="207">
        <v>4799</v>
      </c>
      <c r="L23" s="199">
        <v>501</v>
      </c>
      <c r="M23" s="197">
        <v>98</v>
      </c>
      <c r="N23" s="199">
        <v>1167</v>
      </c>
    </row>
    <row r="24" spans="1:14" x14ac:dyDescent="0.25">
      <c r="A24" s="295" t="s">
        <v>35</v>
      </c>
      <c r="B24" s="249">
        <v>34</v>
      </c>
      <c r="C24" s="250">
        <v>19</v>
      </c>
      <c r="D24" s="254">
        <v>11924</v>
      </c>
      <c r="E24" s="254">
        <v>7695</v>
      </c>
      <c r="F24" s="252">
        <v>0</v>
      </c>
      <c r="G24" s="410">
        <v>0</v>
      </c>
      <c r="H24" s="200">
        <v>0</v>
      </c>
      <c r="I24" s="198">
        <v>104</v>
      </c>
      <c r="J24" s="198">
        <v>52</v>
      </c>
      <c r="K24" s="198">
        <v>1300</v>
      </c>
      <c r="L24" s="199">
        <v>884</v>
      </c>
      <c r="M24" s="200">
        <v>312</v>
      </c>
      <c r="N24" s="199">
        <v>156</v>
      </c>
    </row>
    <row r="25" spans="1:14" x14ac:dyDescent="0.25">
      <c r="A25" s="295" t="s">
        <v>36</v>
      </c>
      <c r="B25" s="249">
        <v>22</v>
      </c>
      <c r="C25" s="250">
        <v>16</v>
      </c>
      <c r="D25" s="254">
        <v>18394</v>
      </c>
      <c r="E25" s="254">
        <v>2387</v>
      </c>
      <c r="F25" s="252">
        <v>0</v>
      </c>
      <c r="G25" s="410">
        <v>0</v>
      </c>
      <c r="H25" s="200">
        <v>409</v>
      </c>
      <c r="I25" s="198">
        <v>857</v>
      </c>
      <c r="J25" s="198">
        <v>998</v>
      </c>
      <c r="K25" s="198">
        <v>1007</v>
      </c>
      <c r="L25" s="199">
        <v>612</v>
      </c>
      <c r="M25" s="200">
        <v>389</v>
      </c>
      <c r="N25" s="199">
        <v>108</v>
      </c>
    </row>
    <row r="26" spans="1:14" x14ac:dyDescent="0.25">
      <c r="A26" s="295" t="s">
        <v>37</v>
      </c>
      <c r="B26" s="249">
        <v>36</v>
      </c>
      <c r="C26" s="250">
        <v>24</v>
      </c>
      <c r="D26" s="254">
        <v>21125</v>
      </c>
      <c r="E26" s="254">
        <v>21216</v>
      </c>
      <c r="F26" s="252">
        <v>40</v>
      </c>
      <c r="G26" s="410">
        <v>64</v>
      </c>
      <c r="H26" s="200">
        <v>1268</v>
      </c>
      <c r="I26" s="207">
        <v>2746</v>
      </c>
      <c r="J26" s="207">
        <v>4648</v>
      </c>
      <c r="K26" s="207">
        <v>10774</v>
      </c>
      <c r="L26" s="299">
        <v>1690</v>
      </c>
      <c r="M26" s="197">
        <v>2693</v>
      </c>
      <c r="N26" s="199">
        <v>1087</v>
      </c>
    </row>
    <row r="27" spans="1:14" x14ac:dyDescent="0.25">
      <c r="A27" s="295" t="s">
        <v>38</v>
      </c>
      <c r="B27" s="249">
        <v>65</v>
      </c>
      <c r="C27" s="250">
        <v>43</v>
      </c>
      <c r="D27" s="254">
        <v>33714</v>
      </c>
      <c r="E27" s="254">
        <v>19656</v>
      </c>
      <c r="F27" s="252">
        <v>0</v>
      </c>
      <c r="G27" s="410">
        <v>0</v>
      </c>
      <c r="H27" s="200">
        <v>91</v>
      </c>
      <c r="I27" s="198">
        <v>215</v>
      </c>
      <c r="J27" s="207">
        <v>677</v>
      </c>
      <c r="K27" s="207">
        <v>4876</v>
      </c>
      <c r="L27" s="299">
        <v>2607</v>
      </c>
      <c r="M27" s="197">
        <v>2373</v>
      </c>
      <c r="N27" s="299">
        <v>1203</v>
      </c>
    </row>
    <row r="28" spans="1:14" x14ac:dyDescent="0.25">
      <c r="A28" s="295" t="s">
        <v>39</v>
      </c>
      <c r="B28" s="249">
        <v>54</v>
      </c>
      <c r="C28" s="250">
        <v>35</v>
      </c>
      <c r="D28" s="254">
        <v>32035</v>
      </c>
      <c r="E28" s="254">
        <v>430</v>
      </c>
      <c r="F28" s="252">
        <v>85</v>
      </c>
      <c r="G28" s="410">
        <v>428</v>
      </c>
      <c r="H28" s="200">
        <v>104</v>
      </c>
      <c r="I28" s="198">
        <v>208</v>
      </c>
      <c r="J28" s="207">
        <v>1248</v>
      </c>
      <c r="K28" s="207">
        <v>7072</v>
      </c>
      <c r="L28" s="299">
        <v>3016</v>
      </c>
      <c r="M28" s="197">
        <v>2756</v>
      </c>
      <c r="N28" s="299">
        <v>1768</v>
      </c>
    </row>
    <row r="29" spans="1:14" x14ac:dyDescent="0.25">
      <c r="A29" s="295" t="s">
        <v>40</v>
      </c>
      <c r="B29" s="249">
        <v>30</v>
      </c>
      <c r="C29" s="250">
        <v>20</v>
      </c>
      <c r="D29" s="254">
        <v>27599</v>
      </c>
      <c r="E29" s="254">
        <v>1634</v>
      </c>
      <c r="F29" s="252">
        <v>12</v>
      </c>
      <c r="G29" s="410">
        <v>15</v>
      </c>
      <c r="H29" s="200">
        <v>614</v>
      </c>
      <c r="I29" s="207">
        <v>1662</v>
      </c>
      <c r="J29" s="207">
        <v>3488</v>
      </c>
      <c r="K29" s="207">
        <v>26133</v>
      </c>
      <c r="L29" s="299">
        <v>7995</v>
      </c>
      <c r="M29" s="200">
        <v>316</v>
      </c>
      <c r="N29" s="199">
        <v>61</v>
      </c>
    </row>
    <row r="30" spans="1:14" x14ac:dyDescent="0.25">
      <c r="A30" s="295" t="s">
        <v>41</v>
      </c>
      <c r="B30" s="249">
        <v>41</v>
      </c>
      <c r="C30" s="250">
        <v>16</v>
      </c>
      <c r="D30" s="254">
        <v>14345</v>
      </c>
      <c r="E30" s="254">
        <v>2151</v>
      </c>
      <c r="F30" s="252">
        <v>40</v>
      </c>
      <c r="G30" s="410">
        <v>275</v>
      </c>
      <c r="H30" s="200">
        <v>107</v>
      </c>
      <c r="I30" s="198">
        <v>62</v>
      </c>
      <c r="J30" s="207">
        <v>2057</v>
      </c>
      <c r="K30" s="207">
        <v>7002</v>
      </c>
      <c r="L30" s="299">
        <v>5117</v>
      </c>
      <c r="M30" s="197">
        <v>7135</v>
      </c>
      <c r="N30" s="199">
        <v>600</v>
      </c>
    </row>
    <row r="31" spans="1:14" x14ac:dyDescent="0.25">
      <c r="A31" s="295" t="s">
        <v>42</v>
      </c>
      <c r="B31" s="249">
        <v>20</v>
      </c>
      <c r="C31" s="250">
        <v>12</v>
      </c>
      <c r="D31" s="254">
        <v>18245</v>
      </c>
      <c r="E31" s="254">
        <v>596</v>
      </c>
      <c r="F31" s="252">
        <v>0</v>
      </c>
      <c r="G31" s="410">
        <v>0</v>
      </c>
      <c r="H31" s="301">
        <v>52</v>
      </c>
      <c r="I31" s="218">
        <v>156</v>
      </c>
      <c r="J31" s="218">
        <v>520</v>
      </c>
      <c r="K31" s="218">
        <v>1612</v>
      </c>
      <c r="L31" s="302">
        <v>1196</v>
      </c>
      <c r="M31" s="301" t="s">
        <v>19</v>
      </c>
      <c r="N31" s="302" t="s">
        <v>19</v>
      </c>
    </row>
    <row r="32" spans="1:14" ht="15.75" thickBot="1" x14ac:dyDescent="0.3">
      <c r="A32" s="300"/>
      <c r="B32" s="30"/>
      <c r="C32" s="136"/>
      <c r="D32" s="137"/>
      <c r="E32" s="137"/>
      <c r="F32" s="136"/>
      <c r="G32" s="136"/>
      <c r="H32" s="209"/>
      <c r="I32" s="210"/>
      <c r="J32" s="210"/>
      <c r="K32" s="210"/>
      <c r="L32" s="211"/>
      <c r="M32" s="209"/>
      <c r="N32" s="211"/>
    </row>
    <row r="33" spans="1:14" ht="15.75" thickBot="1" x14ac:dyDescent="0.3">
      <c r="A33" s="303"/>
      <c r="B33" s="830" t="s">
        <v>140</v>
      </c>
      <c r="C33" s="839"/>
      <c r="D33" s="840"/>
      <c r="E33" s="412" t="s">
        <v>628</v>
      </c>
      <c r="F33" s="766" t="s">
        <v>626</v>
      </c>
      <c r="G33" s="768"/>
      <c r="H33" s="830" t="s">
        <v>141</v>
      </c>
      <c r="I33" s="831"/>
      <c r="J33" s="831"/>
      <c r="K33" s="831"/>
      <c r="L33" s="832"/>
      <c r="M33" s="833" t="s">
        <v>142</v>
      </c>
      <c r="N33" s="834"/>
    </row>
    <row r="34" spans="1:14" ht="51.75" customHeight="1" x14ac:dyDescent="0.25">
      <c r="A34" s="153" t="s">
        <v>2</v>
      </c>
      <c r="B34" s="281" t="s">
        <v>143</v>
      </c>
      <c r="C34" s="282" t="s">
        <v>144</v>
      </c>
      <c r="D34" s="283" t="s">
        <v>145</v>
      </c>
      <c r="E34" s="283" t="s">
        <v>627</v>
      </c>
      <c r="F34" s="409" t="s">
        <v>646</v>
      </c>
      <c r="G34" s="409" t="s">
        <v>645</v>
      </c>
      <c r="H34" s="284" t="s">
        <v>146</v>
      </c>
      <c r="I34" s="285" t="s">
        <v>147</v>
      </c>
      <c r="J34" s="285" t="s">
        <v>148</v>
      </c>
      <c r="K34" s="285" t="s">
        <v>149</v>
      </c>
      <c r="L34" s="286" t="s">
        <v>150</v>
      </c>
      <c r="M34" s="287" t="s">
        <v>151</v>
      </c>
      <c r="N34" s="288" t="s">
        <v>152</v>
      </c>
    </row>
    <row r="35" spans="1:14" x14ac:dyDescent="0.25">
      <c r="A35" s="300"/>
      <c r="B35" s="30"/>
      <c r="C35" s="136"/>
      <c r="D35" s="137"/>
      <c r="E35" s="137"/>
      <c r="F35" s="136"/>
      <c r="G35" s="136"/>
      <c r="H35" s="209"/>
      <c r="I35" s="210"/>
      <c r="J35" s="210"/>
      <c r="K35" s="210"/>
      <c r="L35" s="211"/>
      <c r="M35" s="209"/>
      <c r="N35" s="211"/>
    </row>
    <row r="36" spans="1:14" x14ac:dyDescent="0.25">
      <c r="A36" s="61" t="s">
        <v>43</v>
      </c>
      <c r="B36" s="249"/>
      <c r="C36" s="250"/>
      <c r="D36" s="254"/>
      <c r="E36" s="254"/>
      <c r="F36" s="252"/>
      <c r="G36" s="410"/>
      <c r="H36" s="200"/>
      <c r="I36" s="198"/>
      <c r="J36" s="207"/>
      <c r="K36" s="207"/>
      <c r="L36" s="299"/>
      <c r="M36" s="197"/>
      <c r="N36" s="299"/>
    </row>
    <row r="37" spans="1:14" x14ac:dyDescent="0.25">
      <c r="A37" s="295" t="s">
        <v>44</v>
      </c>
      <c r="B37" s="249">
        <v>78</v>
      </c>
      <c r="C37" s="250">
        <v>35</v>
      </c>
      <c r="D37" s="254">
        <v>68252</v>
      </c>
      <c r="E37" s="254">
        <v>6237</v>
      </c>
      <c r="F37" s="252">
        <v>45</v>
      </c>
      <c r="G37" s="410">
        <v>317</v>
      </c>
      <c r="H37" s="200">
        <v>14</v>
      </c>
      <c r="I37" s="198">
        <v>49</v>
      </c>
      <c r="J37" s="198">
        <v>321</v>
      </c>
      <c r="K37" s="207">
        <v>5751</v>
      </c>
      <c r="L37" s="299">
        <v>2738</v>
      </c>
      <c r="M37" s="197">
        <v>971</v>
      </c>
      <c r="N37" s="299">
        <v>1164</v>
      </c>
    </row>
    <row r="38" spans="1:14" x14ac:dyDescent="0.25">
      <c r="A38" s="295" t="s">
        <v>45</v>
      </c>
      <c r="B38" s="249">
        <v>218</v>
      </c>
      <c r="C38" s="250">
        <v>145</v>
      </c>
      <c r="D38" s="254">
        <v>43974</v>
      </c>
      <c r="E38" s="254">
        <v>19752</v>
      </c>
      <c r="F38" s="252">
        <v>60</v>
      </c>
      <c r="G38" s="410">
        <v>340</v>
      </c>
      <c r="H38" s="200">
        <v>0</v>
      </c>
      <c r="I38" s="198">
        <v>312</v>
      </c>
      <c r="J38" s="198">
        <v>260</v>
      </c>
      <c r="K38" s="198">
        <v>2600</v>
      </c>
      <c r="L38" s="199">
        <v>9100</v>
      </c>
      <c r="M38" s="200">
        <v>5656</v>
      </c>
      <c r="N38" s="199">
        <v>2652</v>
      </c>
    </row>
    <row r="39" spans="1:14" x14ac:dyDescent="0.25">
      <c r="A39" s="295" t="s">
        <v>46</v>
      </c>
      <c r="B39" s="249">
        <v>63</v>
      </c>
      <c r="C39" s="250">
        <v>48</v>
      </c>
      <c r="D39" s="254">
        <v>35782</v>
      </c>
      <c r="E39" s="254">
        <v>3517</v>
      </c>
      <c r="F39" s="252">
        <v>0</v>
      </c>
      <c r="G39" s="410">
        <v>0</v>
      </c>
      <c r="H39" s="301">
        <v>2556</v>
      </c>
      <c r="I39" s="218">
        <v>1190</v>
      </c>
      <c r="J39" s="218">
        <v>1630</v>
      </c>
      <c r="K39" s="218">
        <v>6658</v>
      </c>
      <c r="L39" s="302">
        <v>4004</v>
      </c>
      <c r="M39" s="301">
        <v>3822</v>
      </c>
      <c r="N39" s="302">
        <v>858</v>
      </c>
    </row>
    <row r="40" spans="1:14" x14ac:dyDescent="0.25">
      <c r="A40" s="295" t="s">
        <v>47</v>
      </c>
      <c r="B40" s="249">
        <v>25</v>
      </c>
      <c r="C40" s="250">
        <v>12</v>
      </c>
      <c r="D40" s="254">
        <v>10138</v>
      </c>
      <c r="E40" s="254">
        <v>4212</v>
      </c>
      <c r="F40" s="252">
        <v>0</v>
      </c>
      <c r="G40" s="410">
        <v>0</v>
      </c>
      <c r="H40" s="200">
        <v>20</v>
      </c>
      <c r="I40" s="198">
        <v>203</v>
      </c>
      <c r="J40" s="207">
        <v>1418</v>
      </c>
      <c r="K40" s="207">
        <v>6686</v>
      </c>
      <c r="L40" s="299">
        <v>1823</v>
      </c>
      <c r="M40" s="197">
        <v>3343</v>
      </c>
      <c r="N40" s="299">
        <v>4558</v>
      </c>
    </row>
    <row r="41" spans="1:14" x14ac:dyDescent="0.25">
      <c r="A41" s="295" t="s">
        <v>48</v>
      </c>
      <c r="B41" s="249">
        <v>55</v>
      </c>
      <c r="C41" s="250">
        <v>30</v>
      </c>
      <c r="D41" s="254">
        <v>10159</v>
      </c>
      <c r="E41" s="254">
        <v>0</v>
      </c>
      <c r="F41" s="252">
        <v>0</v>
      </c>
      <c r="G41" s="410">
        <v>0</v>
      </c>
      <c r="H41" s="301" t="s">
        <v>19</v>
      </c>
      <c r="I41" s="218" t="s">
        <v>19</v>
      </c>
      <c r="J41" s="218" t="s">
        <v>19</v>
      </c>
      <c r="K41" s="218" t="s">
        <v>19</v>
      </c>
      <c r="L41" s="302" t="s">
        <v>19</v>
      </c>
      <c r="M41" s="301" t="s">
        <v>19</v>
      </c>
      <c r="N41" s="302" t="s">
        <v>19</v>
      </c>
    </row>
    <row r="42" spans="1:14" x14ac:dyDescent="0.25">
      <c r="A42" s="295" t="s">
        <v>49</v>
      </c>
      <c r="B42" s="249">
        <v>24</v>
      </c>
      <c r="C42" s="250">
        <v>17</v>
      </c>
      <c r="D42" s="254">
        <v>20714</v>
      </c>
      <c r="E42" s="254">
        <v>11424</v>
      </c>
      <c r="F42" s="252">
        <v>0</v>
      </c>
      <c r="G42" s="410">
        <v>0</v>
      </c>
      <c r="H42" s="197">
        <v>1562</v>
      </c>
      <c r="I42" s="207">
        <v>3600</v>
      </c>
      <c r="J42" s="198">
        <v>512</v>
      </c>
      <c r="K42" s="207">
        <v>18252</v>
      </c>
      <c r="L42" s="299">
        <v>1525</v>
      </c>
      <c r="M42" s="200">
        <v>1266</v>
      </c>
      <c r="N42" s="302" t="s">
        <v>19</v>
      </c>
    </row>
    <row r="43" spans="1:14" x14ac:dyDescent="0.25">
      <c r="A43" s="295" t="s">
        <v>50</v>
      </c>
      <c r="B43" s="249">
        <v>30</v>
      </c>
      <c r="C43" s="250">
        <v>11</v>
      </c>
      <c r="D43" s="254">
        <v>23397</v>
      </c>
      <c r="E43" s="254">
        <v>1308</v>
      </c>
      <c r="F43" s="252">
        <v>0</v>
      </c>
      <c r="G43" s="410">
        <v>0</v>
      </c>
      <c r="H43" s="200">
        <v>45</v>
      </c>
      <c r="I43" s="198">
        <v>105</v>
      </c>
      <c r="J43" s="198">
        <v>438</v>
      </c>
      <c r="K43" s="207">
        <v>1671</v>
      </c>
      <c r="L43" s="199">
        <v>622</v>
      </c>
      <c r="M43" s="200">
        <v>658</v>
      </c>
      <c r="N43" s="199">
        <v>781</v>
      </c>
    </row>
    <row r="44" spans="1:14" x14ac:dyDescent="0.25">
      <c r="A44" s="295" t="s">
        <v>51</v>
      </c>
      <c r="B44" s="249">
        <v>60</v>
      </c>
      <c r="C44" s="250">
        <v>37</v>
      </c>
      <c r="D44" s="254">
        <v>28273</v>
      </c>
      <c r="E44" s="254">
        <v>0</v>
      </c>
      <c r="F44" s="252">
        <v>0</v>
      </c>
      <c r="G44" s="410">
        <v>0</v>
      </c>
      <c r="H44" s="200">
        <v>135</v>
      </c>
      <c r="I44" s="198">
        <v>145</v>
      </c>
      <c r="J44" s="207">
        <v>364</v>
      </c>
      <c r="K44" s="207">
        <v>2964</v>
      </c>
      <c r="L44" s="299">
        <v>1196</v>
      </c>
      <c r="M44" s="197">
        <v>2080</v>
      </c>
      <c r="N44" s="299">
        <v>884</v>
      </c>
    </row>
    <row r="45" spans="1:14" x14ac:dyDescent="0.25">
      <c r="A45" s="300"/>
      <c r="B45" s="30"/>
      <c r="C45" s="136"/>
      <c r="D45" s="137"/>
      <c r="E45" s="137"/>
      <c r="F45" s="136"/>
      <c r="G45" s="136"/>
      <c r="H45" s="209"/>
      <c r="I45" s="210"/>
      <c r="J45" s="210"/>
      <c r="K45" s="210"/>
      <c r="L45" s="211"/>
      <c r="M45" s="209"/>
      <c r="N45" s="211"/>
    </row>
    <row r="46" spans="1:14" x14ac:dyDescent="0.25">
      <c r="A46" s="61" t="s">
        <v>52</v>
      </c>
      <c r="B46" s="249"/>
      <c r="C46" s="250"/>
      <c r="D46" s="254"/>
      <c r="E46" s="254"/>
      <c r="F46" s="252"/>
      <c r="G46" s="410"/>
      <c r="H46" s="200"/>
      <c r="I46" s="198"/>
      <c r="J46" s="198"/>
      <c r="K46" s="207"/>
      <c r="L46" s="299"/>
      <c r="M46" s="197"/>
      <c r="N46" s="299"/>
    </row>
    <row r="47" spans="1:14" x14ac:dyDescent="0.25">
      <c r="A47" s="295" t="s">
        <v>53</v>
      </c>
      <c r="B47" s="249">
        <v>122</v>
      </c>
      <c r="C47" s="250">
        <v>79</v>
      </c>
      <c r="D47" s="254">
        <v>63948</v>
      </c>
      <c r="E47" s="254">
        <v>16208</v>
      </c>
      <c r="F47" s="252">
        <v>0</v>
      </c>
      <c r="G47" s="410">
        <v>0</v>
      </c>
      <c r="H47" s="200">
        <v>0</v>
      </c>
      <c r="I47" s="198">
        <v>0</v>
      </c>
      <c r="J47" s="198">
        <v>52</v>
      </c>
      <c r="K47" s="198">
        <v>468</v>
      </c>
      <c r="L47" s="199">
        <v>780</v>
      </c>
      <c r="M47" s="200">
        <v>416</v>
      </c>
      <c r="N47" s="199">
        <v>520</v>
      </c>
    </row>
    <row r="48" spans="1:14" x14ac:dyDescent="0.25">
      <c r="A48" s="295" t="s">
        <v>54</v>
      </c>
      <c r="B48" s="249">
        <v>68</v>
      </c>
      <c r="C48" s="250">
        <v>36</v>
      </c>
      <c r="D48" s="254">
        <v>42276</v>
      </c>
      <c r="E48" s="254">
        <v>6042</v>
      </c>
      <c r="F48" s="252">
        <v>1</v>
      </c>
      <c r="G48" s="410">
        <v>6</v>
      </c>
      <c r="H48" s="200">
        <v>0</v>
      </c>
      <c r="I48" s="198">
        <v>192</v>
      </c>
      <c r="J48" s="198">
        <v>768</v>
      </c>
      <c r="K48" s="207">
        <v>9685</v>
      </c>
      <c r="L48" s="299">
        <v>3801</v>
      </c>
      <c r="M48" s="197">
        <v>3944</v>
      </c>
      <c r="N48" s="299">
        <v>1199</v>
      </c>
    </row>
    <row r="49" spans="1:14" x14ac:dyDescent="0.25">
      <c r="A49" s="295" t="s">
        <v>55</v>
      </c>
      <c r="B49" s="249">
        <v>60</v>
      </c>
      <c r="C49" s="250">
        <v>30</v>
      </c>
      <c r="D49" s="254">
        <v>19663</v>
      </c>
      <c r="E49" s="254">
        <v>538</v>
      </c>
      <c r="F49" s="252">
        <v>0</v>
      </c>
      <c r="G49" s="410">
        <v>0</v>
      </c>
      <c r="H49" s="200">
        <v>309</v>
      </c>
      <c r="I49" s="198">
        <v>412</v>
      </c>
      <c r="J49" s="198">
        <v>515</v>
      </c>
      <c r="K49" s="207">
        <v>5053</v>
      </c>
      <c r="L49" s="299">
        <v>2991</v>
      </c>
      <c r="M49" s="197">
        <v>4125</v>
      </c>
      <c r="N49" s="199">
        <v>722</v>
      </c>
    </row>
    <row r="50" spans="1:14" x14ac:dyDescent="0.25">
      <c r="A50" s="295" t="s">
        <v>56</v>
      </c>
      <c r="B50" s="249">
        <v>27</v>
      </c>
      <c r="C50" s="250">
        <v>17</v>
      </c>
      <c r="D50" s="254">
        <v>24608</v>
      </c>
      <c r="E50" s="254">
        <v>11856</v>
      </c>
      <c r="F50" s="252">
        <v>0</v>
      </c>
      <c r="G50" s="410">
        <v>0</v>
      </c>
      <c r="H50" s="200">
        <v>4</v>
      </c>
      <c r="I50" s="198">
        <v>0</v>
      </c>
      <c r="J50" s="198">
        <v>6</v>
      </c>
      <c r="K50" s="198">
        <v>64</v>
      </c>
      <c r="L50" s="199">
        <v>42</v>
      </c>
      <c r="M50" s="200">
        <v>54</v>
      </c>
      <c r="N50" s="199">
        <v>18</v>
      </c>
    </row>
    <row r="51" spans="1:14" x14ac:dyDescent="0.25">
      <c r="A51" s="295" t="s">
        <v>57</v>
      </c>
      <c r="B51" s="249">
        <v>89</v>
      </c>
      <c r="C51" s="250">
        <v>70</v>
      </c>
      <c r="D51" s="254">
        <v>53806</v>
      </c>
      <c r="E51" s="254">
        <v>30600</v>
      </c>
      <c r="F51" s="252">
        <v>0</v>
      </c>
      <c r="G51" s="410">
        <v>0</v>
      </c>
      <c r="H51" s="200">
        <v>312</v>
      </c>
      <c r="I51" s="198">
        <v>936</v>
      </c>
      <c r="J51" s="207">
        <v>6760</v>
      </c>
      <c r="K51" s="207">
        <v>35932</v>
      </c>
      <c r="L51" s="299">
        <v>12116</v>
      </c>
      <c r="M51" s="197">
        <v>13520</v>
      </c>
      <c r="N51" s="299">
        <v>6968</v>
      </c>
    </row>
    <row r="52" spans="1:14" x14ac:dyDescent="0.25">
      <c r="A52" s="295" t="s">
        <v>58</v>
      </c>
      <c r="B52" s="249">
        <v>96</v>
      </c>
      <c r="C52" s="250">
        <v>66</v>
      </c>
      <c r="D52" s="254">
        <v>169709</v>
      </c>
      <c r="E52" s="254">
        <v>34008</v>
      </c>
      <c r="F52" s="252">
        <v>54</v>
      </c>
      <c r="G52" s="410">
        <v>65</v>
      </c>
      <c r="H52" s="197">
        <v>4221</v>
      </c>
      <c r="I52" s="207">
        <v>1261</v>
      </c>
      <c r="J52" s="207">
        <v>21026</v>
      </c>
      <c r="K52" s="207">
        <v>142055</v>
      </c>
      <c r="L52" s="299">
        <v>32160</v>
      </c>
      <c r="M52" s="197">
        <v>27206</v>
      </c>
      <c r="N52" s="299">
        <v>52919</v>
      </c>
    </row>
    <row r="53" spans="1:14" x14ac:dyDescent="0.25">
      <c r="A53" s="295" t="s">
        <v>59</v>
      </c>
      <c r="B53" s="249">
        <v>101</v>
      </c>
      <c r="C53" s="250">
        <v>71</v>
      </c>
      <c r="D53" s="254">
        <v>46012</v>
      </c>
      <c r="E53" s="254">
        <v>126720</v>
      </c>
      <c r="F53" s="410">
        <v>14</v>
      </c>
      <c r="G53" s="410">
        <v>72</v>
      </c>
      <c r="H53" s="200">
        <v>10</v>
      </c>
      <c r="I53" s="198">
        <v>209</v>
      </c>
      <c r="J53" s="207">
        <v>4921</v>
      </c>
      <c r="K53" s="207">
        <v>19759</v>
      </c>
      <c r="L53" s="299">
        <v>15101</v>
      </c>
      <c r="M53" s="197">
        <v>3512</v>
      </c>
      <c r="N53" s="299">
        <v>2792</v>
      </c>
    </row>
    <row r="54" spans="1:14" x14ac:dyDescent="0.25">
      <c r="A54" s="300"/>
      <c r="B54" s="30"/>
      <c r="C54" s="136"/>
      <c r="D54" s="137"/>
      <c r="E54" s="137"/>
      <c r="F54" s="136"/>
      <c r="G54" s="136"/>
      <c r="H54" s="209"/>
      <c r="I54" s="210"/>
      <c r="J54" s="210"/>
      <c r="K54" s="210"/>
      <c r="L54" s="211"/>
      <c r="M54" s="209"/>
      <c r="N54" s="211"/>
    </row>
    <row r="55" spans="1:14" x14ac:dyDescent="0.25">
      <c r="A55" s="61" t="s">
        <v>60</v>
      </c>
      <c r="B55" s="249"/>
      <c r="C55" s="250"/>
      <c r="D55" s="254"/>
      <c r="E55" s="254"/>
      <c r="F55" s="252"/>
      <c r="G55" s="410"/>
      <c r="H55" s="200"/>
      <c r="I55" s="198"/>
      <c r="J55" s="198"/>
      <c r="K55" s="198"/>
      <c r="L55" s="199"/>
      <c r="M55" s="200"/>
      <c r="N55" s="199"/>
    </row>
    <row r="56" spans="1:14" x14ac:dyDescent="0.25">
      <c r="A56" s="295" t="s">
        <v>61</v>
      </c>
      <c r="B56" s="249">
        <v>107</v>
      </c>
      <c r="C56" s="250">
        <v>60</v>
      </c>
      <c r="D56" s="254">
        <v>80055</v>
      </c>
      <c r="E56" s="254">
        <v>17420</v>
      </c>
      <c r="F56" s="252">
        <v>6</v>
      </c>
      <c r="G56" s="410">
        <v>36</v>
      </c>
      <c r="H56" s="200">
        <v>130</v>
      </c>
      <c r="I56" s="198">
        <v>208</v>
      </c>
      <c r="J56" s="198">
        <v>312</v>
      </c>
      <c r="K56" s="207">
        <v>2496</v>
      </c>
      <c r="L56" s="299">
        <v>1066</v>
      </c>
      <c r="M56" s="197">
        <v>2522</v>
      </c>
      <c r="N56" s="199">
        <v>962</v>
      </c>
    </row>
    <row r="57" spans="1:14" x14ac:dyDescent="0.25">
      <c r="A57" s="295" t="s">
        <v>62</v>
      </c>
      <c r="B57" s="249">
        <v>125</v>
      </c>
      <c r="C57" s="250">
        <v>58</v>
      </c>
      <c r="D57" s="254">
        <v>61291</v>
      </c>
      <c r="E57" s="254">
        <v>12072</v>
      </c>
      <c r="F57" s="252">
        <v>0</v>
      </c>
      <c r="G57" s="410">
        <v>0</v>
      </c>
      <c r="H57" s="200">
        <v>312</v>
      </c>
      <c r="I57" s="198">
        <v>832</v>
      </c>
      <c r="J57" s="207">
        <v>2236</v>
      </c>
      <c r="K57" s="207">
        <v>25740</v>
      </c>
      <c r="L57" s="299">
        <v>12376</v>
      </c>
      <c r="M57" s="197">
        <v>17108</v>
      </c>
      <c r="N57" s="299">
        <v>4524</v>
      </c>
    </row>
    <row r="58" spans="1:14" x14ac:dyDescent="0.25">
      <c r="A58" s="295" t="s">
        <v>63</v>
      </c>
      <c r="B58" s="249">
        <v>197</v>
      </c>
      <c r="C58" s="250">
        <v>138</v>
      </c>
      <c r="D58" s="254">
        <v>67713</v>
      </c>
      <c r="E58" s="254">
        <v>44427</v>
      </c>
      <c r="F58" s="252">
        <v>39</v>
      </c>
      <c r="G58" s="410">
        <v>100</v>
      </c>
      <c r="H58" s="200">
        <v>1</v>
      </c>
      <c r="I58" s="198">
        <v>12</v>
      </c>
      <c r="J58" s="198">
        <v>104</v>
      </c>
      <c r="K58" s="198">
        <v>280</v>
      </c>
      <c r="L58" s="199">
        <v>126</v>
      </c>
      <c r="M58" s="200">
        <v>85</v>
      </c>
      <c r="N58" s="199">
        <v>47</v>
      </c>
    </row>
    <row r="59" spans="1:14" x14ac:dyDescent="0.25">
      <c r="A59" s="295" t="s">
        <v>64</v>
      </c>
      <c r="B59" s="249">
        <v>114</v>
      </c>
      <c r="C59" s="250">
        <v>63</v>
      </c>
      <c r="D59" s="254">
        <v>67208</v>
      </c>
      <c r="E59" s="254">
        <v>13296</v>
      </c>
      <c r="F59" s="252">
        <v>3</v>
      </c>
      <c r="G59" s="410">
        <v>13</v>
      </c>
      <c r="H59" s="200">
        <v>312</v>
      </c>
      <c r="I59" s="198">
        <v>1196</v>
      </c>
      <c r="J59" s="207">
        <v>3900</v>
      </c>
      <c r="K59" s="207">
        <v>22490</v>
      </c>
      <c r="L59" s="299">
        <v>13312</v>
      </c>
      <c r="M59" s="197">
        <v>11362</v>
      </c>
      <c r="N59" s="299">
        <v>5044</v>
      </c>
    </row>
    <row r="60" spans="1:14" x14ac:dyDescent="0.25">
      <c r="A60" s="300"/>
      <c r="B60" s="30"/>
      <c r="C60" s="136"/>
      <c r="D60" s="137"/>
      <c r="E60" s="137"/>
      <c r="F60" s="136"/>
      <c r="G60" s="136"/>
      <c r="H60" s="209"/>
      <c r="I60" s="210"/>
      <c r="J60" s="210"/>
      <c r="K60" s="210"/>
      <c r="L60" s="211"/>
      <c r="M60" s="209"/>
      <c r="N60" s="211"/>
    </row>
    <row r="61" spans="1:14" x14ac:dyDescent="0.25">
      <c r="A61" s="61" t="s">
        <v>65</v>
      </c>
      <c r="B61" s="249"/>
      <c r="C61" s="250"/>
      <c r="D61" s="254"/>
      <c r="E61" s="254"/>
      <c r="F61" s="252"/>
      <c r="G61" s="410"/>
      <c r="H61" s="200"/>
      <c r="I61" s="198"/>
      <c r="J61" s="198"/>
      <c r="K61" s="207"/>
      <c r="L61" s="299"/>
      <c r="M61" s="197"/>
      <c r="N61" s="199"/>
    </row>
    <row r="62" spans="1:14" x14ac:dyDescent="0.25">
      <c r="A62" s="304" t="s">
        <v>66</v>
      </c>
      <c r="B62" s="249">
        <v>355</v>
      </c>
      <c r="C62" s="250">
        <v>170</v>
      </c>
      <c r="D62" s="254">
        <v>122307</v>
      </c>
      <c r="E62" s="254">
        <v>34113</v>
      </c>
      <c r="F62" s="252">
        <v>154</v>
      </c>
      <c r="G62" s="410">
        <v>256</v>
      </c>
      <c r="H62" s="197">
        <v>3032</v>
      </c>
      <c r="I62" s="207">
        <v>1542</v>
      </c>
      <c r="J62" s="207">
        <v>2304</v>
      </c>
      <c r="K62" s="207">
        <v>4800</v>
      </c>
      <c r="L62" s="299">
        <v>5856</v>
      </c>
      <c r="M62" s="197">
        <v>1584</v>
      </c>
      <c r="N62" s="299">
        <v>2880</v>
      </c>
    </row>
    <row r="63" spans="1:14" x14ac:dyDescent="0.25">
      <c r="A63" s="295" t="s">
        <v>67</v>
      </c>
      <c r="B63" s="249">
        <v>459</v>
      </c>
      <c r="C63" s="250">
        <v>327</v>
      </c>
      <c r="D63" s="254">
        <v>372859</v>
      </c>
      <c r="E63" s="254">
        <v>0</v>
      </c>
      <c r="F63" s="252">
        <v>96</v>
      </c>
      <c r="G63" s="410">
        <v>714</v>
      </c>
      <c r="H63" s="200">
        <v>2112</v>
      </c>
      <c r="I63" s="207">
        <v>3696</v>
      </c>
      <c r="J63" s="207">
        <v>4884</v>
      </c>
      <c r="K63" s="207">
        <v>10802</v>
      </c>
      <c r="L63" s="299">
        <v>8712</v>
      </c>
      <c r="M63" s="197">
        <v>7392</v>
      </c>
      <c r="N63" s="299">
        <v>5016</v>
      </c>
    </row>
    <row r="64" spans="1:14" ht="15.75" thickBot="1" x14ac:dyDescent="0.3">
      <c r="A64" s="295" t="s">
        <v>68</v>
      </c>
      <c r="B64" s="249">
        <v>350</v>
      </c>
      <c r="C64" s="250">
        <v>216</v>
      </c>
      <c r="D64" s="254">
        <v>158270</v>
      </c>
      <c r="E64" s="254">
        <v>68024</v>
      </c>
      <c r="F64" s="252">
        <v>0</v>
      </c>
      <c r="G64" s="410">
        <v>0</v>
      </c>
      <c r="H64" s="200">
        <v>627</v>
      </c>
      <c r="I64" s="198">
        <v>1022</v>
      </c>
      <c r="J64" s="207">
        <v>3788</v>
      </c>
      <c r="K64" s="207">
        <v>15862</v>
      </c>
      <c r="L64" s="299">
        <v>13984</v>
      </c>
      <c r="M64" s="197">
        <v>8455</v>
      </c>
      <c r="N64" s="299">
        <v>2785</v>
      </c>
    </row>
    <row r="65" spans="1:16" ht="15.75" thickBot="1" x14ac:dyDescent="0.3">
      <c r="A65" s="303"/>
      <c r="B65" s="830" t="s">
        <v>140</v>
      </c>
      <c r="C65" s="839"/>
      <c r="D65" s="840"/>
      <c r="E65" s="412" t="s">
        <v>628</v>
      </c>
      <c r="F65" s="837" t="s">
        <v>626</v>
      </c>
      <c r="G65" s="838"/>
      <c r="H65" s="830" t="s">
        <v>141</v>
      </c>
      <c r="I65" s="831"/>
      <c r="J65" s="831"/>
      <c r="K65" s="831"/>
      <c r="L65" s="832"/>
      <c r="M65" s="833" t="s">
        <v>142</v>
      </c>
      <c r="N65" s="834"/>
    </row>
    <row r="66" spans="1:16" ht="49.5" customHeight="1" x14ac:dyDescent="0.25">
      <c r="A66" s="153" t="s">
        <v>2</v>
      </c>
      <c r="B66" s="413" t="s">
        <v>143</v>
      </c>
      <c r="C66" s="414" t="s">
        <v>144</v>
      </c>
      <c r="D66" s="415" t="s">
        <v>145</v>
      </c>
      <c r="E66" s="283" t="s">
        <v>627</v>
      </c>
      <c r="F66" s="409" t="s">
        <v>646</v>
      </c>
      <c r="G66" s="409" t="s">
        <v>645</v>
      </c>
      <c r="H66" s="284" t="s">
        <v>146</v>
      </c>
      <c r="I66" s="285" t="s">
        <v>147</v>
      </c>
      <c r="J66" s="285" t="s">
        <v>148</v>
      </c>
      <c r="K66" s="285" t="s">
        <v>149</v>
      </c>
      <c r="L66" s="286" t="s">
        <v>150</v>
      </c>
      <c r="M66" s="287" t="s">
        <v>151</v>
      </c>
      <c r="N66" s="288" t="s">
        <v>152</v>
      </c>
    </row>
    <row r="67" spans="1:16" x14ac:dyDescent="0.25">
      <c r="A67" s="300"/>
      <c r="B67" s="30"/>
      <c r="C67" s="136"/>
      <c r="D67" s="137"/>
      <c r="E67" s="137"/>
      <c r="F67" s="136"/>
      <c r="G67" s="136"/>
      <c r="H67" s="209"/>
      <c r="I67" s="210"/>
      <c r="J67" s="210"/>
      <c r="K67" s="210"/>
      <c r="L67" s="211"/>
      <c r="M67" s="209"/>
      <c r="N67" s="211"/>
    </row>
    <row r="68" spans="1:16" x14ac:dyDescent="0.25">
      <c r="A68" s="138" t="s">
        <v>105</v>
      </c>
      <c r="B68" s="249"/>
      <c r="C68" s="250"/>
      <c r="D68" s="254"/>
      <c r="E68" s="254"/>
      <c r="F68" s="252"/>
      <c r="G68" s="410"/>
      <c r="H68" s="197"/>
      <c r="I68" s="207"/>
      <c r="J68" s="207"/>
      <c r="K68" s="207"/>
      <c r="L68" s="299"/>
      <c r="M68" s="197"/>
      <c r="N68" s="299"/>
    </row>
    <row r="69" spans="1:16" x14ac:dyDescent="0.25">
      <c r="A69" s="295" t="s">
        <v>70</v>
      </c>
      <c r="B69" s="249">
        <v>352</v>
      </c>
      <c r="C69" s="250">
        <v>254</v>
      </c>
      <c r="D69" s="254">
        <v>289225</v>
      </c>
      <c r="E69" s="254">
        <v>89693</v>
      </c>
      <c r="F69" s="252">
        <v>72</v>
      </c>
      <c r="G69" s="410">
        <v>360</v>
      </c>
      <c r="H69" s="200">
        <v>12064</v>
      </c>
      <c r="I69" s="198">
        <v>12844</v>
      </c>
      <c r="J69" s="207">
        <v>15860</v>
      </c>
      <c r="K69" s="207">
        <v>34268</v>
      </c>
      <c r="L69" s="299">
        <v>18148</v>
      </c>
      <c r="M69" s="197">
        <v>27456</v>
      </c>
      <c r="N69" s="199">
        <v>10400</v>
      </c>
      <c r="P69" s="28"/>
    </row>
    <row r="70" spans="1:16" x14ac:dyDescent="0.25">
      <c r="A70" s="295" t="s">
        <v>69</v>
      </c>
      <c r="B70" s="249">
        <v>291</v>
      </c>
      <c r="C70" s="250">
        <v>139</v>
      </c>
      <c r="D70" s="254">
        <v>145188</v>
      </c>
      <c r="E70" s="254">
        <v>0</v>
      </c>
      <c r="F70" s="252">
        <v>76</v>
      </c>
      <c r="G70" s="410">
        <v>277</v>
      </c>
      <c r="H70" s="200">
        <v>52</v>
      </c>
      <c r="I70" s="198">
        <v>52</v>
      </c>
      <c r="J70" s="207">
        <v>624</v>
      </c>
      <c r="K70" s="207">
        <v>1560</v>
      </c>
      <c r="L70" s="199">
        <v>1872</v>
      </c>
      <c r="M70" s="197">
        <v>2080</v>
      </c>
      <c r="N70" s="199">
        <v>572</v>
      </c>
    </row>
    <row r="71" spans="1:16" ht="15.75" thickBot="1" x14ac:dyDescent="0.3">
      <c r="A71" s="300"/>
      <c r="B71" s="30"/>
      <c r="C71" s="136"/>
      <c r="D71" s="137"/>
      <c r="E71" s="137"/>
      <c r="F71" s="136"/>
      <c r="G71" s="136"/>
      <c r="H71" s="209"/>
      <c r="I71" s="210"/>
      <c r="J71" s="210"/>
      <c r="K71" s="210"/>
      <c r="L71" s="211"/>
      <c r="M71" s="209"/>
      <c r="N71" s="211"/>
    </row>
    <row r="72" spans="1:16" ht="15.75" thickBot="1" x14ac:dyDescent="0.3">
      <c r="A72" s="142" t="s">
        <v>71</v>
      </c>
      <c r="B72" s="572"/>
      <c r="C72" s="573"/>
      <c r="D72" s="574"/>
      <c r="E72" s="574"/>
      <c r="F72" s="572"/>
      <c r="G72" s="575"/>
      <c r="H72" s="576"/>
      <c r="I72" s="577"/>
      <c r="J72" s="577"/>
      <c r="K72" s="577"/>
      <c r="L72" s="578"/>
      <c r="M72" s="576"/>
      <c r="N72" s="578"/>
    </row>
    <row r="73" spans="1:16" x14ac:dyDescent="0.25">
      <c r="A73" s="295" t="s">
        <v>72</v>
      </c>
      <c r="B73" s="249">
        <v>7</v>
      </c>
      <c r="C73" s="250">
        <v>5</v>
      </c>
      <c r="D73" s="254">
        <v>3536</v>
      </c>
      <c r="E73" s="254">
        <v>0</v>
      </c>
      <c r="F73" s="252">
        <v>0</v>
      </c>
      <c r="G73" s="410">
        <v>0</v>
      </c>
      <c r="H73" s="301" t="s">
        <v>19</v>
      </c>
      <c r="I73" s="218" t="s">
        <v>19</v>
      </c>
      <c r="J73" s="218" t="s">
        <v>19</v>
      </c>
      <c r="K73" s="218" t="s">
        <v>19</v>
      </c>
      <c r="L73" s="302" t="s">
        <v>19</v>
      </c>
      <c r="M73" s="301" t="s">
        <v>19</v>
      </c>
      <c r="N73" s="302" t="s">
        <v>19</v>
      </c>
    </row>
    <row r="74" spans="1:16" ht="15.75" thickBot="1" x14ac:dyDescent="0.3">
      <c r="A74" s="305" t="s">
        <v>73</v>
      </c>
      <c r="B74" s="266">
        <v>44</v>
      </c>
      <c r="C74" s="267">
        <v>36</v>
      </c>
      <c r="D74" s="271">
        <v>22587</v>
      </c>
      <c r="E74" s="271">
        <v>1726</v>
      </c>
      <c r="F74" s="269">
        <v>0</v>
      </c>
      <c r="G74" s="411">
        <v>0</v>
      </c>
      <c r="H74" s="223" t="s">
        <v>19</v>
      </c>
      <c r="I74" s="216" t="s">
        <v>19</v>
      </c>
      <c r="J74" s="216" t="s">
        <v>19</v>
      </c>
      <c r="K74" s="216" t="s">
        <v>19</v>
      </c>
      <c r="L74" s="306" t="s">
        <v>19</v>
      </c>
      <c r="M74" s="214" t="s">
        <v>19</v>
      </c>
      <c r="N74" s="222" t="s">
        <v>19</v>
      </c>
    </row>
    <row r="75" spans="1:16" ht="15.75" thickBot="1" x14ac:dyDescent="0.3">
      <c r="A75" s="280"/>
    </row>
    <row r="76" spans="1:16" ht="15.75" thickBot="1" x14ac:dyDescent="0.3">
      <c r="A76" s="579" t="s">
        <v>74</v>
      </c>
      <c r="B76" s="272">
        <f>SUM(B4:B74)</f>
        <v>4374</v>
      </c>
      <c r="C76" s="273">
        <f t="shared" ref="C76" si="0">SUM(C4:C74)</f>
        <v>2742</v>
      </c>
      <c r="D76" s="273">
        <f>SUM(D4:D74)</f>
        <v>2500843</v>
      </c>
      <c r="E76" s="273">
        <f>SUM(E4:E74)</f>
        <v>649787</v>
      </c>
      <c r="F76" s="273">
        <f t="shared" ref="F76:G76" si="1">SUM(F4:F74)</f>
        <v>901</v>
      </c>
      <c r="G76" s="273">
        <f t="shared" si="1"/>
        <v>4544</v>
      </c>
      <c r="H76" s="273">
        <f t="shared" ref="H76:N76" si="2">SUM(H4:H74)</f>
        <v>35041</v>
      </c>
      <c r="I76" s="273">
        <f t="shared" si="2"/>
        <v>44328</v>
      </c>
      <c r="J76" s="273">
        <f t="shared" si="2"/>
        <v>105641</v>
      </c>
      <c r="K76" s="273">
        <f t="shared" si="2"/>
        <v>501269</v>
      </c>
      <c r="L76" s="273">
        <f t="shared" si="2"/>
        <v>217264</v>
      </c>
      <c r="M76" s="273">
        <f t="shared" si="2"/>
        <v>190088</v>
      </c>
      <c r="N76" s="273">
        <f t="shared" si="2"/>
        <v>125037</v>
      </c>
    </row>
  </sheetData>
  <mergeCells count="12">
    <mergeCell ref="F1:G1"/>
    <mergeCell ref="F33:G33"/>
    <mergeCell ref="F65:G65"/>
    <mergeCell ref="B65:D65"/>
    <mergeCell ref="B33:D33"/>
    <mergeCell ref="B1:D1"/>
    <mergeCell ref="H65:L65"/>
    <mergeCell ref="M65:N65"/>
    <mergeCell ref="H1:L1"/>
    <mergeCell ref="M1:N1"/>
    <mergeCell ref="H33:L33"/>
    <mergeCell ref="M33:N33"/>
  </mergeCells>
  <pageMargins left="0.7" right="0.7" top="0.75" bottom="0.75" header="0.3" footer="0.3"/>
  <pageSetup orientation="landscape" r:id="rId1"/>
  <headerFooter>
    <oddHeader>&amp;L2015 Annual Statistical Report&amp;CTechnology Services, Users, and Access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"/>
  <sheetViews>
    <sheetView view="pageLayout" topLeftCell="A67" zoomScaleNormal="100" workbookViewId="0">
      <selection activeCell="J77" sqref="J77"/>
    </sheetView>
  </sheetViews>
  <sheetFormatPr defaultRowHeight="15" x14ac:dyDescent="0.25"/>
  <cols>
    <col min="1" max="1" width="33.5703125" style="280" customWidth="1"/>
    <col min="3" max="3" width="11" customWidth="1"/>
  </cols>
  <sheetData>
    <row r="1" spans="1:10" ht="15.75" thickBot="1" x14ac:dyDescent="0.3"/>
    <row r="2" spans="1:10" ht="15.75" thickBot="1" x14ac:dyDescent="0.3">
      <c r="A2" s="175"/>
      <c r="B2" s="830" t="s">
        <v>153</v>
      </c>
      <c r="C2" s="831"/>
      <c r="D2" s="831"/>
      <c r="E2" s="831"/>
      <c r="F2" s="831"/>
      <c r="G2" s="831"/>
      <c r="H2" s="831"/>
      <c r="I2" s="831"/>
      <c r="J2" s="832"/>
    </row>
    <row r="3" spans="1:10" ht="35.25" thickBot="1" x14ac:dyDescent="0.3">
      <c r="A3" s="153" t="s">
        <v>2</v>
      </c>
      <c r="B3" s="308" t="s">
        <v>630</v>
      </c>
      <c r="C3" s="309" t="s">
        <v>155</v>
      </c>
      <c r="D3" s="309" t="s">
        <v>156</v>
      </c>
      <c r="E3" s="309" t="s">
        <v>157</v>
      </c>
      <c r="F3" s="309" t="s">
        <v>158</v>
      </c>
      <c r="G3" s="309" t="s">
        <v>159</v>
      </c>
      <c r="H3" s="309" t="s">
        <v>160</v>
      </c>
      <c r="I3" s="309" t="s">
        <v>161</v>
      </c>
      <c r="J3" s="310" t="s">
        <v>162</v>
      </c>
    </row>
    <row r="4" spans="1:10" ht="15.75" thickBot="1" x14ac:dyDescent="0.3">
      <c r="A4" s="91" t="s">
        <v>14</v>
      </c>
      <c r="B4" s="292"/>
      <c r="C4" s="293"/>
      <c r="D4" s="293"/>
      <c r="E4" s="293"/>
      <c r="F4" s="293"/>
      <c r="G4" s="293"/>
      <c r="H4" s="293"/>
      <c r="I4" s="293"/>
      <c r="J4" s="294"/>
    </row>
    <row r="5" spans="1:10" x14ac:dyDescent="0.25">
      <c r="A5" s="295" t="s">
        <v>15</v>
      </c>
      <c r="B5" s="204">
        <v>3703</v>
      </c>
      <c r="C5" s="206">
        <v>2286</v>
      </c>
      <c r="D5" s="206">
        <v>1165</v>
      </c>
      <c r="E5" s="206">
        <v>2404</v>
      </c>
      <c r="F5" s="206">
        <v>936</v>
      </c>
      <c r="G5" s="206">
        <v>2948</v>
      </c>
      <c r="H5" s="206">
        <v>2062</v>
      </c>
      <c r="I5" s="206">
        <v>2063</v>
      </c>
      <c r="J5" s="298">
        <v>1647</v>
      </c>
    </row>
    <row r="6" spans="1:10" x14ac:dyDescent="0.25">
      <c r="A6" s="295" t="s">
        <v>16</v>
      </c>
      <c r="B6" s="197">
        <v>3530</v>
      </c>
      <c r="C6" s="207">
        <v>3000</v>
      </c>
      <c r="D6" s="207">
        <v>3000</v>
      </c>
      <c r="E6" s="207">
        <v>4000</v>
      </c>
      <c r="F6" s="198">
        <v>300</v>
      </c>
      <c r="G6" s="198">
        <v>700</v>
      </c>
      <c r="H6" s="207">
        <v>750</v>
      </c>
      <c r="I6" s="198">
        <v>55</v>
      </c>
      <c r="J6" s="199">
        <v>333</v>
      </c>
    </row>
    <row r="7" spans="1:10" x14ac:dyDescent="0.25">
      <c r="A7" s="295" t="s">
        <v>17</v>
      </c>
      <c r="B7" s="197">
        <v>3640</v>
      </c>
      <c r="C7" s="198">
        <v>1612</v>
      </c>
      <c r="D7" s="207">
        <v>1664</v>
      </c>
      <c r="E7" s="207">
        <v>3224</v>
      </c>
      <c r="F7" s="207">
        <v>2912</v>
      </c>
      <c r="G7" s="207">
        <v>2288</v>
      </c>
      <c r="H7" s="198">
        <v>1196</v>
      </c>
      <c r="I7" s="198">
        <v>936</v>
      </c>
      <c r="J7" s="199">
        <v>1456</v>
      </c>
    </row>
    <row r="8" spans="1:10" x14ac:dyDescent="0.25">
      <c r="A8" s="295" t="s">
        <v>18</v>
      </c>
      <c r="B8" s="197">
        <v>2946</v>
      </c>
      <c r="C8" s="207">
        <v>1393</v>
      </c>
      <c r="D8" s="207">
        <v>2054</v>
      </c>
      <c r="E8" s="207">
        <v>2582</v>
      </c>
      <c r="F8" s="207">
        <v>2500</v>
      </c>
      <c r="G8" s="207">
        <v>1839</v>
      </c>
      <c r="H8" s="207">
        <v>2202</v>
      </c>
      <c r="I8" s="198">
        <v>752</v>
      </c>
      <c r="J8" s="299">
        <v>1047</v>
      </c>
    </row>
    <row r="9" spans="1:10" x14ac:dyDescent="0.25">
      <c r="A9" s="295" t="s">
        <v>20</v>
      </c>
      <c r="B9" s="197">
        <v>2730</v>
      </c>
      <c r="C9" s="198">
        <v>832</v>
      </c>
      <c r="D9" s="207">
        <v>1196</v>
      </c>
      <c r="E9" s="207">
        <v>2704</v>
      </c>
      <c r="F9" s="207">
        <v>1768</v>
      </c>
      <c r="G9" s="207">
        <v>2262</v>
      </c>
      <c r="H9" s="207">
        <v>1482</v>
      </c>
      <c r="I9" s="198">
        <v>468</v>
      </c>
      <c r="J9" s="299">
        <v>806</v>
      </c>
    </row>
    <row r="10" spans="1:10" x14ac:dyDescent="0.25">
      <c r="A10" s="295" t="s">
        <v>21</v>
      </c>
      <c r="B10" s="197">
        <v>1586</v>
      </c>
      <c r="C10" s="198">
        <v>182</v>
      </c>
      <c r="D10" s="207">
        <v>1716</v>
      </c>
      <c r="E10" s="207">
        <v>1846</v>
      </c>
      <c r="F10" s="198">
        <v>286</v>
      </c>
      <c r="G10" s="207">
        <v>2392</v>
      </c>
      <c r="H10" s="207">
        <v>2366</v>
      </c>
      <c r="I10" s="198">
        <v>130</v>
      </c>
      <c r="J10" s="199">
        <v>234</v>
      </c>
    </row>
    <row r="11" spans="1:10" x14ac:dyDescent="0.25">
      <c r="A11" s="295" t="s">
        <v>22</v>
      </c>
      <c r="B11" s="197">
        <v>3200</v>
      </c>
      <c r="C11" s="207">
        <v>2200</v>
      </c>
      <c r="D11" s="207">
        <v>3152</v>
      </c>
      <c r="E11" s="207">
        <v>2620</v>
      </c>
      <c r="F11" s="207">
        <v>3100</v>
      </c>
      <c r="G11" s="207">
        <v>1100</v>
      </c>
      <c r="H11" s="207">
        <v>2600</v>
      </c>
      <c r="I11" s="198">
        <v>250</v>
      </c>
      <c r="J11" s="199">
        <v>250</v>
      </c>
    </row>
    <row r="12" spans="1:10" x14ac:dyDescent="0.25">
      <c r="A12" s="295" t="s">
        <v>23</v>
      </c>
      <c r="B12" s="200">
        <v>845</v>
      </c>
      <c r="C12" s="198">
        <v>435</v>
      </c>
      <c r="D12" s="198">
        <v>5</v>
      </c>
      <c r="E12" s="207">
        <v>4321</v>
      </c>
      <c r="F12" s="207">
        <v>6574</v>
      </c>
      <c r="G12" s="207">
        <v>4456</v>
      </c>
      <c r="H12" s="207">
        <v>4774</v>
      </c>
      <c r="I12" s="198">
        <v>245</v>
      </c>
      <c r="J12" s="199">
        <v>734</v>
      </c>
    </row>
    <row r="13" spans="1:10" x14ac:dyDescent="0.25">
      <c r="A13" s="295" t="s">
        <v>24</v>
      </c>
      <c r="B13" s="197">
        <v>1404</v>
      </c>
      <c r="C13" s="207">
        <v>1040</v>
      </c>
      <c r="D13" s="207">
        <v>1040</v>
      </c>
      <c r="E13" s="207">
        <v>1508</v>
      </c>
      <c r="F13" s="207">
        <v>2080</v>
      </c>
      <c r="G13" s="207">
        <v>1300</v>
      </c>
      <c r="H13" s="198">
        <v>728</v>
      </c>
      <c r="I13" s="198">
        <v>468</v>
      </c>
      <c r="J13" s="299">
        <v>416</v>
      </c>
    </row>
    <row r="14" spans="1:10" x14ac:dyDescent="0.25">
      <c r="A14" s="295" t="s">
        <v>25</v>
      </c>
      <c r="B14" s="200">
        <v>751</v>
      </c>
      <c r="C14" s="198">
        <v>222</v>
      </c>
      <c r="D14" s="198">
        <v>274</v>
      </c>
      <c r="E14" s="198">
        <v>417</v>
      </c>
      <c r="F14" s="198">
        <v>258</v>
      </c>
      <c r="G14" s="198">
        <v>536</v>
      </c>
      <c r="H14" s="198">
        <v>218</v>
      </c>
      <c r="I14" s="198">
        <v>127</v>
      </c>
      <c r="J14" s="199">
        <v>218</v>
      </c>
    </row>
    <row r="15" spans="1:10" x14ac:dyDescent="0.25">
      <c r="A15" s="295" t="s">
        <v>26</v>
      </c>
      <c r="B15" s="197">
        <v>2600</v>
      </c>
      <c r="C15" s="198">
        <v>1040</v>
      </c>
      <c r="D15" s="198">
        <v>1456</v>
      </c>
      <c r="E15" s="207">
        <v>2704</v>
      </c>
      <c r="F15" s="207">
        <v>2392</v>
      </c>
      <c r="G15" s="207">
        <v>1456</v>
      </c>
      <c r="H15" s="207">
        <v>936</v>
      </c>
      <c r="I15" s="198">
        <v>520</v>
      </c>
      <c r="J15" s="199">
        <v>1768</v>
      </c>
    </row>
    <row r="16" spans="1:10" x14ac:dyDescent="0.25">
      <c r="A16" s="300"/>
      <c r="B16" s="209"/>
      <c r="C16" s="210"/>
      <c r="D16" s="210"/>
      <c r="E16" s="210"/>
      <c r="F16" s="210"/>
      <c r="G16" s="210"/>
      <c r="H16" s="210"/>
      <c r="I16" s="210"/>
      <c r="J16" s="211"/>
    </row>
    <row r="17" spans="1:10" x14ac:dyDescent="0.25">
      <c r="A17" s="61" t="s">
        <v>27</v>
      </c>
      <c r="B17" s="197"/>
      <c r="C17" s="198"/>
      <c r="D17" s="207"/>
      <c r="E17" s="207"/>
      <c r="F17" s="207"/>
      <c r="G17" s="207"/>
      <c r="H17" s="198"/>
      <c r="I17" s="198"/>
      <c r="J17" s="199"/>
    </row>
    <row r="18" spans="1:10" x14ac:dyDescent="0.25">
      <c r="A18" s="295" t="s">
        <v>28</v>
      </c>
      <c r="B18" s="197">
        <v>1404</v>
      </c>
      <c r="C18" s="207">
        <v>1612</v>
      </c>
      <c r="D18" s="207">
        <v>1508</v>
      </c>
      <c r="E18" s="207">
        <v>1404</v>
      </c>
      <c r="F18" s="207">
        <v>1456</v>
      </c>
      <c r="G18" s="207">
        <v>1092</v>
      </c>
      <c r="H18" s="207">
        <v>1092</v>
      </c>
      <c r="I18" s="198">
        <v>520</v>
      </c>
      <c r="J18" s="299">
        <v>780</v>
      </c>
    </row>
    <row r="19" spans="1:10" x14ac:dyDescent="0.25">
      <c r="A19" s="295" t="s">
        <v>29</v>
      </c>
      <c r="B19" s="197">
        <v>5472</v>
      </c>
      <c r="C19" s="207">
        <v>4896</v>
      </c>
      <c r="D19" s="207">
        <v>3672</v>
      </c>
      <c r="E19" s="207">
        <v>7128</v>
      </c>
      <c r="F19" s="207">
        <v>5256</v>
      </c>
      <c r="G19" s="207">
        <v>4104</v>
      </c>
      <c r="H19" s="207">
        <v>2880</v>
      </c>
      <c r="I19" s="198">
        <v>1656</v>
      </c>
      <c r="J19" s="199">
        <v>1656</v>
      </c>
    </row>
    <row r="20" spans="1:10" x14ac:dyDescent="0.25">
      <c r="A20" s="295" t="s">
        <v>30</v>
      </c>
      <c r="B20" s="197">
        <v>3614</v>
      </c>
      <c r="C20" s="207">
        <v>2158</v>
      </c>
      <c r="D20" s="207">
        <v>2496</v>
      </c>
      <c r="E20" s="207">
        <v>4368</v>
      </c>
      <c r="F20" s="207">
        <v>3913</v>
      </c>
      <c r="G20" s="207">
        <v>3536</v>
      </c>
      <c r="H20" s="207">
        <v>1807</v>
      </c>
      <c r="I20" s="207">
        <v>1677</v>
      </c>
      <c r="J20" s="299">
        <v>1625</v>
      </c>
    </row>
    <row r="21" spans="1:10" x14ac:dyDescent="0.25">
      <c r="A21" s="295" t="s">
        <v>31</v>
      </c>
      <c r="B21" s="197">
        <v>6609</v>
      </c>
      <c r="C21" s="207">
        <v>5620</v>
      </c>
      <c r="D21" s="198">
        <v>412</v>
      </c>
      <c r="E21" s="207">
        <v>6559</v>
      </c>
      <c r="F21" s="207">
        <v>5127</v>
      </c>
      <c r="G21" s="207">
        <v>7108</v>
      </c>
      <c r="H21" s="207">
        <v>1698</v>
      </c>
      <c r="I21" s="207" t="s">
        <v>19</v>
      </c>
      <c r="J21" s="299">
        <v>1845</v>
      </c>
    </row>
    <row r="22" spans="1:10" x14ac:dyDescent="0.25">
      <c r="A22" s="295" t="s">
        <v>32</v>
      </c>
      <c r="B22" s="197">
        <v>2305</v>
      </c>
      <c r="C22" s="198">
        <v>728</v>
      </c>
      <c r="D22" s="198">
        <v>1577</v>
      </c>
      <c r="E22" s="207">
        <v>2509</v>
      </c>
      <c r="F22" s="207">
        <v>2445</v>
      </c>
      <c r="G22" s="207">
        <v>2390</v>
      </c>
      <c r="H22" s="207">
        <v>24004</v>
      </c>
      <c r="I22" s="198">
        <v>510</v>
      </c>
      <c r="J22" s="299">
        <v>1207</v>
      </c>
    </row>
    <row r="23" spans="1:10" x14ac:dyDescent="0.25">
      <c r="A23" s="295" t="s">
        <v>33</v>
      </c>
      <c r="B23" s="197">
        <v>2652</v>
      </c>
      <c r="C23" s="198">
        <v>624</v>
      </c>
      <c r="D23" s="198">
        <v>624</v>
      </c>
      <c r="E23" s="207">
        <v>2184</v>
      </c>
      <c r="F23" s="207">
        <v>2392</v>
      </c>
      <c r="G23" s="207">
        <v>1664</v>
      </c>
      <c r="H23" s="198">
        <v>1352</v>
      </c>
      <c r="I23" s="198">
        <v>676</v>
      </c>
      <c r="J23" s="199">
        <v>1092</v>
      </c>
    </row>
    <row r="24" spans="1:10" x14ac:dyDescent="0.25">
      <c r="A24" s="295" t="s">
        <v>34</v>
      </c>
      <c r="B24" s="197">
        <v>3714</v>
      </c>
      <c r="C24" s="198">
        <v>1097</v>
      </c>
      <c r="D24" s="207">
        <v>1154</v>
      </c>
      <c r="E24" s="207">
        <v>2800</v>
      </c>
      <c r="F24" s="207">
        <v>2066</v>
      </c>
      <c r="G24" s="207">
        <v>1323</v>
      </c>
      <c r="H24" s="198">
        <v>985</v>
      </c>
      <c r="I24" s="198">
        <v>423</v>
      </c>
      <c r="J24" s="199">
        <v>785</v>
      </c>
    </row>
    <row r="25" spans="1:10" x14ac:dyDescent="0.25">
      <c r="A25" s="295" t="s">
        <v>35</v>
      </c>
      <c r="B25" s="200">
        <v>676</v>
      </c>
      <c r="C25" s="198">
        <v>52</v>
      </c>
      <c r="D25" s="198">
        <v>416</v>
      </c>
      <c r="E25" s="198">
        <v>728</v>
      </c>
      <c r="F25" s="198">
        <v>312</v>
      </c>
      <c r="G25" s="198">
        <v>364</v>
      </c>
      <c r="H25" s="198">
        <v>260</v>
      </c>
      <c r="I25" s="198">
        <v>52</v>
      </c>
      <c r="J25" s="199">
        <v>104</v>
      </c>
    </row>
    <row r="26" spans="1:10" x14ac:dyDescent="0.25">
      <c r="A26" s="295" t="s">
        <v>36</v>
      </c>
      <c r="B26" s="200">
        <v>1012</v>
      </c>
      <c r="C26" s="198">
        <v>801</v>
      </c>
      <c r="D26" s="207">
        <v>1582</v>
      </c>
      <c r="E26" s="207">
        <v>1063</v>
      </c>
      <c r="F26" s="198">
        <v>704</v>
      </c>
      <c r="G26" s="198">
        <v>813</v>
      </c>
      <c r="H26" s="198">
        <v>424</v>
      </c>
      <c r="I26" s="198">
        <v>171</v>
      </c>
      <c r="J26" s="199">
        <v>439</v>
      </c>
    </row>
    <row r="27" spans="1:10" x14ac:dyDescent="0.25">
      <c r="A27" s="295" t="s">
        <v>37</v>
      </c>
      <c r="B27" s="197">
        <v>5000</v>
      </c>
      <c r="C27" s="207">
        <v>5000</v>
      </c>
      <c r="D27" s="207">
        <v>5000</v>
      </c>
      <c r="E27" s="207">
        <v>5000</v>
      </c>
      <c r="F27" s="207">
        <v>1000</v>
      </c>
      <c r="G27" s="207">
        <v>5000</v>
      </c>
      <c r="H27" s="207">
        <v>1500</v>
      </c>
      <c r="I27" s="207">
        <v>1000</v>
      </c>
      <c r="J27" s="299">
        <v>2000</v>
      </c>
    </row>
    <row r="28" spans="1:10" x14ac:dyDescent="0.25">
      <c r="A28" s="295" t="s">
        <v>38</v>
      </c>
      <c r="B28" s="197">
        <v>4286</v>
      </c>
      <c r="C28" s="207">
        <v>2341</v>
      </c>
      <c r="D28" s="207">
        <v>2667</v>
      </c>
      <c r="E28" s="207">
        <v>4518</v>
      </c>
      <c r="F28" s="207">
        <v>3446</v>
      </c>
      <c r="G28" s="207">
        <v>3414</v>
      </c>
      <c r="H28" s="207">
        <v>1399</v>
      </c>
      <c r="I28" s="207">
        <v>1236</v>
      </c>
      <c r="J28" s="299">
        <v>1203</v>
      </c>
    </row>
    <row r="29" spans="1:10" x14ac:dyDescent="0.25">
      <c r="A29" s="295" t="s">
        <v>39</v>
      </c>
      <c r="B29" s="197">
        <v>5876</v>
      </c>
      <c r="C29" s="207">
        <v>2600</v>
      </c>
      <c r="D29" s="207">
        <v>2860</v>
      </c>
      <c r="E29" s="207">
        <v>4836</v>
      </c>
      <c r="F29" s="207">
        <v>3848</v>
      </c>
      <c r="G29" s="207">
        <v>3432</v>
      </c>
      <c r="H29" s="207">
        <v>3380</v>
      </c>
      <c r="I29" s="198">
        <v>1092</v>
      </c>
      <c r="J29" s="199">
        <v>1612</v>
      </c>
    </row>
    <row r="30" spans="1:10" x14ac:dyDescent="0.25">
      <c r="A30" s="295" t="s">
        <v>40</v>
      </c>
      <c r="B30" s="197">
        <v>12563</v>
      </c>
      <c r="C30" s="207">
        <v>22945</v>
      </c>
      <c r="D30" s="207">
        <v>21458</v>
      </c>
      <c r="E30" s="207">
        <v>12354</v>
      </c>
      <c r="F30" s="207">
        <v>10233</v>
      </c>
      <c r="G30" s="207">
        <v>14945</v>
      </c>
      <c r="H30" s="207">
        <v>12661</v>
      </c>
      <c r="I30" s="207">
        <v>2514</v>
      </c>
      <c r="J30" s="299">
        <v>9655</v>
      </c>
    </row>
    <row r="31" spans="1:10" x14ac:dyDescent="0.25">
      <c r="A31" s="295" t="s">
        <v>41</v>
      </c>
      <c r="B31" s="197">
        <v>2500</v>
      </c>
      <c r="C31" s="207">
        <v>1500</v>
      </c>
      <c r="D31" s="207">
        <v>6100</v>
      </c>
      <c r="E31" s="207">
        <v>4250</v>
      </c>
      <c r="F31" s="207">
        <v>2250</v>
      </c>
      <c r="G31" s="207">
        <v>1995</v>
      </c>
      <c r="H31" s="207">
        <v>2225</v>
      </c>
      <c r="I31" s="198">
        <v>756</v>
      </c>
      <c r="J31" s="299">
        <v>1000</v>
      </c>
    </row>
    <row r="32" spans="1:10" x14ac:dyDescent="0.25">
      <c r="A32" s="295" t="s">
        <v>42</v>
      </c>
      <c r="B32" s="301">
        <v>2028</v>
      </c>
      <c r="C32" s="218">
        <v>2808</v>
      </c>
      <c r="D32" s="218">
        <v>2756</v>
      </c>
      <c r="E32" s="218">
        <v>1716</v>
      </c>
      <c r="F32" s="218">
        <v>728</v>
      </c>
      <c r="G32" s="218">
        <v>2496</v>
      </c>
      <c r="H32" s="218">
        <v>364</v>
      </c>
      <c r="I32" s="218">
        <v>260</v>
      </c>
      <c r="J32" s="302">
        <v>1872</v>
      </c>
    </row>
    <row r="33" spans="1:10" ht="15.75" thickBot="1" x14ac:dyDescent="0.3">
      <c r="A33" s="300"/>
      <c r="B33" s="209"/>
      <c r="C33" s="210"/>
      <c r="D33" s="210"/>
      <c r="E33" s="210"/>
      <c r="F33" s="210"/>
      <c r="G33" s="210"/>
      <c r="H33" s="210"/>
      <c r="I33" s="210"/>
      <c r="J33" s="211"/>
    </row>
    <row r="34" spans="1:10" ht="15.75" thickBot="1" x14ac:dyDescent="0.3">
      <c r="A34" s="303"/>
      <c r="B34" s="830" t="s">
        <v>153</v>
      </c>
      <c r="C34" s="831"/>
      <c r="D34" s="831"/>
      <c r="E34" s="831"/>
      <c r="F34" s="831"/>
      <c r="G34" s="831"/>
      <c r="H34" s="831"/>
      <c r="I34" s="831"/>
      <c r="J34" s="832"/>
    </row>
    <row r="35" spans="1:10" ht="34.5" x14ac:dyDescent="0.25">
      <c r="A35" s="153" t="s">
        <v>2</v>
      </c>
      <c r="B35" s="308" t="s">
        <v>154</v>
      </c>
      <c r="C35" s="309" t="s">
        <v>155</v>
      </c>
      <c r="D35" s="309" t="s">
        <v>156</v>
      </c>
      <c r="E35" s="309" t="s">
        <v>157</v>
      </c>
      <c r="F35" s="309" t="s">
        <v>158</v>
      </c>
      <c r="G35" s="309" t="s">
        <v>159</v>
      </c>
      <c r="H35" s="309" t="s">
        <v>160</v>
      </c>
      <c r="I35" s="309" t="s">
        <v>161</v>
      </c>
      <c r="J35" s="310" t="s">
        <v>162</v>
      </c>
    </row>
    <row r="36" spans="1:10" x14ac:dyDescent="0.25">
      <c r="A36" s="300"/>
      <c r="B36" s="209"/>
      <c r="C36" s="210"/>
      <c r="D36" s="210"/>
      <c r="E36" s="210"/>
      <c r="F36" s="210"/>
      <c r="G36" s="210"/>
      <c r="H36" s="210"/>
      <c r="I36" s="210"/>
      <c r="J36" s="211"/>
    </row>
    <row r="37" spans="1:10" x14ac:dyDescent="0.25">
      <c r="A37" s="61" t="s">
        <v>43</v>
      </c>
      <c r="B37" s="197"/>
      <c r="C37" s="207"/>
      <c r="D37" s="207"/>
      <c r="E37" s="207"/>
      <c r="F37" s="207"/>
      <c r="G37" s="207"/>
      <c r="H37" s="207"/>
      <c r="I37" s="207"/>
      <c r="J37" s="299"/>
    </row>
    <row r="38" spans="1:10" x14ac:dyDescent="0.25">
      <c r="A38" s="295" t="s">
        <v>44</v>
      </c>
      <c r="B38" s="197">
        <v>4879</v>
      </c>
      <c r="C38" s="207">
        <v>3107</v>
      </c>
      <c r="D38" s="207">
        <v>3633</v>
      </c>
      <c r="E38" s="207">
        <v>5497</v>
      </c>
      <c r="F38" s="207">
        <v>4935</v>
      </c>
      <c r="G38" s="207">
        <v>6837</v>
      </c>
      <c r="H38" s="207">
        <v>2482</v>
      </c>
      <c r="I38" s="207">
        <v>1102</v>
      </c>
      <c r="J38" s="299">
        <v>2374</v>
      </c>
    </row>
    <row r="39" spans="1:10" x14ac:dyDescent="0.25">
      <c r="A39" s="295" t="s">
        <v>45</v>
      </c>
      <c r="B39" s="200">
        <v>104</v>
      </c>
      <c r="C39" s="198">
        <v>156</v>
      </c>
      <c r="D39" s="198">
        <v>156</v>
      </c>
      <c r="E39" s="198">
        <v>312</v>
      </c>
      <c r="F39" s="198">
        <v>364</v>
      </c>
      <c r="G39" s="198">
        <v>0</v>
      </c>
      <c r="H39" s="198">
        <v>104</v>
      </c>
      <c r="I39" s="198">
        <v>52</v>
      </c>
      <c r="J39" s="199">
        <v>104</v>
      </c>
    </row>
    <row r="40" spans="1:10" x14ac:dyDescent="0.25">
      <c r="A40" s="295" t="s">
        <v>46</v>
      </c>
      <c r="B40" s="197">
        <v>4524</v>
      </c>
      <c r="C40" s="207">
        <v>2522</v>
      </c>
      <c r="D40" s="198">
        <v>1872</v>
      </c>
      <c r="E40" s="207">
        <v>5330</v>
      </c>
      <c r="F40" s="207">
        <v>4573</v>
      </c>
      <c r="G40" s="207">
        <v>3250</v>
      </c>
      <c r="H40" s="207">
        <v>2288</v>
      </c>
      <c r="I40" s="198">
        <v>1248</v>
      </c>
      <c r="J40" s="199">
        <v>1404</v>
      </c>
    </row>
    <row r="41" spans="1:10" x14ac:dyDescent="0.25">
      <c r="A41" s="295" t="s">
        <v>47</v>
      </c>
      <c r="B41" s="197">
        <v>5167</v>
      </c>
      <c r="C41" s="198">
        <v>173</v>
      </c>
      <c r="D41" s="207">
        <v>2737</v>
      </c>
      <c r="E41" s="207">
        <v>4256</v>
      </c>
      <c r="F41" s="207">
        <v>4457</v>
      </c>
      <c r="G41" s="207">
        <v>5674</v>
      </c>
      <c r="H41" s="207">
        <v>1419</v>
      </c>
      <c r="I41" s="198">
        <v>608</v>
      </c>
      <c r="J41" s="299">
        <v>2432</v>
      </c>
    </row>
    <row r="42" spans="1:10" x14ac:dyDescent="0.25">
      <c r="A42" s="295" t="s">
        <v>48</v>
      </c>
      <c r="B42" s="301" t="s">
        <v>19</v>
      </c>
      <c r="C42" s="218" t="s">
        <v>19</v>
      </c>
      <c r="D42" s="218" t="s">
        <v>19</v>
      </c>
      <c r="E42" s="218" t="s">
        <v>19</v>
      </c>
      <c r="F42" s="218" t="s">
        <v>19</v>
      </c>
      <c r="G42" s="218" t="s">
        <v>19</v>
      </c>
      <c r="H42" s="218" t="s">
        <v>19</v>
      </c>
      <c r="I42" s="218" t="s">
        <v>19</v>
      </c>
      <c r="J42" s="302" t="s">
        <v>19</v>
      </c>
    </row>
    <row r="43" spans="1:10" x14ac:dyDescent="0.25">
      <c r="A43" s="295" t="s">
        <v>49</v>
      </c>
      <c r="B43" s="197">
        <v>15552</v>
      </c>
      <c r="C43" s="207">
        <v>17586</v>
      </c>
      <c r="D43" s="198">
        <v>0</v>
      </c>
      <c r="E43" s="207">
        <v>15584</v>
      </c>
      <c r="F43" s="207">
        <v>36744</v>
      </c>
      <c r="G43" s="207">
        <v>23445</v>
      </c>
      <c r="H43" s="198">
        <v>1500</v>
      </c>
      <c r="I43" s="218" t="s">
        <v>19</v>
      </c>
      <c r="J43" s="299">
        <v>7588</v>
      </c>
    </row>
    <row r="44" spans="1:10" x14ac:dyDescent="0.25">
      <c r="A44" s="295" t="s">
        <v>50</v>
      </c>
      <c r="B44" s="197">
        <v>1515</v>
      </c>
      <c r="C44" s="198">
        <v>992</v>
      </c>
      <c r="D44" s="207">
        <v>1873</v>
      </c>
      <c r="E44" s="207">
        <v>1394</v>
      </c>
      <c r="F44" s="207">
        <v>1266</v>
      </c>
      <c r="G44" s="207">
        <v>1503</v>
      </c>
      <c r="H44" s="198">
        <v>472</v>
      </c>
      <c r="I44" s="198">
        <v>384</v>
      </c>
      <c r="J44" s="199">
        <v>678</v>
      </c>
    </row>
    <row r="45" spans="1:10" x14ac:dyDescent="0.25">
      <c r="A45" s="295" t="s">
        <v>51</v>
      </c>
      <c r="B45" s="197">
        <v>3249</v>
      </c>
      <c r="C45" s="207">
        <v>572</v>
      </c>
      <c r="D45" s="207">
        <v>208</v>
      </c>
      <c r="E45" s="207">
        <v>2080</v>
      </c>
      <c r="F45" s="207">
        <v>1768</v>
      </c>
      <c r="G45" s="207">
        <v>1664</v>
      </c>
      <c r="H45" s="207">
        <v>988</v>
      </c>
      <c r="I45" s="207">
        <v>46</v>
      </c>
      <c r="J45" s="299">
        <v>364</v>
      </c>
    </row>
    <row r="46" spans="1:10" x14ac:dyDescent="0.25">
      <c r="A46" s="300"/>
      <c r="B46" s="209"/>
      <c r="C46" s="210"/>
      <c r="D46" s="210"/>
      <c r="E46" s="210"/>
      <c r="F46" s="210"/>
      <c r="G46" s="210"/>
      <c r="H46" s="210"/>
      <c r="I46" s="210"/>
      <c r="J46" s="211"/>
    </row>
    <row r="47" spans="1:10" x14ac:dyDescent="0.25">
      <c r="A47" s="61" t="s">
        <v>52</v>
      </c>
      <c r="B47" s="197"/>
      <c r="C47" s="207"/>
      <c r="D47" s="207"/>
      <c r="E47" s="207"/>
      <c r="F47" s="207"/>
      <c r="G47" s="207"/>
      <c r="H47" s="207"/>
      <c r="I47" s="207"/>
      <c r="J47" s="299"/>
    </row>
    <row r="48" spans="1:10" x14ac:dyDescent="0.25">
      <c r="A48" s="295" t="s">
        <v>53</v>
      </c>
      <c r="B48" s="200">
        <v>520</v>
      </c>
      <c r="C48" s="198">
        <v>572</v>
      </c>
      <c r="D48" s="198">
        <v>572</v>
      </c>
      <c r="E48" s="198">
        <v>832</v>
      </c>
      <c r="F48" s="198">
        <v>728</v>
      </c>
      <c r="G48" s="198">
        <v>364</v>
      </c>
      <c r="H48" s="198">
        <v>416</v>
      </c>
      <c r="I48" s="198">
        <v>416</v>
      </c>
      <c r="J48" s="199">
        <v>260</v>
      </c>
    </row>
    <row r="49" spans="1:10" x14ac:dyDescent="0.25">
      <c r="A49" s="295" t="s">
        <v>54</v>
      </c>
      <c r="B49" s="197">
        <v>5678</v>
      </c>
      <c r="C49" s="207">
        <v>3265</v>
      </c>
      <c r="D49" s="207">
        <v>3121</v>
      </c>
      <c r="E49" s="207">
        <v>5678</v>
      </c>
      <c r="F49" s="207">
        <v>3901</v>
      </c>
      <c r="G49" s="207">
        <v>3077</v>
      </c>
      <c r="H49" s="198">
        <v>723</v>
      </c>
      <c r="I49" s="207">
        <v>1200</v>
      </c>
      <c r="J49" s="299">
        <v>1777</v>
      </c>
    </row>
    <row r="50" spans="1:10" x14ac:dyDescent="0.25">
      <c r="A50" s="295" t="s">
        <v>55</v>
      </c>
      <c r="B50" s="197">
        <v>4847</v>
      </c>
      <c r="C50" s="207">
        <v>4158</v>
      </c>
      <c r="D50" s="207">
        <v>2372</v>
      </c>
      <c r="E50" s="207">
        <v>4538</v>
      </c>
      <c r="F50" s="207">
        <v>2991</v>
      </c>
      <c r="G50" s="207">
        <v>2785</v>
      </c>
      <c r="H50" s="207">
        <v>1739</v>
      </c>
      <c r="I50" s="207">
        <v>1043</v>
      </c>
      <c r="J50" s="299">
        <v>695</v>
      </c>
    </row>
    <row r="51" spans="1:10" x14ac:dyDescent="0.25">
      <c r="A51" s="295" t="s">
        <v>56</v>
      </c>
      <c r="B51" s="200">
        <v>60</v>
      </c>
      <c r="C51" s="207">
        <v>14</v>
      </c>
      <c r="D51" s="207">
        <v>24</v>
      </c>
      <c r="E51" s="207">
        <v>70</v>
      </c>
      <c r="F51" s="198">
        <v>64</v>
      </c>
      <c r="G51" s="198">
        <v>46</v>
      </c>
      <c r="H51" s="198">
        <v>8</v>
      </c>
      <c r="I51" s="198">
        <v>24</v>
      </c>
      <c r="J51" s="199">
        <v>22</v>
      </c>
    </row>
    <row r="52" spans="1:10" x14ac:dyDescent="0.25">
      <c r="A52" s="295" t="s">
        <v>57</v>
      </c>
      <c r="B52" s="197">
        <v>27508</v>
      </c>
      <c r="C52" s="207">
        <v>11128</v>
      </c>
      <c r="D52" s="207">
        <v>10192</v>
      </c>
      <c r="E52" s="207">
        <v>18720</v>
      </c>
      <c r="F52" s="207">
        <v>19760</v>
      </c>
      <c r="G52" s="207">
        <v>17472</v>
      </c>
      <c r="H52" s="207">
        <v>8424</v>
      </c>
      <c r="I52" s="207">
        <v>4628</v>
      </c>
      <c r="J52" s="299">
        <v>6396</v>
      </c>
    </row>
    <row r="53" spans="1:10" x14ac:dyDescent="0.25">
      <c r="A53" s="295" t="s">
        <v>58</v>
      </c>
      <c r="B53" s="197">
        <v>112845</v>
      </c>
      <c r="C53" s="207">
        <v>52120</v>
      </c>
      <c r="D53" s="207">
        <v>82801</v>
      </c>
      <c r="E53" s="207">
        <v>104401</v>
      </c>
      <c r="F53" s="207">
        <v>62520</v>
      </c>
      <c r="G53" s="207">
        <v>80318</v>
      </c>
      <c r="H53" s="207">
        <v>12061</v>
      </c>
      <c r="I53" s="207">
        <v>23014</v>
      </c>
      <c r="J53" s="299">
        <v>30160</v>
      </c>
    </row>
    <row r="54" spans="1:10" x14ac:dyDescent="0.25">
      <c r="A54" s="295" t="s">
        <v>59</v>
      </c>
      <c r="B54" s="197">
        <v>20080</v>
      </c>
      <c r="C54" s="207">
        <v>2547</v>
      </c>
      <c r="D54" s="207">
        <v>2819</v>
      </c>
      <c r="E54" s="207">
        <v>21120</v>
      </c>
      <c r="F54" s="207">
        <v>2412</v>
      </c>
      <c r="G54" s="207">
        <v>7601</v>
      </c>
      <c r="H54" s="207">
        <v>7290</v>
      </c>
      <c r="I54" s="207">
        <v>1305</v>
      </c>
      <c r="J54" s="299">
        <v>4052</v>
      </c>
    </row>
    <row r="55" spans="1:10" x14ac:dyDescent="0.25">
      <c r="A55" s="300"/>
      <c r="B55" s="209"/>
      <c r="C55" s="210"/>
      <c r="D55" s="210"/>
      <c r="E55" s="210"/>
      <c r="F55" s="210"/>
      <c r="G55" s="210"/>
      <c r="H55" s="210"/>
      <c r="I55" s="210"/>
      <c r="J55" s="211"/>
    </row>
    <row r="56" spans="1:10" x14ac:dyDescent="0.25">
      <c r="A56" s="61" t="s">
        <v>60</v>
      </c>
      <c r="B56" s="200"/>
      <c r="C56" s="207"/>
      <c r="D56" s="207"/>
      <c r="E56" s="207"/>
      <c r="F56" s="198"/>
      <c r="G56" s="198"/>
      <c r="H56" s="198"/>
      <c r="I56" s="198"/>
      <c r="J56" s="199"/>
    </row>
    <row r="57" spans="1:10" x14ac:dyDescent="0.25">
      <c r="A57" s="295" t="s">
        <v>61</v>
      </c>
      <c r="B57" s="197">
        <v>1846</v>
      </c>
      <c r="C57" s="207">
        <v>1014</v>
      </c>
      <c r="D57" s="198">
        <v>884</v>
      </c>
      <c r="E57" s="207">
        <v>1378</v>
      </c>
      <c r="F57" s="207">
        <v>1274</v>
      </c>
      <c r="G57" s="207">
        <v>1170</v>
      </c>
      <c r="H57" s="198">
        <v>754</v>
      </c>
      <c r="I57" s="198">
        <v>598</v>
      </c>
      <c r="J57" s="199">
        <v>494</v>
      </c>
    </row>
    <row r="58" spans="1:10" x14ac:dyDescent="0.25">
      <c r="A58" s="295" t="s">
        <v>62</v>
      </c>
      <c r="B58" s="197">
        <v>15340</v>
      </c>
      <c r="C58" s="207">
        <v>4524</v>
      </c>
      <c r="D58" s="207">
        <v>4108</v>
      </c>
      <c r="E58" s="207">
        <v>15808</v>
      </c>
      <c r="F58" s="207">
        <v>12740</v>
      </c>
      <c r="G58" s="207">
        <v>11856</v>
      </c>
      <c r="H58" s="207">
        <v>6032</v>
      </c>
      <c r="I58" s="207">
        <v>3120</v>
      </c>
      <c r="J58" s="299">
        <v>3640</v>
      </c>
    </row>
    <row r="59" spans="1:10" x14ac:dyDescent="0.25">
      <c r="A59" s="295" t="s">
        <v>63</v>
      </c>
      <c r="B59" s="200">
        <v>201</v>
      </c>
      <c r="C59" s="198">
        <v>199</v>
      </c>
      <c r="D59" s="198">
        <v>173</v>
      </c>
      <c r="E59" s="198">
        <v>246</v>
      </c>
      <c r="F59" s="198">
        <v>209</v>
      </c>
      <c r="G59" s="198">
        <v>162</v>
      </c>
      <c r="H59" s="198">
        <v>59</v>
      </c>
      <c r="I59" s="198">
        <v>39</v>
      </c>
      <c r="J59" s="199">
        <v>51</v>
      </c>
    </row>
    <row r="60" spans="1:10" x14ac:dyDescent="0.25">
      <c r="A60" s="295" t="s">
        <v>64</v>
      </c>
      <c r="B60" s="197">
        <v>14976</v>
      </c>
      <c r="C60" s="207">
        <v>10738</v>
      </c>
      <c r="D60" s="207">
        <v>10530</v>
      </c>
      <c r="E60" s="207">
        <v>15730</v>
      </c>
      <c r="F60" s="207">
        <v>13208</v>
      </c>
      <c r="G60" s="207">
        <v>10582</v>
      </c>
      <c r="H60" s="207">
        <v>5798</v>
      </c>
      <c r="I60" s="207">
        <v>4992</v>
      </c>
      <c r="J60" s="299">
        <v>6110</v>
      </c>
    </row>
    <row r="61" spans="1:10" x14ac:dyDescent="0.25">
      <c r="A61" s="300"/>
      <c r="B61" s="209"/>
      <c r="C61" s="210"/>
      <c r="D61" s="210"/>
      <c r="E61" s="210"/>
      <c r="F61" s="210"/>
      <c r="G61" s="210"/>
      <c r="H61" s="210"/>
      <c r="I61" s="210"/>
      <c r="J61" s="211"/>
    </row>
    <row r="62" spans="1:10" x14ac:dyDescent="0.25">
      <c r="A62" s="61" t="s">
        <v>65</v>
      </c>
      <c r="B62" s="197"/>
      <c r="C62" s="207"/>
      <c r="D62" s="198"/>
      <c r="E62" s="207"/>
      <c r="F62" s="207"/>
      <c r="G62" s="207"/>
      <c r="H62" s="198"/>
      <c r="I62" s="198"/>
      <c r="J62" s="199"/>
    </row>
    <row r="63" spans="1:10" x14ac:dyDescent="0.25">
      <c r="A63" s="304" t="s">
        <v>66</v>
      </c>
      <c r="B63" s="197">
        <v>1440</v>
      </c>
      <c r="C63" s="207">
        <v>1704</v>
      </c>
      <c r="D63" s="207">
        <v>1728</v>
      </c>
      <c r="E63" s="207">
        <v>2400</v>
      </c>
      <c r="F63" s="207">
        <v>1476</v>
      </c>
      <c r="G63" s="207">
        <v>1056</v>
      </c>
      <c r="H63" s="207">
        <v>576</v>
      </c>
      <c r="I63" s="207">
        <v>1056</v>
      </c>
      <c r="J63" s="299">
        <v>960</v>
      </c>
    </row>
    <row r="64" spans="1:10" x14ac:dyDescent="0.25">
      <c r="A64" s="295" t="s">
        <v>67</v>
      </c>
      <c r="B64" s="197">
        <v>12430</v>
      </c>
      <c r="C64" s="207">
        <v>9042</v>
      </c>
      <c r="D64" s="207">
        <v>13838</v>
      </c>
      <c r="E64" s="207">
        <v>16522</v>
      </c>
      <c r="F64" s="207">
        <v>10362</v>
      </c>
      <c r="G64" s="207">
        <v>7876</v>
      </c>
      <c r="H64" s="207">
        <v>3872</v>
      </c>
      <c r="I64" s="207">
        <v>2992</v>
      </c>
      <c r="J64" s="299">
        <v>3454</v>
      </c>
    </row>
    <row r="65" spans="1:10" ht="15.75" thickBot="1" x14ac:dyDescent="0.3">
      <c r="A65" s="295" t="s">
        <v>68</v>
      </c>
      <c r="B65" s="197">
        <v>12455</v>
      </c>
      <c r="C65" s="207">
        <v>9156</v>
      </c>
      <c r="D65" s="207">
        <v>8857</v>
      </c>
      <c r="E65" s="207">
        <v>17685</v>
      </c>
      <c r="F65" s="207">
        <v>11896</v>
      </c>
      <c r="G65" s="207">
        <v>10568</v>
      </c>
      <c r="H65" s="218" t="s">
        <v>19</v>
      </c>
      <c r="I65" s="207">
        <v>4211</v>
      </c>
      <c r="J65" s="299">
        <v>5851</v>
      </c>
    </row>
    <row r="66" spans="1:10" ht="15.75" thickBot="1" x14ac:dyDescent="0.3">
      <c r="A66" s="303"/>
      <c r="B66" s="830" t="s">
        <v>153</v>
      </c>
      <c r="C66" s="831"/>
      <c r="D66" s="831"/>
      <c r="E66" s="831"/>
      <c r="F66" s="831"/>
      <c r="G66" s="831"/>
      <c r="H66" s="831"/>
      <c r="I66" s="831"/>
      <c r="J66" s="832"/>
    </row>
    <row r="67" spans="1:10" ht="34.5" x14ac:dyDescent="0.25">
      <c r="A67" s="153" t="s">
        <v>2</v>
      </c>
      <c r="B67" s="308" t="s">
        <v>154</v>
      </c>
      <c r="C67" s="309" t="s">
        <v>155</v>
      </c>
      <c r="D67" s="309" t="s">
        <v>156</v>
      </c>
      <c r="E67" s="309" t="s">
        <v>157</v>
      </c>
      <c r="F67" s="309" t="s">
        <v>158</v>
      </c>
      <c r="G67" s="309" t="s">
        <v>159</v>
      </c>
      <c r="H67" s="309" t="s">
        <v>160</v>
      </c>
      <c r="I67" s="309" t="s">
        <v>161</v>
      </c>
      <c r="J67" s="310" t="s">
        <v>162</v>
      </c>
    </row>
    <row r="68" spans="1:10" x14ac:dyDescent="0.25">
      <c r="A68" s="300"/>
      <c r="B68" s="209"/>
      <c r="C68" s="210"/>
      <c r="D68" s="210"/>
      <c r="E68" s="210"/>
      <c r="F68" s="210"/>
      <c r="G68" s="210"/>
      <c r="H68" s="210"/>
      <c r="I68" s="210"/>
      <c r="J68" s="211"/>
    </row>
    <row r="69" spans="1:10" x14ac:dyDescent="0.25">
      <c r="A69" s="138" t="s">
        <v>105</v>
      </c>
      <c r="B69" s="197"/>
      <c r="C69" s="207"/>
      <c r="D69" s="207"/>
      <c r="E69" s="207"/>
      <c r="F69" s="207"/>
      <c r="G69" s="207"/>
      <c r="H69" s="207"/>
      <c r="I69" s="207"/>
      <c r="J69" s="299"/>
    </row>
    <row r="70" spans="1:10" x14ac:dyDescent="0.25">
      <c r="A70" s="295" t="s">
        <v>70</v>
      </c>
      <c r="B70" s="197">
        <v>27300</v>
      </c>
      <c r="C70" s="207">
        <v>22776</v>
      </c>
      <c r="D70" s="207">
        <v>19760</v>
      </c>
      <c r="E70" s="207">
        <v>31616</v>
      </c>
      <c r="F70" s="207">
        <v>18616</v>
      </c>
      <c r="G70" s="207">
        <v>19032</v>
      </c>
      <c r="H70" s="207">
        <v>8840</v>
      </c>
      <c r="I70" s="207">
        <v>5356</v>
      </c>
      <c r="J70" s="299">
        <v>6656</v>
      </c>
    </row>
    <row r="71" spans="1:10" x14ac:dyDescent="0.25">
      <c r="A71" s="295" t="s">
        <v>69</v>
      </c>
      <c r="B71" s="197">
        <v>1508</v>
      </c>
      <c r="C71" s="198">
        <v>1300</v>
      </c>
      <c r="D71" s="198">
        <v>1300</v>
      </c>
      <c r="E71" s="207">
        <v>1820</v>
      </c>
      <c r="F71" s="198">
        <v>2028</v>
      </c>
      <c r="G71" s="198">
        <v>676</v>
      </c>
      <c r="H71" s="198">
        <v>676</v>
      </c>
      <c r="I71" s="198">
        <v>468</v>
      </c>
      <c r="J71" s="199">
        <v>832</v>
      </c>
    </row>
    <row r="72" spans="1:10" ht="15.75" thickBot="1" x14ac:dyDescent="0.3">
      <c r="A72" s="300"/>
      <c r="B72" s="209"/>
      <c r="C72" s="210"/>
      <c r="D72" s="210"/>
      <c r="E72" s="210"/>
      <c r="F72" s="210"/>
      <c r="G72" s="210"/>
      <c r="H72" s="210"/>
      <c r="I72" s="210"/>
      <c r="J72" s="211"/>
    </row>
    <row r="73" spans="1:10" ht="15.75" thickBot="1" x14ac:dyDescent="0.3">
      <c r="A73" s="142" t="s">
        <v>71</v>
      </c>
      <c r="B73" s="219"/>
      <c r="C73" s="220"/>
      <c r="D73" s="220"/>
      <c r="E73" s="220"/>
      <c r="F73" s="220"/>
      <c r="G73" s="220"/>
      <c r="H73" s="220"/>
      <c r="I73" s="220"/>
      <c r="J73" s="221"/>
    </row>
    <row r="74" spans="1:10" x14ac:dyDescent="0.25">
      <c r="A74" s="295" t="s">
        <v>72</v>
      </c>
      <c r="B74" s="301" t="s">
        <v>19</v>
      </c>
      <c r="C74" s="218" t="s">
        <v>19</v>
      </c>
      <c r="D74" s="218" t="s">
        <v>19</v>
      </c>
      <c r="E74" s="218" t="s">
        <v>19</v>
      </c>
      <c r="F74" s="218" t="s">
        <v>19</v>
      </c>
      <c r="G74" s="218" t="s">
        <v>19</v>
      </c>
      <c r="H74" s="218" t="s">
        <v>19</v>
      </c>
      <c r="I74" s="218" t="s">
        <v>19</v>
      </c>
      <c r="J74" s="302" t="s">
        <v>19</v>
      </c>
    </row>
    <row r="75" spans="1:10" ht="15.75" thickBot="1" x14ac:dyDescent="0.3">
      <c r="A75" s="305" t="s">
        <v>73</v>
      </c>
      <c r="B75" s="214" t="s">
        <v>19</v>
      </c>
      <c r="C75" s="216" t="s">
        <v>19</v>
      </c>
      <c r="D75" s="216" t="s">
        <v>19</v>
      </c>
      <c r="E75" s="216" t="s">
        <v>19</v>
      </c>
      <c r="F75" s="216" t="s">
        <v>19</v>
      </c>
      <c r="G75" s="216" t="s">
        <v>19</v>
      </c>
      <c r="H75" s="215" t="s">
        <v>19</v>
      </c>
      <c r="I75" s="215" t="s">
        <v>19</v>
      </c>
      <c r="J75" s="306" t="s">
        <v>19</v>
      </c>
    </row>
    <row r="76" spans="1:10" ht="15.75" thickBot="1" x14ac:dyDescent="0.3"/>
    <row r="77" spans="1:10" ht="15.75" thickBot="1" x14ac:dyDescent="0.3">
      <c r="A77" s="307" t="s">
        <v>74</v>
      </c>
      <c r="B77" s="273">
        <f t="shared" ref="B77:J77" si="0">SUM(B5:B75)</f>
        <v>380670</v>
      </c>
      <c r="C77" s="273">
        <f t="shared" si="0"/>
        <v>228389</v>
      </c>
      <c r="D77" s="273">
        <f t="shared" si="0"/>
        <v>244562</v>
      </c>
      <c r="E77" s="273">
        <f t="shared" si="0"/>
        <v>382764</v>
      </c>
      <c r="F77" s="273">
        <f t="shared" si="0"/>
        <v>286574</v>
      </c>
      <c r="G77" s="273">
        <f t="shared" si="0"/>
        <v>291967</v>
      </c>
      <c r="H77" s="273">
        <f t="shared" si="0"/>
        <v>141866</v>
      </c>
      <c r="I77" s="273">
        <v>76459</v>
      </c>
      <c r="J77" s="274">
        <f t="shared" si="0"/>
        <v>122138</v>
      </c>
    </row>
  </sheetData>
  <mergeCells count="3">
    <mergeCell ref="B2:J2"/>
    <mergeCell ref="B34:J34"/>
    <mergeCell ref="B66:J66"/>
  </mergeCells>
  <pageMargins left="0.7" right="0.7" top="0.75" bottom="0.75" header="0.3" footer="0.3"/>
  <pageSetup orientation="landscape" r:id="rId1"/>
  <headerFooter>
    <oddHeader>&amp;L2015 Annual Statistical Report&amp;CInternet Use Statistics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2"/>
  <sheetViews>
    <sheetView view="pageBreakPreview" topLeftCell="A115" zoomScale="90" zoomScaleNormal="100" zoomScaleSheetLayoutView="90" workbookViewId="0">
      <selection activeCell="N134" sqref="N134"/>
    </sheetView>
  </sheetViews>
  <sheetFormatPr defaultRowHeight="15" x14ac:dyDescent="0.25"/>
  <cols>
    <col min="1" max="1" width="37.42578125" style="609" bestFit="1" customWidth="1"/>
    <col min="2" max="2" width="14.140625" style="609" customWidth="1"/>
    <col min="3" max="3" width="10.140625" style="609" customWidth="1"/>
    <col min="4" max="4" width="14" style="609" customWidth="1"/>
    <col min="5" max="5" width="13.5703125" style="609" customWidth="1"/>
    <col min="6" max="6" width="12.5703125" style="609" bestFit="1" customWidth="1"/>
    <col min="7" max="7" width="14.140625" style="609" customWidth="1"/>
    <col min="8" max="8" width="15.85546875" style="609" customWidth="1"/>
  </cols>
  <sheetData>
    <row r="1" spans="1:8" ht="15.75" thickBot="1" x14ac:dyDescent="0.3">
      <c r="A1" s="359"/>
      <c r="B1" s="841" t="s">
        <v>164</v>
      </c>
      <c r="C1" s="842"/>
      <c r="D1" s="843"/>
      <c r="E1" s="841" t="s">
        <v>163</v>
      </c>
      <c r="F1" s="842"/>
      <c r="G1" s="844"/>
    </row>
    <row r="2" spans="1:8" ht="30.75" thickBot="1" x14ac:dyDescent="0.3">
      <c r="A2" s="708" t="s">
        <v>165</v>
      </c>
      <c r="B2" s="707" t="s">
        <v>166</v>
      </c>
      <c r="C2" s="706" t="s">
        <v>167</v>
      </c>
      <c r="D2" s="705" t="s">
        <v>663</v>
      </c>
      <c r="E2" s="737" t="s">
        <v>168</v>
      </c>
      <c r="F2" s="736" t="s">
        <v>167</v>
      </c>
      <c r="G2" s="735" t="s">
        <v>662</v>
      </c>
      <c r="H2" s="734" t="s">
        <v>661</v>
      </c>
    </row>
    <row r="3" spans="1:8" ht="15.75" thickBot="1" x14ac:dyDescent="0.3">
      <c r="A3" s="748" t="s">
        <v>15</v>
      </c>
      <c r="B3" s="755"/>
      <c r="C3" s="754"/>
      <c r="D3" s="753"/>
      <c r="E3" s="746" t="s">
        <v>169</v>
      </c>
      <c r="F3" s="745">
        <v>0</v>
      </c>
      <c r="G3" s="744">
        <v>75531</v>
      </c>
      <c r="H3" s="743">
        <f>SUM(D3+G3)</f>
        <v>75531</v>
      </c>
    </row>
    <row r="4" spans="1:8" ht="15.75" thickBot="1" x14ac:dyDescent="0.3">
      <c r="A4" s="619" t="s">
        <v>688</v>
      </c>
      <c r="B4" s="752" t="s">
        <v>687</v>
      </c>
      <c r="C4" s="751">
        <v>0</v>
      </c>
      <c r="D4" s="615">
        <v>76875</v>
      </c>
      <c r="E4" s="617" t="s">
        <v>170</v>
      </c>
      <c r="F4" s="628">
        <v>0</v>
      </c>
      <c r="G4" s="615">
        <v>15400</v>
      </c>
      <c r="H4" s="614">
        <f>SUM(D4+G4)</f>
        <v>92275</v>
      </c>
    </row>
    <row r="5" spans="1:8" x14ac:dyDescent="0.25">
      <c r="A5" s="849" t="s">
        <v>28</v>
      </c>
      <c r="B5" s="627" t="s">
        <v>171</v>
      </c>
      <c r="C5" s="626">
        <v>0</v>
      </c>
      <c r="D5" s="625">
        <v>151000</v>
      </c>
      <c r="E5" s="851" t="s">
        <v>172</v>
      </c>
      <c r="F5" s="626">
        <v>0</v>
      </c>
      <c r="G5" s="625">
        <v>301000</v>
      </c>
      <c r="H5" s="620">
        <f>SUM(D5:D8) +G5</f>
        <v>482900</v>
      </c>
    </row>
    <row r="6" spans="1:8" x14ac:dyDescent="0.25">
      <c r="A6" s="877"/>
      <c r="B6" s="682" t="s">
        <v>173</v>
      </c>
      <c r="C6" s="652">
        <v>0</v>
      </c>
      <c r="D6" s="651">
        <v>2500</v>
      </c>
      <c r="E6" s="854"/>
      <c r="F6" s="681"/>
      <c r="G6" s="651"/>
      <c r="H6" s="620"/>
    </row>
    <row r="7" spans="1:8" x14ac:dyDescent="0.25">
      <c r="A7" s="877"/>
      <c r="B7" s="682" t="s">
        <v>174</v>
      </c>
      <c r="C7" s="652">
        <v>0</v>
      </c>
      <c r="D7" s="651">
        <v>11400</v>
      </c>
      <c r="E7" s="854"/>
      <c r="F7" s="681"/>
      <c r="G7" s="651"/>
      <c r="H7" s="620"/>
    </row>
    <row r="8" spans="1:8" ht="15.75" thickBot="1" x14ac:dyDescent="0.3">
      <c r="A8" s="877"/>
      <c r="B8" s="624" t="s">
        <v>175</v>
      </c>
      <c r="C8" s="623">
        <v>0</v>
      </c>
      <c r="D8" s="621">
        <v>17000</v>
      </c>
      <c r="E8" s="852"/>
      <c r="F8" s="622"/>
      <c r="G8" s="621"/>
      <c r="H8" s="620"/>
    </row>
    <row r="9" spans="1:8" ht="30.75" thickBot="1" x14ac:dyDescent="0.3">
      <c r="A9" s="619" t="s">
        <v>686</v>
      </c>
      <c r="B9" s="618" t="s">
        <v>176</v>
      </c>
      <c r="C9" s="628">
        <v>3</v>
      </c>
      <c r="D9" s="615">
        <v>251507</v>
      </c>
      <c r="E9" s="617" t="s">
        <v>177</v>
      </c>
      <c r="F9" s="628">
        <v>1.1000000000000001</v>
      </c>
      <c r="G9" s="615">
        <v>253115</v>
      </c>
      <c r="H9" s="614">
        <f>SUM(D9+G9)</f>
        <v>504622</v>
      </c>
    </row>
    <row r="10" spans="1:8" x14ac:dyDescent="0.25">
      <c r="A10" s="849" t="s">
        <v>16</v>
      </c>
      <c r="B10" s="627" t="s">
        <v>178</v>
      </c>
      <c r="C10" s="626">
        <v>0</v>
      </c>
      <c r="D10" s="625">
        <v>1800</v>
      </c>
      <c r="E10" s="851" t="s">
        <v>657</v>
      </c>
      <c r="F10" s="626">
        <v>0</v>
      </c>
      <c r="G10" s="625">
        <v>76500</v>
      </c>
      <c r="H10" s="620">
        <f>SUM(D10:D12) +G10</f>
        <v>83100</v>
      </c>
    </row>
    <row r="11" spans="1:8" ht="30" x14ac:dyDescent="0.25">
      <c r="A11" s="850"/>
      <c r="B11" s="682" t="s">
        <v>685</v>
      </c>
      <c r="C11" s="652">
        <v>0</v>
      </c>
      <c r="D11" s="651">
        <v>1800</v>
      </c>
      <c r="E11" s="854"/>
      <c r="F11" s="681"/>
      <c r="G11" s="651"/>
      <c r="H11" s="620"/>
    </row>
    <row r="12" spans="1:8" ht="15.75" thickBot="1" x14ac:dyDescent="0.3">
      <c r="A12" s="850"/>
      <c r="B12" s="624" t="s">
        <v>179</v>
      </c>
      <c r="C12" s="623">
        <v>0</v>
      </c>
      <c r="D12" s="621">
        <v>3000</v>
      </c>
      <c r="E12" s="852"/>
      <c r="F12" s="711"/>
      <c r="G12" s="710"/>
      <c r="H12" s="620"/>
    </row>
    <row r="13" spans="1:8" x14ac:dyDescent="0.25">
      <c r="A13" s="845" t="s">
        <v>66</v>
      </c>
      <c r="B13" s="750" t="s">
        <v>182</v>
      </c>
      <c r="C13" s="645">
        <v>0</v>
      </c>
      <c r="D13" s="644">
        <v>3849</v>
      </c>
      <c r="E13" s="878" t="s">
        <v>183</v>
      </c>
      <c r="F13" s="725">
        <v>1.25</v>
      </c>
      <c r="G13" s="729">
        <v>1661421</v>
      </c>
      <c r="H13" s="643">
        <f>SUM(D13:D28) + SUM(G13:G28)</f>
        <v>2229587</v>
      </c>
    </row>
    <row r="14" spans="1:8" x14ac:dyDescent="0.25">
      <c r="A14" s="866"/>
      <c r="B14" s="694" t="s">
        <v>184</v>
      </c>
      <c r="C14" s="679">
        <v>0</v>
      </c>
      <c r="D14" s="678">
        <v>4000</v>
      </c>
      <c r="E14" s="879"/>
      <c r="F14" s="679"/>
      <c r="G14" s="678"/>
      <c r="H14" s="665"/>
    </row>
    <row r="15" spans="1:8" x14ac:dyDescent="0.25">
      <c r="A15" s="866"/>
      <c r="B15" s="694" t="s">
        <v>180</v>
      </c>
      <c r="C15" s="679">
        <v>0</v>
      </c>
      <c r="D15" s="678">
        <v>3849</v>
      </c>
      <c r="E15" s="879"/>
      <c r="F15" s="679"/>
      <c r="G15" s="678"/>
      <c r="H15" s="665"/>
    </row>
    <row r="16" spans="1:8" x14ac:dyDescent="0.25">
      <c r="A16" s="866"/>
      <c r="B16" s="694" t="s">
        <v>186</v>
      </c>
      <c r="C16" s="679">
        <v>0</v>
      </c>
      <c r="D16" s="678">
        <v>500</v>
      </c>
      <c r="E16" s="879"/>
      <c r="F16" s="679"/>
      <c r="G16" s="678"/>
      <c r="H16" s="665"/>
    </row>
    <row r="17" spans="1:8" x14ac:dyDescent="0.25">
      <c r="A17" s="866"/>
      <c r="B17" s="694" t="s">
        <v>188</v>
      </c>
      <c r="C17" s="679">
        <v>0</v>
      </c>
      <c r="D17" s="678">
        <v>1500</v>
      </c>
      <c r="E17" s="879"/>
      <c r="F17" s="677"/>
      <c r="G17" s="749"/>
      <c r="H17" s="665"/>
    </row>
    <row r="18" spans="1:8" x14ac:dyDescent="0.25">
      <c r="A18" s="866"/>
      <c r="B18" s="694" t="s">
        <v>684</v>
      </c>
      <c r="C18" s="679">
        <v>0</v>
      </c>
      <c r="D18" s="678">
        <v>9288</v>
      </c>
      <c r="E18" s="880"/>
      <c r="F18" s="725"/>
      <c r="G18" s="729"/>
      <c r="H18" s="665"/>
    </row>
    <row r="19" spans="1:8" x14ac:dyDescent="0.25">
      <c r="A19" s="866"/>
      <c r="B19" s="694" t="s">
        <v>189</v>
      </c>
      <c r="C19" s="679">
        <v>0</v>
      </c>
      <c r="D19" s="678">
        <v>11424</v>
      </c>
      <c r="E19" s="881" t="s">
        <v>185</v>
      </c>
      <c r="F19" s="679">
        <v>0</v>
      </c>
      <c r="G19" s="678">
        <v>191000</v>
      </c>
      <c r="H19" s="665"/>
    </row>
    <row r="20" spans="1:8" x14ac:dyDescent="0.25">
      <c r="A20" s="866"/>
      <c r="B20" s="694" t="s">
        <v>192</v>
      </c>
      <c r="C20" s="679">
        <v>0</v>
      </c>
      <c r="D20" s="678">
        <v>582</v>
      </c>
      <c r="E20" s="879"/>
      <c r="F20" s="677"/>
      <c r="G20" s="676"/>
      <c r="H20" s="665"/>
    </row>
    <row r="21" spans="1:8" x14ac:dyDescent="0.25">
      <c r="A21" s="866"/>
      <c r="B21" s="694" t="s">
        <v>190</v>
      </c>
      <c r="C21" s="679">
        <v>0</v>
      </c>
      <c r="D21" s="678">
        <v>6000</v>
      </c>
      <c r="E21" s="879"/>
      <c r="F21" s="725"/>
      <c r="G21" s="729"/>
      <c r="H21" s="665"/>
    </row>
    <row r="22" spans="1:8" x14ac:dyDescent="0.25">
      <c r="A22" s="866"/>
      <c r="B22" s="694" t="s">
        <v>191</v>
      </c>
      <c r="C22" s="679">
        <v>0</v>
      </c>
      <c r="D22" s="678">
        <v>1500</v>
      </c>
      <c r="E22" s="880"/>
      <c r="F22" s="725"/>
      <c r="G22" s="729"/>
      <c r="H22" s="665"/>
    </row>
    <row r="23" spans="1:8" x14ac:dyDescent="0.25">
      <c r="A23" s="866"/>
      <c r="B23" s="694" t="s">
        <v>193</v>
      </c>
      <c r="C23" s="679">
        <v>0</v>
      </c>
      <c r="D23" s="678">
        <v>13780</v>
      </c>
      <c r="E23" s="881" t="s">
        <v>181</v>
      </c>
      <c r="F23" s="725">
        <v>0</v>
      </c>
      <c r="G23" s="729">
        <v>153994</v>
      </c>
      <c r="H23" s="665"/>
    </row>
    <row r="24" spans="1:8" x14ac:dyDescent="0.25">
      <c r="A24" s="866"/>
      <c r="B24" s="694" t="s">
        <v>194</v>
      </c>
      <c r="C24" s="679">
        <v>0</v>
      </c>
      <c r="D24" s="678">
        <v>10000</v>
      </c>
      <c r="E24" s="880"/>
      <c r="F24" s="679"/>
      <c r="G24" s="678"/>
      <c r="H24" s="665"/>
    </row>
    <row r="25" spans="1:8" x14ac:dyDescent="0.25">
      <c r="A25" s="866"/>
      <c r="B25" s="694" t="s">
        <v>195</v>
      </c>
      <c r="C25" s="679">
        <v>0</v>
      </c>
      <c r="D25" s="678">
        <v>500</v>
      </c>
      <c r="E25" s="881" t="s">
        <v>187</v>
      </c>
      <c r="F25" s="679">
        <v>0</v>
      </c>
      <c r="G25" s="678">
        <v>145000</v>
      </c>
      <c r="H25" s="665"/>
    </row>
    <row r="26" spans="1:8" x14ac:dyDescent="0.25">
      <c r="A26" s="866"/>
      <c r="B26" s="694" t="s">
        <v>196</v>
      </c>
      <c r="C26" s="679">
        <v>0</v>
      </c>
      <c r="D26" s="678">
        <v>400</v>
      </c>
      <c r="E26" s="879"/>
      <c r="F26" s="677"/>
      <c r="G26" s="676"/>
      <c r="H26" s="665"/>
    </row>
    <row r="27" spans="1:8" x14ac:dyDescent="0.25">
      <c r="A27" s="866"/>
      <c r="B27" s="694" t="s">
        <v>197</v>
      </c>
      <c r="C27" s="679">
        <v>0</v>
      </c>
      <c r="D27" s="678">
        <v>5000</v>
      </c>
      <c r="E27" s="879"/>
      <c r="F27" s="677"/>
      <c r="G27" s="676"/>
      <c r="H27" s="665"/>
    </row>
    <row r="28" spans="1:8" ht="15.75" thickBot="1" x14ac:dyDescent="0.3">
      <c r="A28" s="867"/>
      <c r="B28" s="642" t="s">
        <v>611</v>
      </c>
      <c r="C28" s="674">
        <v>0</v>
      </c>
      <c r="D28" s="673">
        <v>6000</v>
      </c>
      <c r="E28" s="882"/>
      <c r="F28" s="639"/>
      <c r="G28" s="638"/>
      <c r="H28" s="637"/>
    </row>
    <row r="29" spans="1:8" ht="15.75" thickBot="1" x14ac:dyDescent="0.3">
      <c r="A29" s="748" t="s">
        <v>44</v>
      </c>
      <c r="B29" s="747" t="s">
        <v>198</v>
      </c>
      <c r="C29" s="745">
        <v>0</v>
      </c>
      <c r="D29" s="744">
        <v>256000</v>
      </c>
      <c r="E29" s="746" t="s">
        <v>199</v>
      </c>
      <c r="F29" s="745">
        <v>0</v>
      </c>
      <c r="G29" s="744">
        <v>346900</v>
      </c>
      <c r="H29" s="743">
        <f>SUM(D29+G29)</f>
        <v>602900</v>
      </c>
    </row>
    <row r="30" spans="1:8" x14ac:dyDescent="0.25">
      <c r="A30" s="742"/>
      <c r="B30" s="741"/>
      <c r="C30" s="739"/>
      <c r="D30" s="666"/>
      <c r="E30" s="740"/>
      <c r="F30" s="739"/>
      <c r="G30" s="666"/>
      <c r="H30" s="738"/>
    </row>
    <row r="31" spans="1:8" ht="15.75" thickBot="1" x14ac:dyDescent="0.3">
      <c r="A31" s="742"/>
      <c r="B31" s="741"/>
      <c r="C31" s="739"/>
      <c r="D31" s="666"/>
      <c r="E31" s="740"/>
      <c r="F31" s="739"/>
      <c r="G31" s="666"/>
      <c r="H31" s="738"/>
    </row>
    <row r="32" spans="1:8" ht="30.75" thickBot="1" x14ac:dyDescent="0.3">
      <c r="A32" s="708" t="s">
        <v>165</v>
      </c>
      <c r="B32" s="707" t="s">
        <v>166</v>
      </c>
      <c r="C32" s="706" t="s">
        <v>167</v>
      </c>
      <c r="D32" s="705" t="s">
        <v>663</v>
      </c>
      <c r="E32" s="737" t="s">
        <v>168</v>
      </c>
      <c r="F32" s="736" t="s">
        <v>167</v>
      </c>
      <c r="G32" s="735" t="s">
        <v>662</v>
      </c>
      <c r="H32" s="734" t="s">
        <v>661</v>
      </c>
    </row>
    <row r="33" spans="1:8" x14ac:dyDescent="0.25">
      <c r="A33" s="845" t="s">
        <v>30</v>
      </c>
      <c r="B33" s="646" t="s">
        <v>200</v>
      </c>
      <c r="C33" s="645">
        <v>0</v>
      </c>
      <c r="D33" s="644">
        <v>36000</v>
      </c>
      <c r="E33" s="847" t="s">
        <v>201</v>
      </c>
      <c r="F33" s="645">
        <v>0</v>
      </c>
      <c r="G33" s="644">
        <v>103000</v>
      </c>
      <c r="H33" s="643">
        <f>SUM(D33:D37) + SUM(G33:G37)</f>
        <v>262039</v>
      </c>
    </row>
    <row r="34" spans="1:8" x14ac:dyDescent="0.25">
      <c r="A34" s="850"/>
      <c r="B34" s="680" t="s">
        <v>202</v>
      </c>
      <c r="C34" s="679">
        <v>0</v>
      </c>
      <c r="D34" s="678">
        <v>4700</v>
      </c>
      <c r="E34" s="855"/>
      <c r="F34" s="679"/>
      <c r="G34" s="678"/>
      <c r="H34" s="665"/>
    </row>
    <row r="35" spans="1:8" x14ac:dyDescent="0.25">
      <c r="A35" s="850"/>
      <c r="B35" s="680" t="s">
        <v>204</v>
      </c>
      <c r="C35" s="679">
        <v>2.5</v>
      </c>
      <c r="D35" s="678">
        <v>51576</v>
      </c>
      <c r="E35" s="855"/>
      <c r="F35" s="677"/>
      <c r="G35" s="676"/>
      <c r="H35" s="665"/>
    </row>
    <row r="36" spans="1:8" x14ac:dyDescent="0.25">
      <c r="A36" s="850"/>
      <c r="B36" s="728" t="s">
        <v>205</v>
      </c>
      <c r="C36" s="679">
        <v>0</v>
      </c>
      <c r="D36" s="727">
        <v>8200</v>
      </c>
      <c r="E36" s="856"/>
      <c r="F36" s="677"/>
      <c r="G36" s="676"/>
      <c r="H36" s="665"/>
    </row>
    <row r="37" spans="1:8" ht="15.75" thickBot="1" x14ac:dyDescent="0.3">
      <c r="A37" s="846"/>
      <c r="B37" s="733" t="s">
        <v>206</v>
      </c>
      <c r="C37" s="732">
        <v>0</v>
      </c>
      <c r="D37" s="731">
        <v>3000</v>
      </c>
      <c r="E37" s="698" t="s">
        <v>203</v>
      </c>
      <c r="F37" s="639">
        <v>0</v>
      </c>
      <c r="G37" s="638">
        <v>55563</v>
      </c>
      <c r="H37" s="637"/>
    </row>
    <row r="38" spans="1:8" x14ac:dyDescent="0.25">
      <c r="A38" s="868" t="s">
        <v>683</v>
      </c>
      <c r="B38" s="723" t="s">
        <v>209</v>
      </c>
      <c r="C38" s="730">
        <v>0</v>
      </c>
      <c r="D38" s="721">
        <v>2500</v>
      </c>
      <c r="E38" s="851" t="s">
        <v>208</v>
      </c>
      <c r="F38" s="730">
        <v>0.5</v>
      </c>
      <c r="G38" s="721">
        <v>106500</v>
      </c>
      <c r="H38" s="720">
        <f>SUM(D38:D40) + G38</f>
        <v>117425</v>
      </c>
    </row>
    <row r="39" spans="1:8" x14ac:dyDescent="0.25">
      <c r="A39" s="850"/>
      <c r="B39" s="682" t="s">
        <v>612</v>
      </c>
      <c r="C39" s="652">
        <v>0</v>
      </c>
      <c r="D39" s="651">
        <v>1000</v>
      </c>
      <c r="E39" s="854"/>
      <c r="F39" s="681"/>
      <c r="G39" s="651"/>
      <c r="H39" s="620"/>
    </row>
    <row r="40" spans="1:8" ht="15.75" thickBot="1" x14ac:dyDescent="0.3">
      <c r="A40" s="846"/>
      <c r="B40" s="719" t="s">
        <v>207</v>
      </c>
      <c r="C40" s="714">
        <v>0</v>
      </c>
      <c r="D40" s="713">
        <v>7425</v>
      </c>
      <c r="E40" s="852"/>
      <c r="F40" s="711"/>
      <c r="G40" s="713"/>
      <c r="H40" s="709"/>
    </row>
    <row r="41" spans="1:8" x14ac:dyDescent="0.25">
      <c r="A41" s="870" t="s">
        <v>682</v>
      </c>
      <c r="B41" s="646" t="s">
        <v>211</v>
      </c>
      <c r="C41" s="645">
        <v>0</v>
      </c>
      <c r="D41" s="644">
        <v>72323</v>
      </c>
      <c r="E41" s="847" t="s">
        <v>212</v>
      </c>
      <c r="F41" s="645">
        <v>1</v>
      </c>
      <c r="G41" s="644">
        <v>76326</v>
      </c>
      <c r="H41" s="643">
        <f>SUM(D41:D47) + SUM(G41:G47)</f>
        <v>478835</v>
      </c>
    </row>
    <row r="42" spans="1:8" x14ac:dyDescent="0.25">
      <c r="A42" s="871"/>
      <c r="B42" s="680" t="s">
        <v>213</v>
      </c>
      <c r="C42" s="679">
        <v>0</v>
      </c>
      <c r="D42" s="678">
        <v>39658</v>
      </c>
      <c r="E42" s="855"/>
      <c r="F42" s="725"/>
      <c r="G42" s="729"/>
      <c r="H42" s="665"/>
    </row>
    <row r="43" spans="1:8" x14ac:dyDescent="0.25">
      <c r="A43" s="871"/>
      <c r="B43" s="680" t="s">
        <v>215</v>
      </c>
      <c r="C43" s="679">
        <v>0</v>
      </c>
      <c r="D43" s="678">
        <v>5496</v>
      </c>
      <c r="E43" s="856"/>
      <c r="F43" s="725"/>
      <c r="G43" s="729"/>
      <c r="H43" s="665"/>
    </row>
    <row r="44" spans="1:8" x14ac:dyDescent="0.25">
      <c r="A44" s="871"/>
      <c r="B44" s="680" t="s">
        <v>217</v>
      </c>
      <c r="C44" s="679">
        <v>0</v>
      </c>
      <c r="D44" s="678">
        <v>24102</v>
      </c>
      <c r="E44" s="691" t="s">
        <v>214</v>
      </c>
      <c r="F44" s="679">
        <v>1</v>
      </c>
      <c r="G44" s="678">
        <v>70900</v>
      </c>
      <c r="H44" s="665"/>
    </row>
    <row r="45" spans="1:8" x14ac:dyDescent="0.25">
      <c r="A45" s="871"/>
      <c r="B45" s="728" t="s">
        <v>210</v>
      </c>
      <c r="C45" s="679">
        <v>0</v>
      </c>
      <c r="D45" s="727">
        <v>12000</v>
      </c>
      <c r="E45" s="691" t="s">
        <v>210</v>
      </c>
      <c r="F45" s="679">
        <v>1.25</v>
      </c>
      <c r="G45" s="678">
        <v>174480</v>
      </c>
      <c r="H45" s="665"/>
    </row>
    <row r="46" spans="1:8" x14ac:dyDescent="0.25">
      <c r="A46" s="871"/>
      <c r="B46" s="726"/>
      <c r="C46" s="725"/>
      <c r="D46" s="724"/>
      <c r="E46" s="691" t="s">
        <v>311</v>
      </c>
      <c r="F46" s="679">
        <v>0</v>
      </c>
      <c r="G46" s="678">
        <v>550</v>
      </c>
      <c r="H46" s="665"/>
    </row>
    <row r="47" spans="1:8" ht="15.75" thickBot="1" x14ac:dyDescent="0.3">
      <c r="A47" s="872"/>
      <c r="B47" s="671"/>
      <c r="C47" s="670"/>
      <c r="D47" s="669"/>
      <c r="E47" s="690" t="s">
        <v>613</v>
      </c>
      <c r="F47" s="674">
        <v>0</v>
      </c>
      <c r="G47" s="673">
        <v>3000</v>
      </c>
      <c r="H47" s="637"/>
    </row>
    <row r="48" spans="1:8" x14ac:dyDescent="0.25">
      <c r="A48" s="868" t="s">
        <v>31</v>
      </c>
      <c r="B48" s="723" t="s">
        <v>221</v>
      </c>
      <c r="C48" s="722">
        <v>0</v>
      </c>
      <c r="D48" s="721">
        <v>11200</v>
      </c>
      <c r="E48" s="851" t="s">
        <v>220</v>
      </c>
      <c r="F48" s="722">
        <v>0</v>
      </c>
      <c r="G48" s="721">
        <v>103000</v>
      </c>
      <c r="H48" s="720">
        <f>SUM(D48:D53) + SUM(G48:G53)</f>
        <v>353445</v>
      </c>
    </row>
    <row r="49" spans="1:8" x14ac:dyDescent="0.25">
      <c r="A49" s="849"/>
      <c r="B49" s="682" t="s">
        <v>224</v>
      </c>
      <c r="C49" s="681">
        <v>0</v>
      </c>
      <c r="D49" s="651">
        <v>4682</v>
      </c>
      <c r="E49" s="854"/>
      <c r="F49" s="681"/>
      <c r="G49" s="651"/>
      <c r="H49" s="620"/>
    </row>
    <row r="50" spans="1:8" x14ac:dyDescent="0.25">
      <c r="A50" s="849"/>
      <c r="B50" s="682" t="s">
        <v>225</v>
      </c>
      <c r="C50" s="681">
        <v>0</v>
      </c>
      <c r="D50" s="651">
        <v>44523</v>
      </c>
      <c r="E50" s="854"/>
      <c r="F50" s="681"/>
      <c r="G50" s="651"/>
      <c r="H50" s="620"/>
    </row>
    <row r="51" spans="1:8" x14ac:dyDescent="0.25">
      <c r="A51" s="849"/>
      <c r="B51" s="682" t="s">
        <v>226</v>
      </c>
      <c r="C51" s="681">
        <v>0</v>
      </c>
      <c r="D51" s="651">
        <v>8000</v>
      </c>
      <c r="E51" s="873"/>
      <c r="F51" s="681"/>
      <c r="G51" s="651"/>
      <c r="H51" s="620"/>
    </row>
    <row r="52" spans="1:8" x14ac:dyDescent="0.25">
      <c r="A52" s="849"/>
      <c r="B52" s="682" t="s">
        <v>219</v>
      </c>
      <c r="C52" s="681">
        <v>0</v>
      </c>
      <c r="D52" s="651">
        <v>32990</v>
      </c>
      <c r="E52" s="874" t="s">
        <v>222</v>
      </c>
      <c r="F52" s="681">
        <v>0</v>
      </c>
      <c r="G52" s="651">
        <v>130000</v>
      </c>
      <c r="H52" s="620"/>
    </row>
    <row r="53" spans="1:8" ht="15.75" thickBot="1" x14ac:dyDescent="0.3">
      <c r="A53" s="869"/>
      <c r="B53" s="719" t="s">
        <v>223</v>
      </c>
      <c r="C53" s="711">
        <v>0</v>
      </c>
      <c r="D53" s="713">
        <v>19050</v>
      </c>
      <c r="E53" s="852"/>
      <c r="F53" s="711"/>
      <c r="G53" s="713"/>
      <c r="H53" s="709"/>
    </row>
    <row r="54" spans="1:8" ht="15.75" thickBot="1" x14ac:dyDescent="0.3">
      <c r="A54" s="619" t="s">
        <v>32</v>
      </c>
      <c r="B54" s="618" t="s">
        <v>227</v>
      </c>
      <c r="C54" s="628">
        <v>1.425</v>
      </c>
      <c r="D54" s="615">
        <v>147317</v>
      </c>
      <c r="E54" s="617" t="s">
        <v>227</v>
      </c>
      <c r="F54" s="628">
        <v>0</v>
      </c>
      <c r="G54" s="615">
        <v>100000</v>
      </c>
      <c r="H54" s="614">
        <f>SUM(D54+G54)</f>
        <v>247317</v>
      </c>
    </row>
    <row r="55" spans="1:8" x14ac:dyDescent="0.25">
      <c r="A55" s="756" t="s">
        <v>67</v>
      </c>
      <c r="B55" s="682" t="s">
        <v>236</v>
      </c>
      <c r="C55" s="652">
        <v>0</v>
      </c>
      <c r="D55" s="651">
        <v>106000</v>
      </c>
      <c r="E55" s="851" t="s">
        <v>229</v>
      </c>
      <c r="F55" s="688">
        <v>0</v>
      </c>
      <c r="G55" s="625">
        <v>1307475</v>
      </c>
      <c r="H55" s="620">
        <f>SUM(D55:D68) + SUM(G55:G68)</f>
        <v>4003515</v>
      </c>
    </row>
    <row r="56" spans="1:8" x14ac:dyDescent="0.25">
      <c r="A56" s="633"/>
      <c r="B56" s="682" t="s">
        <v>238</v>
      </c>
      <c r="C56" s="652">
        <v>0</v>
      </c>
      <c r="D56" s="651">
        <v>100000</v>
      </c>
      <c r="E56" s="854"/>
      <c r="F56" s="652"/>
      <c r="G56" s="651"/>
      <c r="H56" s="620"/>
    </row>
    <row r="57" spans="1:8" x14ac:dyDescent="0.25">
      <c r="A57" s="633"/>
      <c r="B57" s="682" t="s">
        <v>239</v>
      </c>
      <c r="C57" s="652">
        <v>0</v>
      </c>
      <c r="D57" s="651">
        <v>307000</v>
      </c>
      <c r="E57" s="854"/>
      <c r="F57" s="652"/>
      <c r="G57" s="651"/>
      <c r="H57" s="620"/>
    </row>
    <row r="58" spans="1:8" x14ac:dyDescent="0.25">
      <c r="A58" s="633"/>
      <c r="B58" s="682" t="s">
        <v>243</v>
      </c>
      <c r="C58" s="652">
        <v>0</v>
      </c>
      <c r="D58" s="651">
        <v>360000</v>
      </c>
      <c r="E58" s="854"/>
      <c r="F58" s="652"/>
      <c r="G58" s="651"/>
      <c r="H58" s="620"/>
    </row>
    <row r="59" spans="1:8" x14ac:dyDescent="0.25">
      <c r="A59" s="757"/>
      <c r="B59" s="682" t="s">
        <v>244</v>
      </c>
      <c r="C59" s="652">
        <v>0</v>
      </c>
      <c r="D59" s="651">
        <v>500</v>
      </c>
      <c r="E59" s="873"/>
      <c r="F59" s="652"/>
      <c r="G59" s="651"/>
      <c r="H59" s="620"/>
    </row>
    <row r="60" spans="1:8" x14ac:dyDescent="0.25">
      <c r="A60" s="633"/>
      <c r="B60" s="682" t="s">
        <v>240</v>
      </c>
      <c r="C60" s="652">
        <v>0</v>
      </c>
      <c r="D60" s="651">
        <v>292000</v>
      </c>
      <c r="E60" s="695" t="s">
        <v>231</v>
      </c>
      <c r="F60" s="652">
        <v>0</v>
      </c>
      <c r="G60" s="651">
        <v>382500</v>
      </c>
      <c r="H60" s="620"/>
    </row>
    <row r="61" spans="1:8" x14ac:dyDescent="0.25">
      <c r="A61" s="633"/>
      <c r="B61" s="682" t="s">
        <v>228</v>
      </c>
      <c r="C61" s="652">
        <v>0</v>
      </c>
      <c r="D61" s="651">
        <v>208000</v>
      </c>
      <c r="E61" s="718" t="s">
        <v>233</v>
      </c>
      <c r="F61" s="623">
        <v>0</v>
      </c>
      <c r="G61" s="621">
        <v>323000</v>
      </c>
      <c r="H61" s="620"/>
    </row>
    <row r="62" spans="1:8" x14ac:dyDescent="0.25">
      <c r="A62" s="633"/>
      <c r="B62" s="682" t="s">
        <v>232</v>
      </c>
      <c r="C62" s="652">
        <v>0</v>
      </c>
      <c r="D62" s="651">
        <v>13320</v>
      </c>
      <c r="E62" s="717"/>
      <c r="F62" s="688"/>
      <c r="G62" s="625"/>
      <c r="H62" s="620"/>
    </row>
    <row r="63" spans="1:8" x14ac:dyDescent="0.25">
      <c r="A63" s="633"/>
      <c r="B63" s="682" t="s">
        <v>234</v>
      </c>
      <c r="C63" s="652">
        <v>0</v>
      </c>
      <c r="D63" s="651">
        <v>3000</v>
      </c>
      <c r="E63" s="717"/>
      <c r="F63" s="681"/>
      <c r="G63" s="651"/>
      <c r="H63" s="620"/>
    </row>
    <row r="64" spans="1:8" x14ac:dyDescent="0.25">
      <c r="A64" s="633"/>
      <c r="B64" s="682" t="s">
        <v>241</v>
      </c>
      <c r="C64" s="652">
        <v>0</v>
      </c>
      <c r="D64" s="651">
        <v>0</v>
      </c>
      <c r="E64" s="716"/>
      <c r="F64" s="681"/>
      <c r="G64" s="651"/>
      <c r="H64" s="620"/>
    </row>
    <row r="65" spans="1:8" ht="15.75" thickBot="1" x14ac:dyDescent="0.3">
      <c r="A65" s="633"/>
      <c r="B65" s="624" t="s">
        <v>230</v>
      </c>
      <c r="C65" s="623">
        <v>0</v>
      </c>
      <c r="D65" s="621">
        <v>16000</v>
      </c>
      <c r="E65" s="718" t="s">
        <v>235</v>
      </c>
      <c r="F65" s="623">
        <v>0</v>
      </c>
      <c r="G65" s="621">
        <v>168000</v>
      </c>
      <c r="H65" s="620"/>
    </row>
    <row r="66" spans="1:8" ht="30.75" thickBot="1" x14ac:dyDescent="0.3">
      <c r="A66" s="664" t="s">
        <v>165</v>
      </c>
      <c r="B66" s="663" t="s">
        <v>166</v>
      </c>
      <c r="C66" s="662" t="s">
        <v>167</v>
      </c>
      <c r="D66" s="661" t="s">
        <v>663</v>
      </c>
      <c r="E66" s="660" t="s">
        <v>168</v>
      </c>
      <c r="F66" s="659" t="s">
        <v>167</v>
      </c>
      <c r="G66" s="658" t="s">
        <v>662</v>
      </c>
      <c r="H66" s="657" t="s">
        <v>661</v>
      </c>
    </row>
    <row r="67" spans="1:8" x14ac:dyDescent="0.25">
      <c r="A67" s="875" t="s">
        <v>689</v>
      </c>
      <c r="B67" s="627" t="s">
        <v>242</v>
      </c>
      <c r="C67" s="626">
        <v>0</v>
      </c>
      <c r="D67" s="625">
        <v>85000</v>
      </c>
      <c r="E67" s="716" t="s">
        <v>690</v>
      </c>
      <c r="F67" s="688"/>
      <c r="G67" s="625"/>
      <c r="H67" s="620"/>
    </row>
    <row r="68" spans="1:8" ht="15.75" thickBot="1" x14ac:dyDescent="0.3">
      <c r="A68" s="876"/>
      <c r="B68" s="715" t="s">
        <v>237</v>
      </c>
      <c r="C68" s="714">
        <v>0</v>
      </c>
      <c r="D68" s="713">
        <v>37000</v>
      </c>
      <c r="E68" s="712" t="s">
        <v>237</v>
      </c>
      <c r="F68" s="711">
        <v>0</v>
      </c>
      <c r="G68" s="710">
        <v>294720</v>
      </c>
      <c r="H68" s="709"/>
    </row>
    <row r="69" spans="1:8" ht="29.25" customHeight="1" thickBot="1" x14ac:dyDescent="0.3">
      <c r="A69" s="619" t="s">
        <v>33</v>
      </c>
      <c r="B69" s="618" t="s">
        <v>245</v>
      </c>
      <c r="C69" s="634">
        <v>0</v>
      </c>
      <c r="D69" s="615">
        <v>192737</v>
      </c>
      <c r="E69" s="617" t="s">
        <v>246</v>
      </c>
      <c r="F69" s="634">
        <v>0</v>
      </c>
      <c r="G69" s="615">
        <v>171935</v>
      </c>
      <c r="H69" s="614">
        <f>SUM(D69+G69)</f>
        <v>364672</v>
      </c>
    </row>
    <row r="70" spans="1:8" x14ac:dyDescent="0.25">
      <c r="A70" s="849" t="s">
        <v>45</v>
      </c>
      <c r="B70" s="627" t="s">
        <v>249</v>
      </c>
      <c r="C70" s="626">
        <v>2.66</v>
      </c>
      <c r="D70" s="625">
        <v>324444</v>
      </c>
      <c r="E70" s="851" t="s">
        <v>248</v>
      </c>
      <c r="F70" s="626">
        <v>2.97</v>
      </c>
      <c r="G70" s="625">
        <v>1334216</v>
      </c>
      <c r="H70" s="620">
        <f>SUM(D70:D71) +G70</f>
        <v>1835660</v>
      </c>
    </row>
    <row r="71" spans="1:8" ht="15.75" thickBot="1" x14ac:dyDescent="0.3">
      <c r="A71" s="850"/>
      <c r="B71" s="624" t="s">
        <v>247</v>
      </c>
      <c r="C71" s="623">
        <v>3</v>
      </c>
      <c r="D71" s="621">
        <v>177000</v>
      </c>
      <c r="E71" s="852"/>
      <c r="F71" s="622"/>
      <c r="G71" s="621"/>
      <c r="H71" s="620"/>
    </row>
    <row r="72" spans="1:8" ht="15.75" thickBot="1" x14ac:dyDescent="0.3">
      <c r="A72" s="619" t="s">
        <v>18</v>
      </c>
      <c r="B72" s="618" t="s">
        <v>250</v>
      </c>
      <c r="C72" s="628">
        <v>0</v>
      </c>
      <c r="D72" s="615">
        <v>18000</v>
      </c>
      <c r="E72" s="617" t="s">
        <v>251</v>
      </c>
      <c r="F72" s="628">
        <v>0</v>
      </c>
      <c r="G72" s="615">
        <v>57000</v>
      </c>
      <c r="H72" s="614">
        <f>SUM(D72+G72)</f>
        <v>75000</v>
      </c>
    </row>
    <row r="73" spans="1:8" x14ac:dyDescent="0.25">
      <c r="A73" s="849" t="s">
        <v>681</v>
      </c>
      <c r="B73" s="627" t="s">
        <v>254</v>
      </c>
      <c r="C73" s="688"/>
      <c r="D73" s="625">
        <v>695000</v>
      </c>
      <c r="E73" s="851" t="s">
        <v>253</v>
      </c>
      <c r="F73" s="688">
        <v>0</v>
      </c>
      <c r="G73" s="625">
        <v>795102</v>
      </c>
      <c r="H73" s="620">
        <f>SUM(D73:D76) +G73</f>
        <v>2060102</v>
      </c>
    </row>
    <row r="74" spans="1:8" x14ac:dyDescent="0.25">
      <c r="A74" s="850"/>
      <c r="B74" s="682" t="s">
        <v>255</v>
      </c>
      <c r="C74" s="681"/>
      <c r="D74" s="651">
        <v>115000</v>
      </c>
      <c r="E74" s="854"/>
      <c r="F74" s="681"/>
      <c r="G74" s="651"/>
      <c r="H74" s="620"/>
    </row>
    <row r="75" spans="1:8" x14ac:dyDescent="0.25">
      <c r="A75" s="850"/>
      <c r="B75" s="682" t="s">
        <v>252</v>
      </c>
      <c r="C75" s="681"/>
      <c r="D75" s="651">
        <v>325000</v>
      </c>
      <c r="E75" s="854"/>
      <c r="F75" s="681"/>
      <c r="G75" s="651"/>
      <c r="H75" s="620"/>
    </row>
    <row r="76" spans="1:8" ht="15.75" thickBot="1" x14ac:dyDescent="0.3">
      <c r="A76" s="850"/>
      <c r="B76" s="624" t="s">
        <v>256</v>
      </c>
      <c r="C76" s="622"/>
      <c r="D76" s="621">
        <v>130000</v>
      </c>
      <c r="E76" s="852"/>
      <c r="F76" s="622"/>
      <c r="G76" s="621"/>
      <c r="H76" s="620"/>
    </row>
    <row r="77" spans="1:8" ht="15.75" thickBot="1" x14ac:dyDescent="0.3">
      <c r="A77" s="619" t="s">
        <v>680</v>
      </c>
      <c r="B77" s="618" t="s">
        <v>257</v>
      </c>
      <c r="C77" s="628">
        <v>0</v>
      </c>
      <c r="D77" s="615">
        <v>15500</v>
      </c>
      <c r="E77" s="617" t="s">
        <v>258</v>
      </c>
      <c r="F77" s="628">
        <v>0</v>
      </c>
      <c r="G77" s="615">
        <v>42500</v>
      </c>
      <c r="H77" s="614">
        <f>SUM(D77+G77)</f>
        <v>58000</v>
      </c>
    </row>
    <row r="78" spans="1:8" ht="15.75" thickBot="1" x14ac:dyDescent="0.3">
      <c r="A78" s="633" t="s">
        <v>679</v>
      </c>
      <c r="B78" s="632" t="s">
        <v>259</v>
      </c>
      <c r="C78" s="630">
        <v>1.4</v>
      </c>
      <c r="D78" s="629">
        <v>1897000</v>
      </c>
      <c r="E78" s="631" t="s">
        <v>260</v>
      </c>
      <c r="F78" s="630">
        <v>0.92700000000000005</v>
      </c>
      <c r="G78" s="629">
        <v>1680682</v>
      </c>
      <c r="H78" s="620">
        <f>SUM(D78+G78)</f>
        <v>3577682</v>
      </c>
    </row>
    <row r="79" spans="1:8" x14ac:dyDescent="0.25">
      <c r="A79" s="870" t="s">
        <v>678</v>
      </c>
      <c r="B79" s="646" t="s">
        <v>265</v>
      </c>
      <c r="C79" s="645">
        <v>1</v>
      </c>
      <c r="D79" s="644">
        <v>111409</v>
      </c>
      <c r="E79" s="847" t="s">
        <v>259</v>
      </c>
      <c r="F79" s="645">
        <v>1.68</v>
      </c>
      <c r="G79" s="644">
        <v>2823048</v>
      </c>
      <c r="H79" s="643">
        <f>SUM(D79:D83) +SUM(G79:G83)</f>
        <v>3621175</v>
      </c>
    </row>
    <row r="80" spans="1:8" x14ac:dyDescent="0.25">
      <c r="A80" s="871"/>
      <c r="B80" s="680" t="s">
        <v>263</v>
      </c>
      <c r="C80" s="679">
        <v>1</v>
      </c>
      <c r="D80" s="678">
        <v>131673</v>
      </c>
      <c r="E80" s="855"/>
      <c r="F80" s="679"/>
      <c r="G80" s="678"/>
      <c r="H80" s="665"/>
    </row>
    <row r="81" spans="1:8" x14ac:dyDescent="0.25">
      <c r="A81" s="871"/>
      <c r="B81" s="680" t="s">
        <v>264</v>
      </c>
      <c r="C81" s="679">
        <v>1</v>
      </c>
      <c r="D81" s="678">
        <v>146250</v>
      </c>
      <c r="E81" s="855"/>
      <c r="F81" s="679"/>
      <c r="G81" s="678"/>
      <c r="H81" s="665"/>
    </row>
    <row r="82" spans="1:8" x14ac:dyDescent="0.25">
      <c r="A82" s="871"/>
      <c r="B82" s="680" t="s">
        <v>261</v>
      </c>
      <c r="C82" s="679">
        <v>1</v>
      </c>
      <c r="D82" s="678">
        <v>275206</v>
      </c>
      <c r="E82" s="856"/>
      <c r="F82" s="677"/>
      <c r="G82" s="676"/>
      <c r="H82" s="665"/>
    </row>
    <row r="83" spans="1:8" ht="15.75" thickBot="1" x14ac:dyDescent="0.3">
      <c r="A83" s="872"/>
      <c r="B83" s="675"/>
      <c r="C83" s="674"/>
      <c r="D83" s="673"/>
      <c r="E83" s="698" t="s">
        <v>262</v>
      </c>
      <c r="F83" s="639">
        <v>1</v>
      </c>
      <c r="G83" s="638">
        <v>133589</v>
      </c>
      <c r="H83" s="637"/>
    </row>
    <row r="84" spans="1:8" ht="15.75" thickBot="1" x14ac:dyDescent="0.3">
      <c r="A84" s="633" t="s">
        <v>34</v>
      </c>
      <c r="B84" s="632" t="s">
        <v>266</v>
      </c>
      <c r="C84" s="630">
        <v>2.5750000000000002</v>
      </c>
      <c r="D84" s="629">
        <v>316515</v>
      </c>
      <c r="E84" s="631"/>
      <c r="F84" s="630"/>
      <c r="G84" s="629"/>
      <c r="H84" s="620">
        <f>SUM(D84+G84)</f>
        <v>316515</v>
      </c>
    </row>
    <row r="85" spans="1:8" x14ac:dyDescent="0.25">
      <c r="A85" s="845" t="s">
        <v>35</v>
      </c>
      <c r="B85" s="646" t="s">
        <v>267</v>
      </c>
      <c r="C85" s="645">
        <v>0</v>
      </c>
      <c r="D85" s="644">
        <v>1750</v>
      </c>
      <c r="E85" s="847" t="s">
        <v>268</v>
      </c>
      <c r="F85" s="645">
        <v>0</v>
      </c>
      <c r="G85" s="644">
        <v>70000</v>
      </c>
      <c r="H85" s="643">
        <f>SUM(D85:D89) +SUM(G85:G89)</f>
        <v>139485</v>
      </c>
    </row>
    <row r="86" spans="1:8" x14ac:dyDescent="0.25">
      <c r="A86" s="850"/>
      <c r="B86" s="680" t="s">
        <v>268</v>
      </c>
      <c r="C86" s="679">
        <v>0</v>
      </c>
      <c r="D86" s="678">
        <v>16000</v>
      </c>
      <c r="E86" s="855"/>
      <c r="F86" s="679"/>
      <c r="G86" s="678"/>
      <c r="H86" s="665"/>
    </row>
    <row r="87" spans="1:8" x14ac:dyDescent="0.25">
      <c r="A87" s="850"/>
      <c r="B87" s="680" t="s">
        <v>218</v>
      </c>
      <c r="C87" s="679">
        <v>0</v>
      </c>
      <c r="D87" s="678">
        <v>8000</v>
      </c>
      <c r="E87" s="856"/>
      <c r="F87" s="677"/>
      <c r="G87" s="676"/>
      <c r="H87" s="665"/>
    </row>
    <row r="88" spans="1:8" x14ac:dyDescent="0.25">
      <c r="A88" s="850"/>
      <c r="B88" s="680" t="s">
        <v>269</v>
      </c>
      <c r="C88" s="679">
        <v>0</v>
      </c>
      <c r="D88" s="678">
        <v>6000</v>
      </c>
      <c r="E88" s="853" t="s">
        <v>270</v>
      </c>
      <c r="F88" s="679">
        <v>0</v>
      </c>
      <c r="G88" s="678">
        <v>37335</v>
      </c>
      <c r="H88" s="665"/>
    </row>
    <row r="89" spans="1:8" ht="15.75" thickBot="1" x14ac:dyDescent="0.3">
      <c r="A89" s="846"/>
      <c r="B89" s="675" t="s">
        <v>271</v>
      </c>
      <c r="C89" s="674">
        <v>0</v>
      </c>
      <c r="D89" s="673">
        <v>400</v>
      </c>
      <c r="E89" s="848"/>
      <c r="F89" s="639"/>
      <c r="G89" s="638"/>
      <c r="H89" s="637"/>
    </row>
    <row r="90" spans="1:8" ht="15.75" thickBot="1" x14ac:dyDescent="0.3">
      <c r="A90" s="633" t="s">
        <v>677</v>
      </c>
      <c r="B90" s="632"/>
      <c r="C90" s="630"/>
      <c r="D90" s="629"/>
      <c r="E90" s="631" t="s">
        <v>614</v>
      </c>
      <c r="F90" s="635"/>
      <c r="G90" s="629">
        <v>688431</v>
      </c>
      <c r="H90" s="620">
        <f>SUM(D90+G90)</f>
        <v>688431</v>
      </c>
    </row>
    <row r="91" spans="1:8" x14ac:dyDescent="0.25">
      <c r="A91" s="845" t="s">
        <v>55</v>
      </c>
      <c r="B91" s="646" t="s">
        <v>272</v>
      </c>
      <c r="C91" s="685">
        <v>0</v>
      </c>
      <c r="D91" s="644">
        <v>100000</v>
      </c>
      <c r="E91" s="847" t="s">
        <v>273</v>
      </c>
      <c r="F91" s="685">
        <v>0</v>
      </c>
      <c r="G91" s="644">
        <v>357035</v>
      </c>
      <c r="H91" s="643">
        <f>SUM(D91:D93) +G91</f>
        <v>508235</v>
      </c>
    </row>
    <row r="92" spans="1:8" x14ac:dyDescent="0.25">
      <c r="A92" s="850"/>
      <c r="B92" s="680" t="s">
        <v>274</v>
      </c>
      <c r="C92" s="679">
        <v>3</v>
      </c>
      <c r="D92" s="678">
        <v>50800</v>
      </c>
      <c r="E92" s="855"/>
      <c r="F92" s="677"/>
      <c r="G92" s="676"/>
      <c r="H92" s="665"/>
    </row>
    <row r="93" spans="1:8" ht="15.75" thickBot="1" x14ac:dyDescent="0.3">
      <c r="A93" s="846"/>
      <c r="B93" s="675" t="s">
        <v>275</v>
      </c>
      <c r="C93" s="674">
        <v>0</v>
      </c>
      <c r="D93" s="673">
        <v>400</v>
      </c>
      <c r="E93" s="848"/>
      <c r="F93" s="639"/>
      <c r="G93" s="638"/>
      <c r="H93" s="637"/>
    </row>
    <row r="94" spans="1:8" x14ac:dyDescent="0.25">
      <c r="A94" s="849" t="s">
        <v>676</v>
      </c>
      <c r="B94" s="627" t="s">
        <v>276</v>
      </c>
      <c r="C94" s="626">
        <v>0</v>
      </c>
      <c r="D94" s="625">
        <v>448980</v>
      </c>
      <c r="E94" s="689" t="s">
        <v>216</v>
      </c>
      <c r="F94" s="626">
        <v>0</v>
      </c>
      <c r="G94" s="625">
        <v>458911</v>
      </c>
      <c r="H94" s="620">
        <f>SUM(D94:D95) + SUM(G94:G95)</f>
        <v>1042341</v>
      </c>
    </row>
    <row r="95" spans="1:8" ht="15.75" thickBot="1" x14ac:dyDescent="0.3">
      <c r="A95" s="849"/>
      <c r="B95" s="624" t="s">
        <v>277</v>
      </c>
      <c r="C95" s="623">
        <v>0</v>
      </c>
      <c r="D95" s="621">
        <v>43950</v>
      </c>
      <c r="E95" s="687" t="s">
        <v>278</v>
      </c>
      <c r="F95" s="623">
        <v>0</v>
      </c>
      <c r="G95" s="621">
        <v>90500</v>
      </c>
      <c r="H95" s="620"/>
    </row>
    <row r="96" spans="1:8" x14ac:dyDescent="0.25">
      <c r="A96" s="845" t="s">
        <v>46</v>
      </c>
      <c r="B96" s="646" t="s">
        <v>279</v>
      </c>
      <c r="C96" s="685">
        <v>0</v>
      </c>
      <c r="D96" s="644">
        <v>110000</v>
      </c>
      <c r="E96" s="686" t="s">
        <v>280</v>
      </c>
      <c r="F96" s="685">
        <v>0</v>
      </c>
      <c r="G96" s="644">
        <v>228876</v>
      </c>
      <c r="H96" s="643">
        <f>SUM(D96:D97) +SUM(G96:G98)</f>
        <v>570755</v>
      </c>
    </row>
    <row r="97" spans="1:8" x14ac:dyDescent="0.25">
      <c r="A97" s="866"/>
      <c r="B97" s="680" t="s">
        <v>281</v>
      </c>
      <c r="C97" s="684">
        <v>0</v>
      </c>
      <c r="D97" s="678">
        <v>1560</v>
      </c>
      <c r="E97" s="691" t="s">
        <v>283</v>
      </c>
      <c r="F97" s="684">
        <v>0</v>
      </c>
      <c r="G97" s="678">
        <v>56319</v>
      </c>
      <c r="H97" s="665"/>
    </row>
    <row r="98" spans="1:8" ht="15.75" thickBot="1" x14ac:dyDescent="0.3">
      <c r="A98" s="867"/>
      <c r="B98" s="642"/>
      <c r="C98" s="696"/>
      <c r="D98" s="640"/>
      <c r="E98" s="690" t="s">
        <v>282</v>
      </c>
      <c r="F98" s="683">
        <v>0</v>
      </c>
      <c r="G98" s="673">
        <v>174000</v>
      </c>
      <c r="H98" s="637"/>
    </row>
    <row r="99" spans="1:8" ht="30.75" thickBot="1" x14ac:dyDescent="0.3">
      <c r="A99" s="664" t="s">
        <v>165</v>
      </c>
      <c r="B99" s="663" t="s">
        <v>166</v>
      </c>
      <c r="C99" s="662" t="s">
        <v>167</v>
      </c>
      <c r="D99" s="661" t="s">
        <v>663</v>
      </c>
      <c r="E99" s="660" t="s">
        <v>168</v>
      </c>
      <c r="F99" s="659" t="s">
        <v>167</v>
      </c>
      <c r="G99" s="658" t="s">
        <v>662</v>
      </c>
      <c r="H99" s="657" t="s">
        <v>661</v>
      </c>
    </row>
    <row r="100" spans="1:8" ht="15.75" thickBot="1" x14ac:dyDescent="0.3">
      <c r="A100" s="633" t="s">
        <v>675</v>
      </c>
      <c r="B100" s="704" t="s">
        <v>284</v>
      </c>
      <c r="C100" s="703">
        <v>0</v>
      </c>
      <c r="D100" s="702">
        <v>334265</v>
      </c>
      <c r="E100" s="701" t="s">
        <v>19</v>
      </c>
      <c r="F100" s="700"/>
      <c r="G100" s="699">
        <v>0</v>
      </c>
      <c r="H100" s="620">
        <f>SUM(D100+G100)</f>
        <v>334265</v>
      </c>
    </row>
    <row r="101" spans="1:8" x14ac:dyDescent="0.25">
      <c r="A101" s="845" t="s">
        <v>674</v>
      </c>
      <c r="B101" s="646" t="s">
        <v>285</v>
      </c>
      <c r="C101" s="685">
        <v>0</v>
      </c>
      <c r="D101" s="644">
        <v>95476</v>
      </c>
      <c r="E101" s="847" t="s">
        <v>286</v>
      </c>
      <c r="F101" s="645">
        <v>1.07</v>
      </c>
      <c r="G101" s="644">
        <v>1446012</v>
      </c>
      <c r="H101" s="643">
        <f>SUM(D101:D104) +G101</f>
        <v>1750188</v>
      </c>
    </row>
    <row r="102" spans="1:8" x14ac:dyDescent="0.25">
      <c r="A102" s="850"/>
      <c r="B102" s="680" t="s">
        <v>287</v>
      </c>
      <c r="C102" s="684">
        <v>0</v>
      </c>
      <c r="D102" s="678">
        <v>1200</v>
      </c>
      <c r="E102" s="855"/>
      <c r="F102" s="677"/>
      <c r="G102" s="676"/>
      <c r="H102" s="665"/>
    </row>
    <row r="103" spans="1:8" x14ac:dyDescent="0.25">
      <c r="A103" s="850"/>
      <c r="B103" s="680" t="s">
        <v>286</v>
      </c>
      <c r="C103" s="684">
        <v>0</v>
      </c>
      <c r="D103" s="678">
        <v>100000</v>
      </c>
      <c r="E103" s="855"/>
      <c r="F103" s="677"/>
      <c r="G103" s="676"/>
      <c r="H103" s="665"/>
    </row>
    <row r="104" spans="1:8" ht="15.75" thickBot="1" x14ac:dyDescent="0.3">
      <c r="A104" s="846"/>
      <c r="B104" s="675" t="s">
        <v>288</v>
      </c>
      <c r="C104" s="683">
        <v>0</v>
      </c>
      <c r="D104" s="673">
        <v>107500</v>
      </c>
      <c r="E104" s="848"/>
      <c r="F104" s="639"/>
      <c r="G104" s="638"/>
      <c r="H104" s="637"/>
    </row>
    <row r="105" spans="1:8" ht="15.75" thickBot="1" x14ac:dyDescent="0.3">
      <c r="A105" s="633" t="s">
        <v>21</v>
      </c>
      <c r="B105" s="632" t="s">
        <v>289</v>
      </c>
      <c r="C105" s="630">
        <v>0</v>
      </c>
      <c r="D105" s="629">
        <v>4000</v>
      </c>
      <c r="E105" s="631" t="s">
        <v>225</v>
      </c>
      <c r="F105" s="630">
        <v>0</v>
      </c>
      <c r="G105" s="629">
        <v>64000</v>
      </c>
      <c r="H105" s="620">
        <f>SUM(D105+G105)</f>
        <v>68000</v>
      </c>
    </row>
    <row r="106" spans="1:8" ht="15.75" thickBot="1" x14ac:dyDescent="0.3">
      <c r="A106" s="619" t="s">
        <v>36</v>
      </c>
      <c r="B106" s="618" t="s">
        <v>290</v>
      </c>
      <c r="C106" s="628">
        <v>0</v>
      </c>
      <c r="D106" s="615">
        <v>10000</v>
      </c>
      <c r="E106" s="617" t="s">
        <v>673</v>
      </c>
      <c r="F106" s="628">
        <v>0</v>
      </c>
      <c r="G106" s="615">
        <v>140000</v>
      </c>
      <c r="H106" s="614">
        <f>SUM(D106+G106)</f>
        <v>150000</v>
      </c>
    </row>
    <row r="107" spans="1:8" ht="30.75" thickBot="1" x14ac:dyDescent="0.3">
      <c r="A107" s="633" t="s">
        <v>56</v>
      </c>
      <c r="B107" s="632" t="s">
        <v>19</v>
      </c>
      <c r="C107" s="635"/>
      <c r="D107" s="629">
        <v>0</v>
      </c>
      <c r="E107" s="631" t="s">
        <v>291</v>
      </c>
      <c r="F107" s="630">
        <v>1.73</v>
      </c>
      <c r="G107" s="629">
        <v>917052</v>
      </c>
      <c r="H107" s="620">
        <f>SUM(D107+G107)</f>
        <v>917052</v>
      </c>
    </row>
    <row r="108" spans="1:8" x14ac:dyDescent="0.25">
      <c r="A108" s="845" t="s">
        <v>63</v>
      </c>
      <c r="B108" s="646" t="s">
        <v>301</v>
      </c>
      <c r="C108" s="645">
        <v>3</v>
      </c>
      <c r="D108" s="644">
        <v>155000</v>
      </c>
      <c r="E108" s="686" t="s">
        <v>615</v>
      </c>
      <c r="F108" s="645">
        <v>1.8</v>
      </c>
      <c r="G108" s="644">
        <v>270000</v>
      </c>
      <c r="H108" s="643">
        <f>SUM(D108:D120)+ SUM(G108:G120)</f>
        <v>1598969</v>
      </c>
    </row>
    <row r="109" spans="1:8" x14ac:dyDescent="0.25">
      <c r="A109" s="850"/>
      <c r="B109" s="680" t="s">
        <v>295</v>
      </c>
      <c r="C109" s="684">
        <v>0</v>
      </c>
      <c r="D109" s="678">
        <v>70393</v>
      </c>
      <c r="E109" s="853" t="s">
        <v>294</v>
      </c>
      <c r="F109" s="679">
        <v>1.75</v>
      </c>
      <c r="G109" s="678">
        <v>168984</v>
      </c>
      <c r="H109" s="665"/>
    </row>
    <row r="110" spans="1:8" x14ac:dyDescent="0.25">
      <c r="A110" s="850"/>
      <c r="B110" s="680" t="s">
        <v>299</v>
      </c>
      <c r="C110" s="684">
        <v>3</v>
      </c>
      <c r="D110" s="678">
        <v>17772</v>
      </c>
      <c r="E110" s="855"/>
      <c r="F110" s="684"/>
      <c r="G110" s="678"/>
      <c r="H110" s="665"/>
    </row>
    <row r="111" spans="1:8" x14ac:dyDescent="0.25">
      <c r="A111" s="850"/>
      <c r="B111" s="680" t="s">
        <v>302</v>
      </c>
      <c r="C111" s="679">
        <v>0</v>
      </c>
      <c r="D111" s="678">
        <v>0</v>
      </c>
      <c r="E111" s="855"/>
      <c r="F111" s="679"/>
      <c r="G111" s="678"/>
      <c r="H111" s="665"/>
    </row>
    <row r="112" spans="1:8" x14ac:dyDescent="0.25">
      <c r="A112" s="850"/>
      <c r="B112" s="680" t="s">
        <v>304</v>
      </c>
      <c r="C112" s="679">
        <v>0</v>
      </c>
      <c r="D112" s="678">
        <v>28824</v>
      </c>
      <c r="E112" s="855"/>
      <c r="F112" s="684"/>
      <c r="G112" s="678"/>
      <c r="H112" s="665"/>
    </row>
    <row r="113" spans="1:8" x14ac:dyDescent="0.25">
      <c r="A113" s="850"/>
      <c r="B113" s="680" t="s">
        <v>305</v>
      </c>
      <c r="C113" s="679">
        <v>0</v>
      </c>
      <c r="D113" s="678">
        <v>10847</v>
      </c>
      <c r="E113" s="855"/>
      <c r="F113" s="677"/>
      <c r="G113" s="676"/>
      <c r="H113" s="665"/>
    </row>
    <row r="114" spans="1:8" x14ac:dyDescent="0.25">
      <c r="A114" s="850"/>
      <c r="B114" s="680" t="s">
        <v>307</v>
      </c>
      <c r="C114" s="679">
        <v>0</v>
      </c>
      <c r="D114" s="678">
        <v>13011</v>
      </c>
      <c r="E114" s="856"/>
      <c r="F114" s="684"/>
      <c r="G114" s="678"/>
      <c r="H114" s="665"/>
    </row>
    <row r="115" spans="1:8" x14ac:dyDescent="0.25">
      <c r="A115" s="850"/>
      <c r="B115" s="680" t="s">
        <v>292</v>
      </c>
      <c r="C115" s="679">
        <v>3</v>
      </c>
      <c r="D115" s="678">
        <v>111834</v>
      </c>
      <c r="E115" s="853" t="s">
        <v>296</v>
      </c>
      <c r="F115" s="684">
        <v>0</v>
      </c>
      <c r="G115" s="678">
        <v>191421</v>
      </c>
      <c r="H115" s="665"/>
    </row>
    <row r="116" spans="1:8" x14ac:dyDescent="0.25">
      <c r="A116" s="850"/>
      <c r="B116" s="680" t="s">
        <v>306</v>
      </c>
      <c r="C116" s="684">
        <v>0</v>
      </c>
      <c r="D116" s="678">
        <v>55125</v>
      </c>
      <c r="E116" s="856"/>
      <c r="F116" s="679"/>
      <c r="G116" s="678"/>
      <c r="H116" s="665"/>
    </row>
    <row r="117" spans="1:8" x14ac:dyDescent="0.25">
      <c r="A117" s="850"/>
      <c r="B117" s="680" t="s">
        <v>293</v>
      </c>
      <c r="C117" s="684">
        <v>0</v>
      </c>
      <c r="D117" s="678">
        <v>22800</v>
      </c>
      <c r="E117" s="853" t="s">
        <v>298</v>
      </c>
      <c r="F117" s="679">
        <v>2.8</v>
      </c>
      <c r="G117" s="678">
        <v>161642</v>
      </c>
      <c r="H117" s="665"/>
    </row>
    <row r="118" spans="1:8" x14ac:dyDescent="0.25">
      <c r="A118" s="850"/>
      <c r="B118" s="680" t="s">
        <v>297</v>
      </c>
      <c r="C118" s="684">
        <v>3</v>
      </c>
      <c r="D118" s="678">
        <v>16616</v>
      </c>
      <c r="E118" s="855"/>
      <c r="F118" s="677"/>
      <c r="G118" s="676"/>
      <c r="H118" s="665"/>
    </row>
    <row r="119" spans="1:8" x14ac:dyDescent="0.25">
      <c r="A119" s="850"/>
      <c r="B119" s="680" t="s">
        <v>308</v>
      </c>
      <c r="C119" s="684">
        <v>3</v>
      </c>
      <c r="D119" s="678">
        <v>58700</v>
      </c>
      <c r="E119" s="856"/>
      <c r="F119" s="677"/>
      <c r="G119" s="676"/>
      <c r="H119" s="665"/>
    </row>
    <row r="120" spans="1:8" ht="15.75" thickBot="1" x14ac:dyDescent="0.3">
      <c r="A120" s="846"/>
      <c r="B120" s="675" t="s">
        <v>303</v>
      </c>
      <c r="C120" s="674">
        <v>3</v>
      </c>
      <c r="D120" s="673">
        <v>102000</v>
      </c>
      <c r="E120" s="698" t="s">
        <v>300</v>
      </c>
      <c r="F120" s="639">
        <v>0</v>
      </c>
      <c r="G120" s="638">
        <v>144000</v>
      </c>
      <c r="H120" s="637"/>
    </row>
    <row r="121" spans="1:8" ht="15.75" thickBot="1" x14ac:dyDescent="0.3">
      <c r="A121" s="633" t="s">
        <v>37</v>
      </c>
      <c r="B121" s="632" t="s">
        <v>309</v>
      </c>
      <c r="C121" s="635">
        <v>0</v>
      </c>
      <c r="D121" s="629">
        <v>50000</v>
      </c>
      <c r="E121" s="631" t="s">
        <v>310</v>
      </c>
      <c r="F121" s="635">
        <v>0</v>
      </c>
      <c r="G121" s="629">
        <v>240000</v>
      </c>
      <c r="H121" s="620">
        <f>SUM(D121+G121)</f>
        <v>290000</v>
      </c>
    </row>
    <row r="122" spans="1:8" x14ac:dyDescent="0.25">
      <c r="A122" s="845" t="s">
        <v>64</v>
      </c>
      <c r="B122" s="646"/>
      <c r="C122" s="685"/>
      <c r="D122" s="644"/>
      <c r="E122" s="686" t="s">
        <v>672</v>
      </c>
      <c r="F122" s="685">
        <v>0</v>
      </c>
      <c r="G122" s="644">
        <v>136269</v>
      </c>
      <c r="H122" s="643">
        <f>SUM(D122:D126) + SUM(G122:G126)</f>
        <v>465366</v>
      </c>
    </row>
    <row r="123" spans="1:8" x14ac:dyDescent="0.25">
      <c r="A123" s="866"/>
      <c r="B123" s="694"/>
      <c r="C123" s="697"/>
      <c r="D123" s="692"/>
      <c r="E123" s="691" t="s">
        <v>330</v>
      </c>
      <c r="F123" s="684">
        <v>0</v>
      </c>
      <c r="G123" s="678">
        <v>93000</v>
      </c>
      <c r="H123" s="665"/>
    </row>
    <row r="124" spans="1:8" x14ac:dyDescent="0.25">
      <c r="A124" s="866"/>
      <c r="B124" s="694" t="s">
        <v>671</v>
      </c>
      <c r="C124" s="697">
        <v>0</v>
      </c>
      <c r="D124" s="692">
        <v>3947</v>
      </c>
      <c r="E124" s="691" t="s">
        <v>671</v>
      </c>
      <c r="F124" s="684">
        <v>0</v>
      </c>
      <c r="G124" s="678">
        <v>85500</v>
      </c>
      <c r="H124" s="665"/>
    </row>
    <row r="125" spans="1:8" x14ac:dyDescent="0.25">
      <c r="A125" s="866"/>
      <c r="B125" s="694"/>
      <c r="C125" s="697"/>
      <c r="D125" s="692"/>
      <c r="E125" s="691" t="s">
        <v>670</v>
      </c>
      <c r="F125" s="684">
        <v>0</v>
      </c>
      <c r="G125" s="678">
        <v>126500</v>
      </c>
      <c r="H125" s="665"/>
    </row>
    <row r="126" spans="1:8" ht="15.75" thickBot="1" x14ac:dyDescent="0.3">
      <c r="A126" s="867"/>
      <c r="B126" s="642"/>
      <c r="C126" s="696"/>
      <c r="D126" s="640"/>
      <c r="E126" s="690" t="s">
        <v>216</v>
      </c>
      <c r="F126" s="683">
        <v>0</v>
      </c>
      <c r="G126" s="673">
        <v>20150</v>
      </c>
      <c r="H126" s="637"/>
    </row>
    <row r="127" spans="1:8" ht="15.75" thickBot="1" x14ac:dyDescent="0.3">
      <c r="A127" s="633" t="s">
        <v>22</v>
      </c>
      <c r="B127" s="632" t="s">
        <v>312</v>
      </c>
      <c r="C127" s="630">
        <v>1</v>
      </c>
      <c r="D127" s="629">
        <v>10559</v>
      </c>
      <c r="E127" s="631" t="s">
        <v>313</v>
      </c>
      <c r="F127" s="630">
        <v>1</v>
      </c>
      <c r="G127" s="629">
        <v>62000</v>
      </c>
      <c r="H127" s="620">
        <f>SUM(D127+G127)</f>
        <v>72559</v>
      </c>
    </row>
    <row r="128" spans="1:8" x14ac:dyDescent="0.25">
      <c r="A128" s="845" t="s">
        <v>669</v>
      </c>
      <c r="B128" s="646" t="s">
        <v>314</v>
      </c>
      <c r="C128" s="645">
        <v>2</v>
      </c>
      <c r="D128" s="644">
        <v>159667</v>
      </c>
      <c r="E128" s="847" t="s">
        <v>668</v>
      </c>
      <c r="F128" s="645">
        <v>0</v>
      </c>
      <c r="G128" s="644">
        <v>200000</v>
      </c>
      <c r="H128" s="643">
        <f>SUM(D128:D129) +G128</f>
        <v>383667</v>
      </c>
    </row>
    <row r="129" spans="1:8" ht="15.75" thickBot="1" x14ac:dyDescent="0.3">
      <c r="A129" s="846"/>
      <c r="B129" s="675" t="s">
        <v>315</v>
      </c>
      <c r="C129" s="674">
        <v>0</v>
      </c>
      <c r="D129" s="673">
        <v>24000</v>
      </c>
      <c r="E129" s="848"/>
      <c r="F129" s="639"/>
      <c r="G129" s="638"/>
      <c r="H129" s="637"/>
    </row>
    <row r="130" spans="1:8" x14ac:dyDescent="0.25">
      <c r="A130" s="672"/>
      <c r="B130" s="671"/>
      <c r="C130" s="670"/>
      <c r="D130" s="669"/>
      <c r="E130" s="668"/>
      <c r="F130" s="667"/>
      <c r="G130" s="666"/>
      <c r="H130" s="665"/>
    </row>
    <row r="131" spans="1:8" ht="15.75" thickBot="1" x14ac:dyDescent="0.3">
      <c r="A131" s="672"/>
      <c r="B131" s="671"/>
      <c r="C131" s="670"/>
      <c r="D131" s="669"/>
      <c r="E131" s="668"/>
      <c r="F131" s="667"/>
      <c r="G131" s="666"/>
      <c r="H131" s="665"/>
    </row>
    <row r="132" spans="1:8" ht="30.75" thickBot="1" x14ac:dyDescent="0.3">
      <c r="A132" s="708" t="s">
        <v>165</v>
      </c>
      <c r="B132" s="707" t="s">
        <v>166</v>
      </c>
      <c r="C132" s="706" t="s">
        <v>167</v>
      </c>
      <c r="D132" s="705" t="s">
        <v>663</v>
      </c>
      <c r="E132" s="737" t="s">
        <v>168</v>
      </c>
      <c r="F132" s="736" t="s">
        <v>167</v>
      </c>
      <c r="G132" s="735" t="s">
        <v>662</v>
      </c>
      <c r="H132" s="734" t="s">
        <v>661</v>
      </c>
    </row>
    <row r="133" spans="1:8" x14ac:dyDescent="0.25">
      <c r="A133" s="868" t="s">
        <v>667</v>
      </c>
      <c r="B133" s="723" t="s">
        <v>316</v>
      </c>
      <c r="C133" s="730">
        <v>0</v>
      </c>
      <c r="D133" s="721">
        <v>64671</v>
      </c>
      <c r="E133" s="758" t="s">
        <v>317</v>
      </c>
      <c r="F133" s="730">
        <v>0</v>
      </c>
      <c r="G133" s="721">
        <v>340400</v>
      </c>
      <c r="H133" s="720">
        <f>SUM(D133:D135) + SUM(G133:G135)</f>
        <v>616850</v>
      </c>
    </row>
    <row r="134" spans="1:8" x14ac:dyDescent="0.25">
      <c r="A134" s="849"/>
      <c r="B134" s="682"/>
      <c r="C134" s="652"/>
      <c r="D134" s="651"/>
      <c r="E134" s="695" t="s">
        <v>319</v>
      </c>
      <c r="F134" s="652">
        <v>0</v>
      </c>
      <c r="G134" s="651">
        <v>92479</v>
      </c>
      <c r="H134" s="620"/>
    </row>
    <row r="135" spans="1:8" ht="15.75" thickBot="1" x14ac:dyDescent="0.3">
      <c r="A135" s="869"/>
      <c r="B135" s="759" t="s">
        <v>318</v>
      </c>
      <c r="C135" s="760">
        <v>0</v>
      </c>
      <c r="D135" s="761">
        <v>9100</v>
      </c>
      <c r="E135" s="712" t="s">
        <v>320</v>
      </c>
      <c r="F135" s="714">
        <v>0</v>
      </c>
      <c r="G135" s="713">
        <v>110200</v>
      </c>
      <c r="H135" s="709"/>
    </row>
    <row r="136" spans="1:8" x14ac:dyDescent="0.25">
      <c r="A136" s="845" t="s">
        <v>48</v>
      </c>
      <c r="B136" s="646" t="s">
        <v>321</v>
      </c>
      <c r="C136" s="645">
        <v>0</v>
      </c>
      <c r="D136" s="644">
        <v>5000</v>
      </c>
      <c r="E136" s="686" t="s">
        <v>322</v>
      </c>
      <c r="F136" s="645">
        <v>0</v>
      </c>
      <c r="G136" s="644">
        <v>65000</v>
      </c>
      <c r="H136" s="643">
        <f>D136 + SUM(G136:G138)</f>
        <v>193000</v>
      </c>
    </row>
    <row r="137" spans="1:8" x14ac:dyDescent="0.25">
      <c r="A137" s="866"/>
      <c r="B137" s="694"/>
      <c r="C137" s="693"/>
      <c r="D137" s="692"/>
      <c r="E137" s="691" t="s">
        <v>324</v>
      </c>
      <c r="F137" s="679">
        <v>0</v>
      </c>
      <c r="G137" s="678">
        <v>65000</v>
      </c>
      <c r="H137" s="665"/>
    </row>
    <row r="138" spans="1:8" ht="15.75" thickBot="1" x14ac:dyDescent="0.3">
      <c r="A138" s="867"/>
      <c r="B138" s="642"/>
      <c r="C138" s="641"/>
      <c r="D138" s="640"/>
      <c r="E138" s="690" t="s">
        <v>323</v>
      </c>
      <c r="F138" s="674">
        <v>0</v>
      </c>
      <c r="G138" s="673">
        <v>58000</v>
      </c>
      <c r="H138" s="637"/>
    </row>
    <row r="139" spans="1:8" x14ac:dyDescent="0.25">
      <c r="A139" s="849" t="s">
        <v>666</v>
      </c>
      <c r="B139" s="627" t="s">
        <v>325</v>
      </c>
      <c r="C139" s="688">
        <v>0</v>
      </c>
      <c r="D139" s="625">
        <v>13500</v>
      </c>
      <c r="E139" s="689" t="s">
        <v>326</v>
      </c>
      <c r="F139" s="688">
        <v>0</v>
      </c>
      <c r="G139" s="625">
        <v>44418</v>
      </c>
      <c r="H139" s="620">
        <f>D139 + SUM(G139:G140)</f>
        <v>84893</v>
      </c>
    </row>
    <row r="140" spans="1:8" ht="15.75" thickBot="1" x14ac:dyDescent="0.3">
      <c r="A140" s="849"/>
      <c r="B140" s="650"/>
      <c r="C140" s="649"/>
      <c r="D140" s="648"/>
      <c r="E140" s="687" t="s">
        <v>327</v>
      </c>
      <c r="F140" s="622">
        <v>0</v>
      </c>
      <c r="G140" s="621">
        <v>26975</v>
      </c>
      <c r="H140" s="620"/>
    </row>
    <row r="141" spans="1:8" x14ac:dyDescent="0.25">
      <c r="A141" s="845" t="s">
        <v>38</v>
      </c>
      <c r="B141" s="646" t="s">
        <v>328</v>
      </c>
      <c r="C141" s="685">
        <v>0</v>
      </c>
      <c r="D141" s="644">
        <v>41750</v>
      </c>
      <c r="E141" s="686" t="s">
        <v>329</v>
      </c>
      <c r="F141" s="685">
        <v>0</v>
      </c>
      <c r="G141" s="644">
        <v>181500</v>
      </c>
      <c r="H141" s="643">
        <f>SUM(D141:D143) +SUM(G141:G143)</f>
        <v>340508</v>
      </c>
    </row>
    <row r="142" spans="1:8" x14ac:dyDescent="0.25">
      <c r="A142" s="850"/>
      <c r="B142" s="680" t="s">
        <v>330</v>
      </c>
      <c r="C142" s="684">
        <v>0</v>
      </c>
      <c r="D142" s="678">
        <v>13050</v>
      </c>
      <c r="E142" s="853" t="s">
        <v>331</v>
      </c>
      <c r="F142" s="684">
        <v>0</v>
      </c>
      <c r="G142" s="678">
        <v>95500</v>
      </c>
      <c r="H142" s="665"/>
    </row>
    <row r="143" spans="1:8" ht="15.75" thickBot="1" x14ac:dyDescent="0.3">
      <c r="A143" s="846"/>
      <c r="B143" s="675" t="s">
        <v>332</v>
      </c>
      <c r="C143" s="683">
        <v>0</v>
      </c>
      <c r="D143" s="673">
        <v>8708</v>
      </c>
      <c r="E143" s="848"/>
      <c r="F143" s="639"/>
      <c r="G143" s="638"/>
      <c r="H143" s="637"/>
    </row>
    <row r="144" spans="1:8" x14ac:dyDescent="0.25">
      <c r="A144" s="849" t="s">
        <v>665</v>
      </c>
      <c r="B144" s="627" t="s">
        <v>334</v>
      </c>
      <c r="C144" s="626">
        <v>0</v>
      </c>
      <c r="D144" s="625">
        <v>170400</v>
      </c>
      <c r="E144" s="851" t="s">
        <v>335</v>
      </c>
      <c r="F144" s="626">
        <v>0</v>
      </c>
      <c r="G144" s="625">
        <v>170400</v>
      </c>
      <c r="H144" s="620">
        <f>SUM(D144:D146) +G144</f>
        <v>366300</v>
      </c>
    </row>
    <row r="145" spans="1:8" x14ac:dyDescent="0.25">
      <c r="A145" s="850"/>
      <c r="B145" s="682" t="s">
        <v>336</v>
      </c>
      <c r="C145" s="652">
        <v>0</v>
      </c>
      <c r="D145" s="651">
        <v>18500</v>
      </c>
      <c r="E145" s="854"/>
      <c r="F145" s="681"/>
      <c r="G145" s="651"/>
      <c r="H145" s="620"/>
    </row>
    <row r="146" spans="1:8" ht="15.75" thickBot="1" x14ac:dyDescent="0.3">
      <c r="A146" s="850"/>
      <c r="B146" s="624" t="s">
        <v>337</v>
      </c>
      <c r="C146" s="623">
        <v>0</v>
      </c>
      <c r="D146" s="621">
        <v>7000</v>
      </c>
      <c r="E146" s="852"/>
      <c r="F146" s="622"/>
      <c r="G146" s="621"/>
      <c r="H146" s="620"/>
    </row>
    <row r="147" spans="1:8" x14ac:dyDescent="0.25">
      <c r="A147" s="845" t="s">
        <v>39</v>
      </c>
      <c r="B147" s="646" t="s">
        <v>340</v>
      </c>
      <c r="C147" s="645">
        <v>0</v>
      </c>
      <c r="D147" s="644">
        <v>13765</v>
      </c>
      <c r="E147" s="847" t="s">
        <v>339</v>
      </c>
      <c r="F147" s="645">
        <v>0</v>
      </c>
      <c r="G147" s="644">
        <v>342522</v>
      </c>
      <c r="H147" s="643">
        <f>SUM(D147:D151) +G147</f>
        <v>487643</v>
      </c>
    </row>
    <row r="148" spans="1:8" x14ac:dyDescent="0.25">
      <c r="A148" s="850"/>
      <c r="B148" s="680" t="s">
        <v>338</v>
      </c>
      <c r="C148" s="679">
        <v>0</v>
      </c>
      <c r="D148" s="678">
        <v>109192</v>
      </c>
      <c r="E148" s="855"/>
      <c r="F148" s="677"/>
      <c r="G148" s="676"/>
      <c r="H148" s="665"/>
    </row>
    <row r="149" spans="1:8" x14ac:dyDescent="0.25">
      <c r="A149" s="850"/>
      <c r="B149" s="680" t="s">
        <v>343</v>
      </c>
      <c r="C149" s="679">
        <v>0</v>
      </c>
      <c r="D149" s="678">
        <v>7140</v>
      </c>
      <c r="E149" s="855"/>
      <c r="F149" s="677"/>
      <c r="G149" s="676"/>
      <c r="H149" s="665"/>
    </row>
    <row r="150" spans="1:8" x14ac:dyDescent="0.25">
      <c r="A150" s="850"/>
      <c r="B150" s="680" t="s">
        <v>342</v>
      </c>
      <c r="C150" s="679">
        <v>0</v>
      </c>
      <c r="D150" s="678">
        <v>9278</v>
      </c>
      <c r="E150" s="855"/>
      <c r="F150" s="677"/>
      <c r="G150" s="676"/>
      <c r="H150" s="665"/>
    </row>
    <row r="151" spans="1:8" ht="15.75" thickBot="1" x14ac:dyDescent="0.3">
      <c r="A151" s="846"/>
      <c r="B151" s="675" t="s">
        <v>341</v>
      </c>
      <c r="C151" s="674">
        <v>0</v>
      </c>
      <c r="D151" s="673">
        <v>5746</v>
      </c>
      <c r="E151" s="848"/>
      <c r="F151" s="639"/>
      <c r="G151" s="638"/>
      <c r="H151" s="637"/>
    </row>
    <row r="152" spans="1:8" x14ac:dyDescent="0.25">
      <c r="A152" s="849" t="s">
        <v>24</v>
      </c>
      <c r="B152" s="627" t="s">
        <v>344</v>
      </c>
      <c r="C152" s="626">
        <v>0</v>
      </c>
      <c r="D152" s="625">
        <v>4200</v>
      </c>
      <c r="E152" s="851" t="s">
        <v>345</v>
      </c>
      <c r="F152" s="626">
        <v>0</v>
      </c>
      <c r="G152" s="625">
        <v>98000</v>
      </c>
      <c r="H152" s="620">
        <f>SUM(D152:D153) +G152</f>
        <v>114200</v>
      </c>
    </row>
    <row r="153" spans="1:8" ht="15.75" thickBot="1" x14ac:dyDescent="0.3">
      <c r="A153" s="850"/>
      <c r="B153" s="624" t="s">
        <v>346</v>
      </c>
      <c r="C153" s="623">
        <v>0</v>
      </c>
      <c r="D153" s="621">
        <v>12000</v>
      </c>
      <c r="E153" s="852"/>
      <c r="F153" s="622"/>
      <c r="G153" s="621"/>
      <c r="H153" s="620"/>
    </row>
    <row r="154" spans="1:8" x14ac:dyDescent="0.25">
      <c r="A154" s="845" t="s">
        <v>664</v>
      </c>
      <c r="B154" s="646" t="s">
        <v>347</v>
      </c>
      <c r="C154" s="645">
        <v>1.95</v>
      </c>
      <c r="D154" s="644">
        <v>818869</v>
      </c>
      <c r="E154" s="847" t="s">
        <v>348</v>
      </c>
      <c r="F154" s="645">
        <v>1.36</v>
      </c>
      <c r="G154" s="644">
        <v>730943</v>
      </c>
      <c r="H154" s="643">
        <f>SUM(D154:D155) +G154</f>
        <v>1637834</v>
      </c>
    </row>
    <row r="155" spans="1:8" ht="15.75" thickBot="1" x14ac:dyDescent="0.3">
      <c r="A155" s="846"/>
      <c r="B155" s="675" t="s">
        <v>349</v>
      </c>
      <c r="C155" s="674">
        <v>1.02</v>
      </c>
      <c r="D155" s="673">
        <v>88022</v>
      </c>
      <c r="E155" s="848"/>
      <c r="F155" s="639"/>
      <c r="G155" s="638"/>
      <c r="H155" s="637"/>
    </row>
    <row r="156" spans="1:8" x14ac:dyDescent="0.25">
      <c r="A156" s="861" t="s">
        <v>59</v>
      </c>
      <c r="B156" s="656"/>
      <c r="C156" s="626"/>
      <c r="D156" s="625"/>
      <c r="E156" s="655" t="s">
        <v>351</v>
      </c>
      <c r="F156" s="626">
        <v>0</v>
      </c>
      <c r="G156" s="625">
        <v>67870</v>
      </c>
      <c r="H156" s="620">
        <f>SUM(D156:D161) + SUM(G156:G161)</f>
        <v>601265</v>
      </c>
    </row>
    <row r="157" spans="1:8" x14ac:dyDescent="0.25">
      <c r="A157" s="862"/>
      <c r="B157" s="653" t="s">
        <v>350</v>
      </c>
      <c r="C157" s="652">
        <v>1</v>
      </c>
      <c r="D157" s="651">
        <v>92030</v>
      </c>
      <c r="E157" s="654" t="s">
        <v>353</v>
      </c>
      <c r="F157" s="652">
        <v>0</v>
      </c>
      <c r="G157" s="651">
        <v>79193</v>
      </c>
      <c r="H157" s="620"/>
    </row>
    <row r="158" spans="1:8" x14ac:dyDescent="0.25">
      <c r="A158" s="862"/>
      <c r="B158" s="653"/>
      <c r="C158" s="652"/>
      <c r="D158" s="651"/>
      <c r="E158" s="654" t="s">
        <v>216</v>
      </c>
      <c r="F158" s="652">
        <v>0</v>
      </c>
      <c r="G158" s="651">
        <v>2666</v>
      </c>
      <c r="H158" s="620"/>
    </row>
    <row r="159" spans="1:8" x14ac:dyDescent="0.25">
      <c r="A159" s="862"/>
      <c r="B159" s="653" t="s">
        <v>352</v>
      </c>
      <c r="C159" s="652">
        <v>0</v>
      </c>
      <c r="D159" s="651">
        <v>233010</v>
      </c>
      <c r="E159" s="864" t="s">
        <v>355</v>
      </c>
      <c r="F159" s="652">
        <v>0</v>
      </c>
      <c r="G159" s="651">
        <v>90000</v>
      </c>
      <c r="H159" s="620"/>
    </row>
    <row r="160" spans="1:8" x14ac:dyDescent="0.25">
      <c r="A160" s="862"/>
      <c r="B160" s="653" t="s">
        <v>354</v>
      </c>
      <c r="C160" s="652">
        <v>0</v>
      </c>
      <c r="D160" s="651">
        <v>2500</v>
      </c>
      <c r="E160" s="865"/>
      <c r="F160" s="652"/>
      <c r="G160" s="651"/>
      <c r="H160" s="620"/>
    </row>
    <row r="161" spans="1:8" ht="15.75" thickBot="1" x14ac:dyDescent="0.3">
      <c r="A161" s="863"/>
      <c r="B161" s="650"/>
      <c r="C161" s="649"/>
      <c r="D161" s="648"/>
      <c r="E161" s="647" t="s">
        <v>356</v>
      </c>
      <c r="F161" s="623">
        <v>0</v>
      </c>
      <c r="G161" s="621">
        <v>33996</v>
      </c>
      <c r="H161" s="620"/>
    </row>
    <row r="162" spans="1:8" x14ac:dyDescent="0.25">
      <c r="A162" s="845" t="s">
        <v>660</v>
      </c>
      <c r="B162" s="646" t="s">
        <v>357</v>
      </c>
      <c r="C162" s="645">
        <v>0</v>
      </c>
      <c r="D162" s="644">
        <v>15000</v>
      </c>
      <c r="E162" s="847" t="s">
        <v>218</v>
      </c>
      <c r="F162" s="645">
        <v>1</v>
      </c>
      <c r="G162" s="644">
        <v>146292</v>
      </c>
      <c r="H162" s="643">
        <f>SUM(D162:D163) +G162</f>
        <v>161292</v>
      </c>
    </row>
    <row r="163" spans="1:8" ht="15.75" thickBot="1" x14ac:dyDescent="0.3">
      <c r="A163" s="846"/>
      <c r="B163" s="642" t="s">
        <v>358</v>
      </c>
      <c r="C163" s="641">
        <v>0</v>
      </c>
      <c r="D163" s="640"/>
      <c r="E163" s="848"/>
      <c r="F163" s="639"/>
      <c r="G163" s="638"/>
      <c r="H163" s="637"/>
    </row>
    <row r="164" spans="1:8" ht="30.75" thickBot="1" x14ac:dyDescent="0.3">
      <c r="A164" s="633" t="s">
        <v>50</v>
      </c>
      <c r="B164" s="636" t="s">
        <v>19</v>
      </c>
      <c r="C164" s="635"/>
      <c r="D164" s="629">
        <v>0</v>
      </c>
      <c r="E164" s="631" t="s">
        <v>359</v>
      </c>
      <c r="F164" s="630">
        <v>1.32</v>
      </c>
      <c r="G164" s="629">
        <v>728872</v>
      </c>
      <c r="H164" s="620">
        <f>SUM(D164+G164)</f>
        <v>728872</v>
      </c>
    </row>
    <row r="165" spans="1:8" ht="30.75" thickBot="1" x14ac:dyDescent="0.3">
      <c r="A165" s="664" t="s">
        <v>165</v>
      </c>
      <c r="B165" s="663" t="s">
        <v>166</v>
      </c>
      <c r="C165" s="662" t="s">
        <v>167</v>
      </c>
      <c r="D165" s="661" t="s">
        <v>663</v>
      </c>
      <c r="E165" s="660" t="s">
        <v>168</v>
      </c>
      <c r="F165" s="659" t="s">
        <v>167</v>
      </c>
      <c r="G165" s="658" t="s">
        <v>662</v>
      </c>
      <c r="H165" s="657" t="s">
        <v>661</v>
      </c>
    </row>
    <row r="166" spans="1:8" ht="15.75" thickBot="1" x14ac:dyDescent="0.3">
      <c r="A166" s="619" t="s">
        <v>51</v>
      </c>
      <c r="B166" s="618" t="s">
        <v>360</v>
      </c>
      <c r="C166" s="634">
        <v>0</v>
      </c>
      <c r="D166" s="615">
        <v>333013</v>
      </c>
      <c r="E166" s="617" t="s">
        <v>361</v>
      </c>
      <c r="F166" s="634">
        <v>0</v>
      </c>
      <c r="G166" s="615">
        <v>286219</v>
      </c>
      <c r="H166" s="614">
        <f>SUM(D166+G166)</f>
        <v>619232</v>
      </c>
    </row>
    <row r="167" spans="1:8" ht="15.75" thickBot="1" x14ac:dyDescent="0.3">
      <c r="A167" s="633" t="s">
        <v>659</v>
      </c>
      <c r="B167" s="632" t="s">
        <v>362</v>
      </c>
      <c r="C167" s="630">
        <v>0</v>
      </c>
      <c r="D167" s="629">
        <v>109614</v>
      </c>
      <c r="E167" s="631" t="s">
        <v>363</v>
      </c>
      <c r="F167" s="630">
        <v>1</v>
      </c>
      <c r="G167" s="629">
        <v>129116</v>
      </c>
      <c r="H167" s="620">
        <f>SUM(D167+G167)</f>
        <v>238730</v>
      </c>
    </row>
    <row r="168" spans="1:8" ht="30.75" thickBot="1" x14ac:dyDescent="0.3">
      <c r="A168" s="619" t="s">
        <v>25</v>
      </c>
      <c r="B168" s="618" t="s">
        <v>364</v>
      </c>
      <c r="C168" s="628">
        <v>0</v>
      </c>
      <c r="D168" s="615">
        <v>1200</v>
      </c>
      <c r="E168" s="617" t="s">
        <v>365</v>
      </c>
      <c r="F168" s="628">
        <v>0</v>
      </c>
      <c r="G168" s="615">
        <v>86167</v>
      </c>
      <c r="H168" s="614">
        <f>SUM(D168+G168)</f>
        <v>87367</v>
      </c>
    </row>
    <row r="169" spans="1:8" x14ac:dyDescent="0.25">
      <c r="A169" s="849" t="s">
        <v>26</v>
      </c>
      <c r="B169" s="627" t="s">
        <v>366</v>
      </c>
      <c r="C169" s="626">
        <v>0</v>
      </c>
      <c r="D169" s="625">
        <v>4800</v>
      </c>
      <c r="E169" s="851" t="s">
        <v>616</v>
      </c>
      <c r="F169" s="626">
        <v>0</v>
      </c>
      <c r="G169" s="625">
        <v>44516</v>
      </c>
      <c r="H169" s="620">
        <f>SUM(D169:D170) +G169</f>
        <v>51316</v>
      </c>
    </row>
    <row r="170" spans="1:8" ht="15.75" thickBot="1" x14ac:dyDescent="0.3">
      <c r="A170" s="850"/>
      <c r="B170" s="624" t="s">
        <v>367</v>
      </c>
      <c r="C170" s="623">
        <v>0</v>
      </c>
      <c r="D170" s="621">
        <v>2000</v>
      </c>
      <c r="E170" s="852"/>
      <c r="F170" s="622"/>
      <c r="G170" s="621"/>
      <c r="H170" s="620"/>
    </row>
    <row r="171" spans="1:8" ht="15.75" thickBot="1" x14ac:dyDescent="0.3">
      <c r="A171" s="619" t="s">
        <v>42</v>
      </c>
      <c r="B171" s="618" t="s">
        <v>368</v>
      </c>
      <c r="C171" s="616">
        <v>0</v>
      </c>
      <c r="D171" s="615">
        <v>55000</v>
      </c>
      <c r="E171" s="617" t="s">
        <v>658</v>
      </c>
      <c r="F171" s="616">
        <v>165000</v>
      </c>
      <c r="G171" s="615">
        <v>165000</v>
      </c>
      <c r="H171" s="614">
        <f>SUM(D171+G171)</f>
        <v>220000</v>
      </c>
    </row>
    <row r="172" spans="1:8" ht="15.75" thickBot="1" x14ac:dyDescent="0.3">
      <c r="A172" s="613" t="s">
        <v>74</v>
      </c>
      <c r="B172" s="857" t="s">
        <v>617</v>
      </c>
      <c r="C172" s="858"/>
      <c r="D172" s="612">
        <f>SUM(D3:D171)</f>
        <v>12404784</v>
      </c>
      <c r="E172" s="859" t="s">
        <v>618</v>
      </c>
      <c r="F172" s="860"/>
      <c r="G172" s="611">
        <f>SUM(G3:G171)</f>
        <v>24566128</v>
      </c>
      <c r="H172" s="610">
        <f>SUM(H3:H171)</f>
        <v>36970912</v>
      </c>
    </row>
  </sheetData>
  <mergeCells count="65">
    <mergeCell ref="A33:A37"/>
    <mergeCell ref="E33:E36"/>
    <mergeCell ref="A38:A40"/>
    <mergeCell ref="E38:E40"/>
    <mergeCell ref="A41:A47"/>
    <mergeCell ref="E41:E43"/>
    <mergeCell ref="A5:A8"/>
    <mergeCell ref="E5:E8"/>
    <mergeCell ref="A10:A12"/>
    <mergeCell ref="E10:E12"/>
    <mergeCell ref="A13:A28"/>
    <mergeCell ref="E13:E18"/>
    <mergeCell ref="E19:E22"/>
    <mergeCell ref="E23:E24"/>
    <mergeCell ref="E25:E28"/>
    <mergeCell ref="A48:A53"/>
    <mergeCell ref="E48:E51"/>
    <mergeCell ref="E52:E53"/>
    <mergeCell ref="E55:E59"/>
    <mergeCell ref="A70:A71"/>
    <mergeCell ref="E70:E71"/>
    <mergeCell ref="A67:A68"/>
    <mergeCell ref="A73:A76"/>
    <mergeCell ref="E73:E76"/>
    <mergeCell ref="A79:A83"/>
    <mergeCell ref="E79:E82"/>
    <mergeCell ref="A85:A89"/>
    <mergeCell ref="E85:E87"/>
    <mergeCell ref="E88:E89"/>
    <mergeCell ref="A139:A140"/>
    <mergeCell ref="A91:A93"/>
    <mergeCell ref="E91:E93"/>
    <mergeCell ref="A94:A95"/>
    <mergeCell ref="A96:A98"/>
    <mergeCell ref="A101:A104"/>
    <mergeCell ref="E101:E104"/>
    <mergeCell ref="A122:A126"/>
    <mergeCell ref="A128:A129"/>
    <mergeCell ref="E128:E129"/>
    <mergeCell ref="A133:A135"/>
    <mergeCell ref="A136:A138"/>
    <mergeCell ref="B172:C172"/>
    <mergeCell ref="E172:F172"/>
    <mergeCell ref="A152:A153"/>
    <mergeCell ref="E152:E153"/>
    <mergeCell ref="A154:A155"/>
    <mergeCell ref="E154:E155"/>
    <mergeCell ref="A156:A161"/>
    <mergeCell ref="E159:E160"/>
    <mergeCell ref="B1:D1"/>
    <mergeCell ref="E1:G1"/>
    <mergeCell ref="A162:A163"/>
    <mergeCell ref="E162:E163"/>
    <mergeCell ref="A169:A170"/>
    <mergeCell ref="E169:E170"/>
    <mergeCell ref="A141:A143"/>
    <mergeCell ref="E142:E143"/>
    <mergeCell ref="A144:A146"/>
    <mergeCell ref="E144:E146"/>
    <mergeCell ref="A108:A120"/>
    <mergeCell ref="E109:E114"/>
    <mergeCell ref="E115:E116"/>
    <mergeCell ref="E117:E119"/>
    <mergeCell ref="A147:A151"/>
    <mergeCell ref="E147:E151"/>
  </mergeCells>
  <pageMargins left="0.25" right="0.25" top="0.6" bottom="0.6" header="0.3" footer="0.3"/>
  <pageSetup orientation="landscape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8"/>
  <sheetViews>
    <sheetView view="pageLayout" zoomScaleNormal="100" workbookViewId="0">
      <selection activeCell="A88" sqref="A88"/>
    </sheetView>
  </sheetViews>
  <sheetFormatPr defaultRowHeight="15" x14ac:dyDescent="0.25"/>
  <cols>
    <col min="1" max="1" width="38.7109375" style="328" customWidth="1"/>
    <col min="2" max="2" width="35.5703125" style="428" customWidth="1"/>
    <col min="3" max="3" width="7.42578125" style="328" customWidth="1"/>
    <col min="4" max="4" width="7.85546875" style="328" customWidth="1"/>
    <col min="5" max="5" width="6.85546875" style="328" customWidth="1"/>
    <col min="6" max="6" width="11.28515625" style="328" customWidth="1"/>
    <col min="7" max="7" width="10.5703125" style="328" bestFit="1" customWidth="1"/>
  </cols>
  <sheetData>
    <row r="1" spans="1:7" ht="39" thickBot="1" x14ac:dyDescent="0.3">
      <c r="A1" s="429" t="s">
        <v>369</v>
      </c>
      <c r="B1" s="427" t="s">
        <v>370</v>
      </c>
      <c r="C1" s="430" t="s">
        <v>371</v>
      </c>
      <c r="D1" s="427" t="s">
        <v>372</v>
      </c>
      <c r="E1" s="427" t="s">
        <v>631</v>
      </c>
      <c r="F1" s="427" t="s">
        <v>610</v>
      </c>
      <c r="G1" s="437" t="s">
        <v>373</v>
      </c>
    </row>
    <row r="2" spans="1:7" x14ac:dyDescent="0.25">
      <c r="A2" s="433" t="s">
        <v>51</v>
      </c>
      <c r="B2" s="433" t="s">
        <v>375</v>
      </c>
      <c r="C2" s="433">
        <v>52</v>
      </c>
      <c r="D2" s="434">
        <v>16</v>
      </c>
      <c r="E2" s="433">
        <v>5</v>
      </c>
      <c r="F2" s="441">
        <v>1</v>
      </c>
      <c r="G2" s="439">
        <v>105</v>
      </c>
    </row>
    <row r="3" spans="1:7" ht="15" customHeight="1" x14ac:dyDescent="0.25">
      <c r="A3" s="431" t="s">
        <v>28</v>
      </c>
      <c r="B3" s="431" t="s">
        <v>377</v>
      </c>
      <c r="C3" s="431">
        <v>52</v>
      </c>
      <c r="D3" s="432">
        <v>16</v>
      </c>
      <c r="E3" s="431">
        <v>4</v>
      </c>
      <c r="F3" s="442">
        <v>25</v>
      </c>
      <c r="G3" s="438">
        <v>146</v>
      </c>
    </row>
    <row r="4" spans="1:7" x14ac:dyDescent="0.25">
      <c r="A4" s="431" t="s">
        <v>28</v>
      </c>
      <c r="B4" s="431" t="s">
        <v>374</v>
      </c>
      <c r="C4" s="431">
        <v>52</v>
      </c>
      <c r="D4" s="432">
        <v>8</v>
      </c>
      <c r="E4" s="431">
        <v>2</v>
      </c>
      <c r="F4" s="442">
        <v>59</v>
      </c>
      <c r="G4" s="438">
        <v>78</v>
      </c>
    </row>
    <row r="5" spans="1:7" ht="30" x14ac:dyDescent="0.25">
      <c r="A5" s="431" t="s">
        <v>28</v>
      </c>
      <c r="B5" s="431" t="s">
        <v>376</v>
      </c>
      <c r="C5" s="431">
        <v>52</v>
      </c>
      <c r="D5" s="432">
        <v>19</v>
      </c>
      <c r="E5" s="431">
        <v>3</v>
      </c>
      <c r="F5" s="442">
        <v>122</v>
      </c>
      <c r="G5" s="438">
        <v>115</v>
      </c>
    </row>
    <row r="6" spans="1:7" x14ac:dyDescent="0.25">
      <c r="A6" s="431" t="s">
        <v>44</v>
      </c>
      <c r="B6" s="431" t="s">
        <v>388</v>
      </c>
      <c r="C6" s="431">
        <v>52</v>
      </c>
      <c r="D6" s="432">
        <v>12</v>
      </c>
      <c r="E6" s="431">
        <v>2</v>
      </c>
      <c r="F6" s="442">
        <v>221</v>
      </c>
      <c r="G6" s="438">
        <v>517</v>
      </c>
    </row>
    <row r="7" spans="1:7" x14ac:dyDescent="0.25">
      <c r="A7" s="431" t="s">
        <v>51</v>
      </c>
      <c r="B7" s="431" t="s">
        <v>429</v>
      </c>
      <c r="C7" s="431">
        <v>52</v>
      </c>
      <c r="D7" s="432">
        <v>16</v>
      </c>
      <c r="E7" s="431">
        <v>5</v>
      </c>
      <c r="F7" s="442">
        <v>239</v>
      </c>
      <c r="G7" s="436">
        <v>4183</v>
      </c>
    </row>
    <row r="8" spans="1:7" x14ac:dyDescent="0.25">
      <c r="A8" s="431" t="s">
        <v>64</v>
      </c>
      <c r="B8" s="431" t="s">
        <v>385</v>
      </c>
      <c r="C8" s="431">
        <v>52</v>
      </c>
      <c r="D8" s="432">
        <v>10</v>
      </c>
      <c r="E8" s="431">
        <v>4</v>
      </c>
      <c r="F8" s="442">
        <v>240</v>
      </c>
      <c r="G8" s="438">
        <v>416</v>
      </c>
    </row>
    <row r="9" spans="1:7" x14ac:dyDescent="0.25">
      <c r="A9" s="431" t="s">
        <v>51</v>
      </c>
      <c r="B9" s="431" t="s">
        <v>378</v>
      </c>
      <c r="C9" s="431">
        <v>52</v>
      </c>
      <c r="D9" s="432">
        <v>16</v>
      </c>
      <c r="E9" s="431">
        <v>5</v>
      </c>
      <c r="F9" s="442">
        <v>299</v>
      </c>
      <c r="G9" s="438">
        <v>249</v>
      </c>
    </row>
    <row r="10" spans="1:7" x14ac:dyDescent="0.25">
      <c r="A10" s="431" t="s">
        <v>22</v>
      </c>
      <c r="B10" s="431" t="s">
        <v>383</v>
      </c>
      <c r="C10" s="431">
        <v>52</v>
      </c>
      <c r="D10" s="432">
        <v>15</v>
      </c>
      <c r="E10" s="431">
        <v>5</v>
      </c>
      <c r="F10" s="442">
        <v>300</v>
      </c>
      <c r="G10" s="438">
        <v>400</v>
      </c>
    </row>
    <row r="11" spans="1:7" x14ac:dyDescent="0.25">
      <c r="A11" s="431" t="s">
        <v>44</v>
      </c>
      <c r="B11" s="431" t="s">
        <v>390</v>
      </c>
      <c r="C11" s="431">
        <v>52</v>
      </c>
      <c r="D11" s="432">
        <v>12</v>
      </c>
      <c r="E11" s="431">
        <v>2</v>
      </c>
      <c r="F11" s="442">
        <v>342</v>
      </c>
      <c r="G11" s="438">
        <v>674</v>
      </c>
    </row>
    <row r="12" spans="1:7" x14ac:dyDescent="0.25">
      <c r="A12" s="431" t="s">
        <v>70</v>
      </c>
      <c r="B12" s="431" t="s">
        <v>394</v>
      </c>
      <c r="C12" s="431">
        <v>52</v>
      </c>
      <c r="D12" s="432">
        <v>47.307692307692307</v>
      </c>
      <c r="E12" s="431">
        <v>6</v>
      </c>
      <c r="F12" s="442">
        <v>357</v>
      </c>
      <c r="G12" s="438">
        <v>967</v>
      </c>
    </row>
    <row r="13" spans="1:7" x14ac:dyDescent="0.25">
      <c r="A13" s="431" t="s">
        <v>48</v>
      </c>
      <c r="B13" s="431" t="s">
        <v>381</v>
      </c>
      <c r="C13" s="431">
        <v>52</v>
      </c>
      <c r="D13" s="432">
        <v>20</v>
      </c>
      <c r="E13" s="431">
        <v>3</v>
      </c>
      <c r="F13" s="442">
        <v>393</v>
      </c>
      <c r="G13" s="438">
        <v>369</v>
      </c>
    </row>
    <row r="14" spans="1:7" x14ac:dyDescent="0.25">
      <c r="A14" s="431" t="s">
        <v>22</v>
      </c>
      <c r="B14" s="431" t="s">
        <v>379</v>
      </c>
      <c r="C14" s="431">
        <v>52</v>
      </c>
      <c r="D14" s="432">
        <v>15</v>
      </c>
      <c r="E14" s="431">
        <v>5</v>
      </c>
      <c r="F14" s="442">
        <v>400</v>
      </c>
      <c r="G14" s="438">
        <v>300</v>
      </c>
    </row>
    <row r="15" spans="1:7" x14ac:dyDescent="0.25">
      <c r="A15" s="431" t="s">
        <v>28</v>
      </c>
      <c r="B15" s="431" t="s">
        <v>384</v>
      </c>
      <c r="C15" s="431">
        <v>52</v>
      </c>
      <c r="D15" s="432">
        <v>8</v>
      </c>
      <c r="E15" s="431">
        <v>2</v>
      </c>
      <c r="F15" s="442">
        <v>437</v>
      </c>
      <c r="G15" s="438">
        <v>409</v>
      </c>
    </row>
    <row r="16" spans="1:7" x14ac:dyDescent="0.25">
      <c r="A16" s="431" t="s">
        <v>64</v>
      </c>
      <c r="B16" s="431" t="s">
        <v>386</v>
      </c>
      <c r="C16" s="431">
        <v>52</v>
      </c>
      <c r="D16" s="432">
        <v>10</v>
      </c>
      <c r="E16" s="431">
        <v>3</v>
      </c>
      <c r="F16" s="442">
        <v>444</v>
      </c>
      <c r="G16" s="438">
        <v>498</v>
      </c>
    </row>
    <row r="17" spans="1:7" x14ac:dyDescent="0.25">
      <c r="A17" s="431" t="s">
        <v>35</v>
      </c>
      <c r="B17" s="431" t="s">
        <v>398</v>
      </c>
      <c r="C17" s="431">
        <v>44</v>
      </c>
      <c r="D17" s="432">
        <v>8.5909090909090917</v>
      </c>
      <c r="E17" s="431">
        <v>1</v>
      </c>
      <c r="F17" s="442">
        <v>498</v>
      </c>
      <c r="G17" s="436">
        <v>1276</v>
      </c>
    </row>
    <row r="18" spans="1:7" x14ac:dyDescent="0.25">
      <c r="A18" s="431" t="s">
        <v>59</v>
      </c>
      <c r="B18" s="431" t="s">
        <v>397</v>
      </c>
      <c r="C18" s="431">
        <v>50</v>
      </c>
      <c r="D18" s="432">
        <v>15.68</v>
      </c>
      <c r="E18" s="431">
        <v>4</v>
      </c>
      <c r="F18" s="442">
        <v>542</v>
      </c>
      <c r="G18" s="436">
        <v>1112</v>
      </c>
    </row>
    <row r="19" spans="1:7" x14ac:dyDescent="0.25">
      <c r="A19" s="431" t="s">
        <v>59</v>
      </c>
      <c r="B19" s="431" t="s">
        <v>391</v>
      </c>
      <c r="C19" s="431">
        <v>50</v>
      </c>
      <c r="D19" s="432">
        <v>16</v>
      </c>
      <c r="E19" s="431">
        <v>4</v>
      </c>
      <c r="F19" s="442">
        <v>659</v>
      </c>
      <c r="G19" s="438">
        <v>701</v>
      </c>
    </row>
    <row r="20" spans="1:7" x14ac:dyDescent="0.25">
      <c r="A20" s="431" t="s">
        <v>48</v>
      </c>
      <c r="B20" s="431" t="s">
        <v>393</v>
      </c>
      <c r="C20" s="431">
        <v>52</v>
      </c>
      <c r="D20" s="432">
        <v>20</v>
      </c>
      <c r="E20" s="431">
        <v>3</v>
      </c>
      <c r="F20" s="442">
        <v>712</v>
      </c>
      <c r="G20" s="438">
        <v>791</v>
      </c>
    </row>
    <row r="21" spans="1:7" x14ac:dyDescent="0.25">
      <c r="A21" s="431" t="s">
        <v>51</v>
      </c>
      <c r="B21" s="431" t="s">
        <v>380</v>
      </c>
      <c r="C21" s="431">
        <v>52</v>
      </c>
      <c r="D21" s="432">
        <v>16</v>
      </c>
      <c r="E21" s="431">
        <v>5</v>
      </c>
      <c r="F21" s="442">
        <v>780</v>
      </c>
      <c r="G21" s="438">
        <v>316</v>
      </c>
    </row>
    <row r="22" spans="1:7" x14ac:dyDescent="0.25">
      <c r="A22" s="431" t="s">
        <v>57</v>
      </c>
      <c r="B22" s="431" t="s">
        <v>387</v>
      </c>
      <c r="C22" s="431">
        <v>50</v>
      </c>
      <c r="D22" s="432">
        <v>14</v>
      </c>
      <c r="E22" s="431">
        <v>4</v>
      </c>
      <c r="F22" s="442">
        <v>783</v>
      </c>
      <c r="G22" s="438">
        <v>507</v>
      </c>
    </row>
    <row r="23" spans="1:7" ht="15" customHeight="1" x14ac:dyDescent="0.25">
      <c r="A23" s="431" t="s">
        <v>66</v>
      </c>
      <c r="B23" s="431" t="s">
        <v>396</v>
      </c>
      <c r="C23" s="431">
        <v>52</v>
      </c>
      <c r="D23" s="432">
        <v>9</v>
      </c>
      <c r="E23" s="431">
        <v>2</v>
      </c>
      <c r="F23" s="442">
        <v>786</v>
      </c>
      <c r="G23" s="436">
        <v>1059</v>
      </c>
    </row>
    <row r="24" spans="1:7" x14ac:dyDescent="0.25">
      <c r="A24" s="431" t="s">
        <v>57</v>
      </c>
      <c r="B24" s="431" t="s">
        <v>382</v>
      </c>
      <c r="C24" s="431">
        <v>50</v>
      </c>
      <c r="D24" s="432">
        <v>14</v>
      </c>
      <c r="E24" s="431">
        <v>5</v>
      </c>
      <c r="F24" s="442">
        <v>947</v>
      </c>
      <c r="G24" s="438">
        <v>375</v>
      </c>
    </row>
    <row r="25" spans="1:7" x14ac:dyDescent="0.25">
      <c r="A25" s="431" t="s">
        <v>70</v>
      </c>
      <c r="B25" s="431" t="s">
        <v>423</v>
      </c>
      <c r="C25" s="431">
        <v>52</v>
      </c>
      <c r="D25" s="432">
        <v>47.653846153846153</v>
      </c>
      <c r="E25" s="431">
        <v>6</v>
      </c>
      <c r="F25" s="442">
        <v>1011</v>
      </c>
      <c r="G25" s="436">
        <v>2907</v>
      </c>
    </row>
    <row r="26" spans="1:7" x14ac:dyDescent="0.25">
      <c r="A26" s="431" t="s">
        <v>31</v>
      </c>
      <c r="B26" s="431" t="s">
        <v>415</v>
      </c>
      <c r="C26" s="431">
        <v>52</v>
      </c>
      <c r="D26" s="432">
        <v>19.03846153846154</v>
      </c>
      <c r="E26" s="431">
        <v>4</v>
      </c>
      <c r="F26" s="442">
        <v>1248</v>
      </c>
      <c r="G26" s="436">
        <v>2482</v>
      </c>
    </row>
    <row r="27" spans="1:7" x14ac:dyDescent="0.25">
      <c r="A27" s="431" t="s">
        <v>30</v>
      </c>
      <c r="B27" s="431" t="s">
        <v>395</v>
      </c>
      <c r="C27" s="431">
        <v>52</v>
      </c>
      <c r="D27" s="432">
        <v>37</v>
      </c>
      <c r="E27" s="431">
        <v>5</v>
      </c>
      <c r="F27" s="442">
        <v>1373</v>
      </c>
      <c r="G27" s="438">
        <v>977</v>
      </c>
    </row>
    <row r="28" spans="1:7" x14ac:dyDescent="0.25">
      <c r="A28" s="431" t="s">
        <v>70</v>
      </c>
      <c r="B28" s="431" t="s">
        <v>434</v>
      </c>
      <c r="C28" s="431">
        <v>52</v>
      </c>
      <c r="D28" s="432">
        <v>35.07692307692308</v>
      </c>
      <c r="E28" s="431">
        <v>5</v>
      </c>
      <c r="F28" s="442">
        <v>1509</v>
      </c>
      <c r="G28" s="436">
        <v>4575</v>
      </c>
    </row>
    <row r="29" spans="1:7" x14ac:dyDescent="0.25">
      <c r="A29" s="431" t="s">
        <v>33</v>
      </c>
      <c r="B29" s="431" t="s">
        <v>399</v>
      </c>
      <c r="C29" s="431">
        <v>52</v>
      </c>
      <c r="D29" s="432">
        <v>18.692307692307693</v>
      </c>
      <c r="E29" s="431">
        <v>5</v>
      </c>
      <c r="F29" s="442">
        <v>1582</v>
      </c>
      <c r="G29" s="436">
        <v>1350</v>
      </c>
    </row>
    <row r="30" spans="1:7" x14ac:dyDescent="0.25">
      <c r="A30" s="431" t="s">
        <v>57</v>
      </c>
      <c r="B30" s="431" t="s">
        <v>404</v>
      </c>
      <c r="C30" s="431">
        <v>50</v>
      </c>
      <c r="D30" s="432">
        <v>16</v>
      </c>
      <c r="E30" s="431">
        <v>4</v>
      </c>
      <c r="F30" s="442">
        <v>1666</v>
      </c>
      <c r="G30" s="436">
        <v>1902</v>
      </c>
    </row>
    <row r="31" spans="1:7" x14ac:dyDescent="0.25">
      <c r="A31" s="431" t="s">
        <v>36</v>
      </c>
      <c r="B31" s="431" t="s">
        <v>402</v>
      </c>
      <c r="C31" s="431">
        <v>52</v>
      </c>
      <c r="D31" s="432">
        <v>20</v>
      </c>
      <c r="E31" s="431">
        <v>5</v>
      </c>
      <c r="F31" s="442">
        <v>1722</v>
      </c>
      <c r="G31" s="436">
        <v>1766</v>
      </c>
    </row>
    <row r="32" spans="1:7" ht="15.75" thickBot="1" x14ac:dyDescent="0.3">
      <c r="A32" s="431" t="s">
        <v>59</v>
      </c>
      <c r="B32" s="431" t="s">
        <v>406</v>
      </c>
      <c r="C32" s="431">
        <v>50</v>
      </c>
      <c r="D32" s="432">
        <v>20.8</v>
      </c>
      <c r="E32" s="431">
        <v>4</v>
      </c>
      <c r="F32" s="442">
        <v>1734</v>
      </c>
      <c r="G32" s="436">
        <v>1975</v>
      </c>
    </row>
    <row r="33" spans="1:7" ht="39" thickBot="1" x14ac:dyDescent="0.3">
      <c r="A33" s="429" t="s">
        <v>369</v>
      </c>
      <c r="B33" s="427" t="s">
        <v>370</v>
      </c>
      <c r="C33" s="430" t="s">
        <v>371</v>
      </c>
      <c r="D33" s="427" t="s">
        <v>372</v>
      </c>
      <c r="E33" s="427" t="s">
        <v>631</v>
      </c>
      <c r="F33" s="427" t="s">
        <v>610</v>
      </c>
      <c r="G33" s="437" t="s">
        <v>373</v>
      </c>
    </row>
    <row r="34" spans="1:7" s="328" customFormat="1" ht="31.5" customHeight="1" x14ac:dyDescent="0.25">
      <c r="A34" s="431" t="s">
        <v>67</v>
      </c>
      <c r="B34" s="431" t="s">
        <v>638</v>
      </c>
      <c r="C34" s="431">
        <v>52</v>
      </c>
      <c r="D34" s="431" t="s">
        <v>632</v>
      </c>
      <c r="E34" s="431">
        <v>5</v>
      </c>
      <c r="F34" s="442">
        <v>1751</v>
      </c>
      <c r="G34" s="440" t="s">
        <v>642</v>
      </c>
    </row>
    <row r="35" spans="1:7" ht="30" x14ac:dyDescent="0.25">
      <c r="A35" s="431" t="s">
        <v>604</v>
      </c>
      <c r="B35" s="431" t="s">
        <v>418</v>
      </c>
      <c r="C35" s="431">
        <v>52</v>
      </c>
      <c r="D35" s="432">
        <v>35.5</v>
      </c>
      <c r="E35" s="431">
        <v>6</v>
      </c>
      <c r="F35" s="442">
        <v>1868</v>
      </c>
      <c r="G35" s="436">
        <v>2629</v>
      </c>
    </row>
    <row r="36" spans="1:7" x14ac:dyDescent="0.25">
      <c r="A36" s="431" t="s">
        <v>28</v>
      </c>
      <c r="B36" s="431" t="s">
        <v>407</v>
      </c>
      <c r="C36" s="431">
        <v>52</v>
      </c>
      <c r="D36" s="432">
        <v>19</v>
      </c>
      <c r="E36" s="431">
        <v>3</v>
      </c>
      <c r="F36" s="442">
        <v>1916</v>
      </c>
      <c r="G36" s="436">
        <v>2104</v>
      </c>
    </row>
    <row r="37" spans="1:7" s="328" customFormat="1" ht="16.5" customHeight="1" x14ac:dyDescent="0.25">
      <c r="A37" s="431" t="s">
        <v>53</v>
      </c>
      <c r="B37" s="431" t="s">
        <v>400</v>
      </c>
      <c r="C37" s="431">
        <v>52</v>
      </c>
      <c r="D37" s="432">
        <v>19.76923076923077</v>
      </c>
      <c r="E37" s="431">
        <v>5</v>
      </c>
      <c r="F37" s="442">
        <v>2087</v>
      </c>
      <c r="G37" s="436">
        <v>1556</v>
      </c>
    </row>
    <row r="38" spans="1:7" ht="30" x14ac:dyDescent="0.25">
      <c r="A38" s="431" t="s">
        <v>25</v>
      </c>
      <c r="B38" s="431" t="s">
        <v>403</v>
      </c>
      <c r="C38" s="431">
        <v>52</v>
      </c>
      <c r="D38" s="432">
        <v>35.5</v>
      </c>
      <c r="E38" s="431">
        <v>5</v>
      </c>
      <c r="F38" s="442">
        <v>2093</v>
      </c>
      <c r="G38" s="436">
        <v>1857</v>
      </c>
    </row>
    <row r="39" spans="1:7" x14ac:dyDescent="0.25">
      <c r="A39" s="431" t="s">
        <v>70</v>
      </c>
      <c r="B39" s="431" t="s">
        <v>462</v>
      </c>
      <c r="C39" s="431">
        <v>52</v>
      </c>
      <c r="D39" s="432">
        <v>45.615384615384613</v>
      </c>
      <c r="E39" s="431">
        <v>6</v>
      </c>
      <c r="F39" s="442">
        <v>2272</v>
      </c>
      <c r="G39" s="436">
        <v>7215</v>
      </c>
    </row>
    <row r="40" spans="1:7" x14ac:dyDescent="0.25">
      <c r="A40" s="431" t="s">
        <v>66</v>
      </c>
      <c r="B40" s="431" t="s">
        <v>413</v>
      </c>
      <c r="C40" s="431">
        <v>52</v>
      </c>
      <c r="D40" s="432">
        <v>12</v>
      </c>
      <c r="E40" s="431">
        <v>3</v>
      </c>
      <c r="F40" s="442">
        <v>2289</v>
      </c>
      <c r="G40" s="436">
        <v>2468</v>
      </c>
    </row>
    <row r="41" spans="1:7" ht="15.75" customHeight="1" x14ac:dyDescent="0.25">
      <c r="A41" s="431" t="s">
        <v>53</v>
      </c>
      <c r="B41" s="431" t="s">
        <v>405</v>
      </c>
      <c r="C41" s="431">
        <v>52</v>
      </c>
      <c r="D41" s="432">
        <v>24.71153846153846</v>
      </c>
      <c r="E41" s="431">
        <v>5</v>
      </c>
      <c r="F41" s="442">
        <v>2304</v>
      </c>
      <c r="G41" s="436">
        <v>1966</v>
      </c>
    </row>
    <row r="42" spans="1:7" x14ac:dyDescent="0.25">
      <c r="A42" s="431" t="s">
        <v>70</v>
      </c>
      <c r="B42" s="431" t="s">
        <v>452</v>
      </c>
      <c r="C42" s="431">
        <v>52</v>
      </c>
      <c r="D42" s="432">
        <v>47.134615384615387</v>
      </c>
      <c r="E42" s="431">
        <v>6</v>
      </c>
      <c r="F42" s="442">
        <v>2330</v>
      </c>
      <c r="G42" s="436">
        <v>6446</v>
      </c>
    </row>
    <row r="43" spans="1:7" ht="30" x14ac:dyDescent="0.25">
      <c r="A43" s="431" t="s">
        <v>48</v>
      </c>
      <c r="B43" s="431" t="s">
        <v>392</v>
      </c>
      <c r="C43" s="431">
        <v>52</v>
      </c>
      <c r="D43" s="432">
        <v>20</v>
      </c>
      <c r="E43" s="431">
        <v>3</v>
      </c>
      <c r="F43" s="442">
        <v>2348</v>
      </c>
      <c r="G43" s="438">
        <v>761</v>
      </c>
    </row>
    <row r="44" spans="1:7" x14ac:dyDescent="0.25">
      <c r="A44" s="431" t="s">
        <v>30</v>
      </c>
      <c r="B44" s="431" t="s">
        <v>409</v>
      </c>
      <c r="C44" s="431">
        <v>52</v>
      </c>
      <c r="D44" s="432">
        <v>35</v>
      </c>
      <c r="E44" s="431">
        <v>5</v>
      </c>
      <c r="F44" s="442">
        <v>2463</v>
      </c>
      <c r="G44" s="436">
        <v>2288</v>
      </c>
    </row>
    <row r="45" spans="1:7" x14ac:dyDescent="0.25">
      <c r="A45" s="431" t="s">
        <v>39</v>
      </c>
      <c r="B45" s="431" t="s">
        <v>419</v>
      </c>
      <c r="C45" s="431">
        <v>52</v>
      </c>
      <c r="D45" s="432">
        <v>12</v>
      </c>
      <c r="E45" s="431">
        <v>2</v>
      </c>
      <c r="F45" s="442">
        <v>2475</v>
      </c>
      <c r="G45" s="436">
        <v>2712</v>
      </c>
    </row>
    <row r="46" spans="1:7" s="435" customFormat="1" x14ac:dyDescent="0.25">
      <c r="A46" s="431" t="s">
        <v>48</v>
      </c>
      <c r="B46" s="431" t="s">
        <v>389</v>
      </c>
      <c r="C46" s="431">
        <v>52</v>
      </c>
      <c r="D46" s="432">
        <v>24</v>
      </c>
      <c r="E46" s="431">
        <v>3</v>
      </c>
      <c r="F46" s="442">
        <v>2554</v>
      </c>
      <c r="G46" s="438">
        <v>617</v>
      </c>
    </row>
    <row r="47" spans="1:7" s="435" customFormat="1" x14ac:dyDescent="0.25">
      <c r="A47" s="431" t="s">
        <v>35</v>
      </c>
      <c r="B47" s="431" t="s">
        <v>408</v>
      </c>
      <c r="C47" s="431">
        <v>48</v>
      </c>
      <c r="D47" s="432">
        <v>29.104166666666668</v>
      </c>
      <c r="E47" s="431">
        <v>5</v>
      </c>
      <c r="F47" s="442">
        <v>2601</v>
      </c>
      <c r="G47" s="436">
        <v>2247</v>
      </c>
    </row>
    <row r="48" spans="1:7" s="435" customFormat="1" x14ac:dyDescent="0.25">
      <c r="A48" s="431" t="s">
        <v>63</v>
      </c>
      <c r="B48" s="431" t="s">
        <v>425</v>
      </c>
      <c r="C48" s="431">
        <v>52</v>
      </c>
      <c r="D48" s="432">
        <v>20</v>
      </c>
      <c r="E48" s="431">
        <v>4</v>
      </c>
      <c r="F48" s="442">
        <v>2733</v>
      </c>
      <c r="G48" s="436">
        <v>3132</v>
      </c>
    </row>
    <row r="49" spans="1:7" x14ac:dyDescent="0.25">
      <c r="A49" s="431" t="s">
        <v>63</v>
      </c>
      <c r="B49" s="431" t="s">
        <v>411</v>
      </c>
      <c r="C49" s="431">
        <v>52</v>
      </c>
      <c r="D49" s="432">
        <v>31</v>
      </c>
      <c r="E49" s="431">
        <v>4</v>
      </c>
      <c r="F49" s="442">
        <v>2819</v>
      </c>
      <c r="G49" s="436">
        <v>2373</v>
      </c>
    </row>
    <row r="50" spans="1:7" x14ac:dyDescent="0.25">
      <c r="A50" s="431" t="s">
        <v>36</v>
      </c>
      <c r="B50" s="431" t="s">
        <v>421</v>
      </c>
      <c r="C50" s="431">
        <v>52</v>
      </c>
      <c r="D50" s="432">
        <v>28</v>
      </c>
      <c r="E50" s="431">
        <v>5</v>
      </c>
      <c r="F50" s="442">
        <v>2868</v>
      </c>
      <c r="G50" s="436">
        <v>2802</v>
      </c>
    </row>
    <row r="51" spans="1:7" x14ac:dyDescent="0.25">
      <c r="A51" s="431" t="s">
        <v>59</v>
      </c>
      <c r="B51" s="431" t="s">
        <v>420</v>
      </c>
      <c r="C51" s="431">
        <v>50</v>
      </c>
      <c r="D51" s="432">
        <v>16.32</v>
      </c>
      <c r="E51" s="431">
        <v>4</v>
      </c>
      <c r="F51" s="442">
        <v>3083</v>
      </c>
      <c r="G51" s="436">
        <v>2720</v>
      </c>
    </row>
    <row r="52" spans="1:7" s="328" customFormat="1" x14ac:dyDescent="0.25">
      <c r="A52" s="431" t="s">
        <v>57</v>
      </c>
      <c r="B52" s="431" t="s">
        <v>410</v>
      </c>
      <c r="C52" s="431">
        <v>50</v>
      </c>
      <c r="D52" s="432">
        <v>24</v>
      </c>
      <c r="E52" s="431">
        <v>4</v>
      </c>
      <c r="F52" s="442">
        <v>3085</v>
      </c>
      <c r="G52" s="436">
        <v>2330</v>
      </c>
    </row>
    <row r="53" spans="1:7" x14ac:dyDescent="0.25">
      <c r="A53" s="431" t="s">
        <v>66</v>
      </c>
      <c r="B53" s="431" t="s">
        <v>417</v>
      </c>
      <c r="C53" s="431">
        <v>52</v>
      </c>
      <c r="D53" s="432">
        <v>14</v>
      </c>
      <c r="E53" s="431">
        <v>4</v>
      </c>
      <c r="F53" s="442">
        <v>3304</v>
      </c>
      <c r="G53" s="436">
        <v>2592</v>
      </c>
    </row>
    <row r="54" spans="1:7" ht="14.25" customHeight="1" x14ac:dyDescent="0.25">
      <c r="A54" s="431" t="s">
        <v>63</v>
      </c>
      <c r="B54" s="431" t="s">
        <v>422</v>
      </c>
      <c r="C54" s="431">
        <v>52</v>
      </c>
      <c r="D54" s="432">
        <v>20</v>
      </c>
      <c r="E54" s="431">
        <v>3</v>
      </c>
      <c r="F54" s="442">
        <v>3342</v>
      </c>
      <c r="G54" s="436">
        <v>2822</v>
      </c>
    </row>
    <row r="55" spans="1:7" x14ac:dyDescent="0.25">
      <c r="A55" s="431" t="s">
        <v>26</v>
      </c>
      <c r="B55" s="431" t="s">
        <v>433</v>
      </c>
      <c r="C55" s="431">
        <v>52</v>
      </c>
      <c r="D55" s="432">
        <v>21</v>
      </c>
      <c r="E55" s="431">
        <v>3</v>
      </c>
      <c r="F55" s="442">
        <v>3501</v>
      </c>
      <c r="G55" s="436">
        <v>4522</v>
      </c>
    </row>
    <row r="56" spans="1:7" x14ac:dyDescent="0.25">
      <c r="A56" s="431" t="s">
        <v>63</v>
      </c>
      <c r="B56" s="431" t="s">
        <v>414</v>
      </c>
      <c r="C56" s="431">
        <v>52</v>
      </c>
      <c r="D56" s="432">
        <v>20</v>
      </c>
      <c r="E56" s="431">
        <v>4</v>
      </c>
      <c r="F56" s="442">
        <v>3536</v>
      </c>
      <c r="G56" s="436">
        <v>2481</v>
      </c>
    </row>
    <row r="57" spans="1:7" x14ac:dyDescent="0.25">
      <c r="A57" s="431" t="s">
        <v>64</v>
      </c>
      <c r="B57" s="431" t="s">
        <v>450</v>
      </c>
      <c r="C57" s="431">
        <v>52</v>
      </c>
      <c r="D57" s="432">
        <v>15</v>
      </c>
      <c r="E57" s="431">
        <v>3</v>
      </c>
      <c r="F57" s="442">
        <v>3556</v>
      </c>
      <c r="G57" s="436">
        <v>6096</v>
      </c>
    </row>
    <row r="58" spans="1:7" s="328" customFormat="1" x14ac:dyDescent="0.25">
      <c r="A58" s="431" t="s">
        <v>66</v>
      </c>
      <c r="B58" s="431" t="s">
        <v>424</v>
      </c>
      <c r="C58" s="431">
        <v>52</v>
      </c>
      <c r="D58" s="432">
        <v>15</v>
      </c>
      <c r="E58" s="431">
        <v>2</v>
      </c>
      <c r="F58" s="442">
        <v>3712</v>
      </c>
      <c r="G58" s="436">
        <v>3119</v>
      </c>
    </row>
    <row r="59" spans="1:7" s="328" customFormat="1" ht="17.25" customHeight="1" x14ac:dyDescent="0.25">
      <c r="A59" s="431" t="s">
        <v>48</v>
      </c>
      <c r="B59" s="431" t="s">
        <v>444</v>
      </c>
      <c r="C59" s="431">
        <v>52</v>
      </c>
      <c r="D59" s="432">
        <v>24</v>
      </c>
      <c r="E59" s="431">
        <v>3</v>
      </c>
      <c r="F59" s="442">
        <v>3739</v>
      </c>
      <c r="G59" s="436">
        <v>5659</v>
      </c>
    </row>
    <row r="60" spans="1:7" ht="15.75" thickBot="1" x14ac:dyDescent="0.3">
      <c r="A60" s="431" t="s">
        <v>15</v>
      </c>
      <c r="B60" s="431" t="s">
        <v>428</v>
      </c>
      <c r="C60" s="431">
        <v>52</v>
      </c>
      <c r="D60" s="432">
        <v>32.307692307692307</v>
      </c>
      <c r="E60" s="431">
        <v>5</v>
      </c>
      <c r="F60" s="442">
        <v>3748</v>
      </c>
      <c r="G60" s="436">
        <v>3951</v>
      </c>
    </row>
    <row r="61" spans="1:7" ht="39" thickBot="1" x14ac:dyDescent="0.3">
      <c r="A61" s="429" t="s">
        <v>369</v>
      </c>
      <c r="B61" s="427" t="s">
        <v>370</v>
      </c>
      <c r="C61" s="430" t="s">
        <v>371</v>
      </c>
      <c r="D61" s="427" t="s">
        <v>372</v>
      </c>
      <c r="E61" s="427" t="s">
        <v>631</v>
      </c>
      <c r="F61" s="427" t="s">
        <v>610</v>
      </c>
      <c r="G61" s="437" t="s">
        <v>373</v>
      </c>
    </row>
    <row r="62" spans="1:7" ht="30" x14ac:dyDescent="0.25">
      <c r="A62" s="431" t="s">
        <v>333</v>
      </c>
      <c r="B62" s="431" t="s">
        <v>431</v>
      </c>
      <c r="C62" s="431">
        <v>52</v>
      </c>
      <c r="D62" s="432">
        <v>32</v>
      </c>
      <c r="E62" s="431">
        <v>4</v>
      </c>
      <c r="F62" s="442">
        <v>3794</v>
      </c>
      <c r="G62" s="436">
        <v>4242</v>
      </c>
    </row>
    <row r="63" spans="1:7" x14ac:dyDescent="0.25">
      <c r="A63" s="431" t="s">
        <v>66</v>
      </c>
      <c r="B63" s="431" t="s">
        <v>426</v>
      </c>
      <c r="C63" s="431">
        <v>52</v>
      </c>
      <c r="D63" s="432">
        <v>20</v>
      </c>
      <c r="E63" s="431">
        <v>3</v>
      </c>
      <c r="F63" s="442">
        <v>3846</v>
      </c>
      <c r="G63" s="436">
        <v>3367</v>
      </c>
    </row>
    <row r="64" spans="1:7" x14ac:dyDescent="0.25">
      <c r="A64" s="431" t="s">
        <v>51</v>
      </c>
      <c r="B64" s="431" t="s">
        <v>432</v>
      </c>
      <c r="C64" s="431">
        <v>52</v>
      </c>
      <c r="D64" s="432">
        <v>12</v>
      </c>
      <c r="E64" s="431">
        <v>4</v>
      </c>
      <c r="F64" s="442">
        <v>3923</v>
      </c>
      <c r="G64" s="436">
        <v>4425</v>
      </c>
    </row>
    <row r="65" spans="1:7" ht="15" customHeight="1" x14ac:dyDescent="0.25">
      <c r="A65" s="431" t="s">
        <v>46</v>
      </c>
      <c r="B65" s="431" t="s">
        <v>441</v>
      </c>
      <c r="C65" s="431">
        <v>50</v>
      </c>
      <c r="D65" s="432">
        <v>31.2</v>
      </c>
      <c r="E65" s="431">
        <v>4</v>
      </c>
      <c r="F65" s="442">
        <v>4076</v>
      </c>
      <c r="G65" s="436">
        <v>5386</v>
      </c>
    </row>
    <row r="66" spans="1:7" x14ac:dyDescent="0.25">
      <c r="A66" s="431" t="s">
        <v>39</v>
      </c>
      <c r="B66" s="431" t="s">
        <v>451</v>
      </c>
      <c r="C66" s="431">
        <v>52</v>
      </c>
      <c r="D66" s="432">
        <v>10</v>
      </c>
      <c r="E66" s="431">
        <v>2</v>
      </c>
      <c r="F66" s="442">
        <v>4140</v>
      </c>
      <c r="G66" s="436">
        <v>6197</v>
      </c>
    </row>
    <row r="67" spans="1:7" x14ac:dyDescent="0.25">
      <c r="A67" s="431" t="s">
        <v>63</v>
      </c>
      <c r="B67" s="431" t="s">
        <v>437</v>
      </c>
      <c r="C67" s="431">
        <v>52</v>
      </c>
      <c r="D67" s="432">
        <v>20</v>
      </c>
      <c r="E67" s="431">
        <v>4</v>
      </c>
      <c r="F67" s="442">
        <v>4186</v>
      </c>
      <c r="G67" s="436">
        <v>4662</v>
      </c>
    </row>
    <row r="68" spans="1:7" x14ac:dyDescent="0.25">
      <c r="A68" s="431" t="s">
        <v>31</v>
      </c>
      <c r="B68" s="431" t="s">
        <v>401</v>
      </c>
      <c r="C68" s="431">
        <v>52</v>
      </c>
      <c r="D68" s="432">
        <v>19.03846153846154</v>
      </c>
      <c r="E68" s="431">
        <v>4</v>
      </c>
      <c r="F68" s="442">
        <v>4196</v>
      </c>
      <c r="G68" s="436">
        <v>1649</v>
      </c>
    </row>
    <row r="69" spans="1:7" x14ac:dyDescent="0.25">
      <c r="A69" s="431" t="s">
        <v>39</v>
      </c>
      <c r="B69" s="431" t="s">
        <v>439</v>
      </c>
      <c r="C69" s="431">
        <v>52</v>
      </c>
      <c r="D69" s="432">
        <v>16</v>
      </c>
      <c r="E69" s="431">
        <v>3</v>
      </c>
      <c r="F69" s="442">
        <v>4328</v>
      </c>
      <c r="G69" s="436">
        <v>5252</v>
      </c>
    </row>
    <row r="70" spans="1:7" x14ac:dyDescent="0.25">
      <c r="A70" s="431" t="s">
        <v>31</v>
      </c>
      <c r="B70" s="431" t="s">
        <v>464</v>
      </c>
      <c r="C70" s="431">
        <v>48</v>
      </c>
      <c r="D70" s="432">
        <v>18.958333333333332</v>
      </c>
      <c r="E70" s="431">
        <v>4</v>
      </c>
      <c r="F70" s="442">
        <v>4331</v>
      </c>
      <c r="G70" s="436">
        <v>7617</v>
      </c>
    </row>
    <row r="71" spans="1:7" x14ac:dyDescent="0.25">
      <c r="A71" s="431" t="s">
        <v>48</v>
      </c>
      <c r="B71" s="431" t="s">
        <v>440</v>
      </c>
      <c r="C71" s="431">
        <v>52</v>
      </c>
      <c r="D71" s="432">
        <v>24</v>
      </c>
      <c r="E71" s="431">
        <v>3</v>
      </c>
      <c r="F71" s="442">
        <v>4353</v>
      </c>
      <c r="G71" s="436">
        <v>5281</v>
      </c>
    </row>
    <row r="72" spans="1:7" x14ac:dyDescent="0.25">
      <c r="A72" s="431" t="s">
        <v>35</v>
      </c>
      <c r="B72" s="431" t="s">
        <v>436</v>
      </c>
      <c r="C72" s="431">
        <v>52</v>
      </c>
      <c r="D72" s="432">
        <v>37.807692307692307</v>
      </c>
      <c r="E72" s="431">
        <v>6</v>
      </c>
      <c r="F72" s="442">
        <v>4365</v>
      </c>
      <c r="G72" s="436">
        <v>4647</v>
      </c>
    </row>
    <row r="73" spans="1:7" ht="30" x14ac:dyDescent="0.25">
      <c r="A73" s="431" t="s">
        <v>45</v>
      </c>
      <c r="B73" s="431" t="s">
        <v>430</v>
      </c>
      <c r="C73" s="431">
        <v>52</v>
      </c>
      <c r="D73" s="432">
        <v>29.076923076923077</v>
      </c>
      <c r="E73" s="431">
        <v>5</v>
      </c>
      <c r="F73" s="442">
        <v>4374</v>
      </c>
      <c r="G73" s="436">
        <v>4238</v>
      </c>
    </row>
    <row r="74" spans="1:7" x14ac:dyDescent="0.25">
      <c r="A74" s="431" t="s">
        <v>57</v>
      </c>
      <c r="B74" s="431" t="s">
        <v>438</v>
      </c>
      <c r="C74" s="431">
        <v>50</v>
      </c>
      <c r="D74" s="432">
        <v>30</v>
      </c>
      <c r="E74" s="431">
        <v>5</v>
      </c>
      <c r="F74" s="442">
        <v>4424</v>
      </c>
      <c r="G74" s="436">
        <v>4680</v>
      </c>
    </row>
    <row r="75" spans="1:7" x14ac:dyDescent="0.25">
      <c r="A75" s="431" t="s">
        <v>90</v>
      </c>
      <c r="B75" s="431" t="s">
        <v>427</v>
      </c>
      <c r="C75" s="431">
        <v>52</v>
      </c>
      <c r="D75" s="432">
        <v>22.78846153846154</v>
      </c>
      <c r="E75" s="431">
        <v>5</v>
      </c>
      <c r="F75" s="442">
        <v>4436</v>
      </c>
      <c r="G75" s="436">
        <v>3456</v>
      </c>
    </row>
    <row r="76" spans="1:7" x14ac:dyDescent="0.25">
      <c r="A76" s="431" t="s">
        <v>70</v>
      </c>
      <c r="B76" s="431" t="s">
        <v>486</v>
      </c>
      <c r="C76" s="431">
        <v>52</v>
      </c>
      <c r="D76" s="432">
        <v>46.730769230769234</v>
      </c>
      <c r="E76" s="431">
        <v>6</v>
      </c>
      <c r="F76" s="442">
        <v>4450</v>
      </c>
      <c r="G76" s="436">
        <v>12023</v>
      </c>
    </row>
    <row r="77" spans="1:7" x14ac:dyDescent="0.25">
      <c r="A77" s="431" t="s">
        <v>53</v>
      </c>
      <c r="B77" s="431" t="s">
        <v>459</v>
      </c>
      <c r="C77" s="431">
        <v>52</v>
      </c>
      <c r="D77" s="432">
        <v>28.884615384615383</v>
      </c>
      <c r="E77" s="431">
        <v>5</v>
      </c>
      <c r="F77" s="442">
        <v>4543</v>
      </c>
      <c r="G77" s="436">
        <v>7008</v>
      </c>
    </row>
    <row r="78" spans="1:7" x14ac:dyDescent="0.25">
      <c r="A78" s="431" t="s">
        <v>31</v>
      </c>
      <c r="B78" s="431" t="s">
        <v>447</v>
      </c>
      <c r="C78" s="431">
        <v>52</v>
      </c>
      <c r="D78" s="432">
        <v>23.03846153846154</v>
      </c>
      <c r="E78" s="431">
        <v>5</v>
      </c>
      <c r="F78" s="442">
        <v>4565</v>
      </c>
      <c r="G78" s="436">
        <v>5967</v>
      </c>
    </row>
    <row r="79" spans="1:7" x14ac:dyDescent="0.25">
      <c r="A79" s="431" t="s">
        <v>62</v>
      </c>
      <c r="B79" s="431" t="s">
        <v>455</v>
      </c>
      <c r="C79" s="431">
        <v>52</v>
      </c>
      <c r="D79" s="432">
        <v>41.846153846153847</v>
      </c>
      <c r="E79" s="431">
        <v>6</v>
      </c>
      <c r="F79" s="442">
        <v>4748</v>
      </c>
      <c r="G79" s="436">
        <v>6588</v>
      </c>
    </row>
    <row r="80" spans="1:7" x14ac:dyDescent="0.25">
      <c r="A80" s="431" t="s">
        <v>35</v>
      </c>
      <c r="B80" s="431" t="s">
        <v>435</v>
      </c>
      <c r="C80" s="431">
        <v>52</v>
      </c>
      <c r="D80" s="432">
        <v>18.778846153846153</v>
      </c>
      <c r="E80" s="431">
        <v>4</v>
      </c>
      <c r="F80" s="442">
        <v>4974</v>
      </c>
      <c r="G80" s="436">
        <v>4588</v>
      </c>
    </row>
    <row r="81" spans="1:7" x14ac:dyDescent="0.25">
      <c r="A81" s="431" t="s">
        <v>59</v>
      </c>
      <c r="B81" s="431" t="s">
        <v>445</v>
      </c>
      <c r="C81" s="431">
        <v>50</v>
      </c>
      <c r="D81" s="432">
        <v>17.8</v>
      </c>
      <c r="E81" s="431">
        <v>4</v>
      </c>
      <c r="F81" s="442">
        <v>5083</v>
      </c>
      <c r="G81" s="436">
        <v>5673</v>
      </c>
    </row>
    <row r="82" spans="1:7" ht="14.25" customHeight="1" x14ac:dyDescent="0.25">
      <c r="A82" s="431" t="s">
        <v>15</v>
      </c>
      <c r="B82" s="431" t="s">
        <v>443</v>
      </c>
      <c r="C82" s="431">
        <v>52</v>
      </c>
      <c r="D82" s="432">
        <v>41.53846153846154</v>
      </c>
      <c r="E82" s="431">
        <v>5</v>
      </c>
      <c r="F82" s="442">
        <v>5347</v>
      </c>
      <c r="G82" s="436">
        <v>5591</v>
      </c>
    </row>
    <row r="83" spans="1:7" ht="16.5" customHeight="1" x14ac:dyDescent="0.25">
      <c r="A83" s="431" t="s">
        <v>63</v>
      </c>
      <c r="B83" s="431" t="s">
        <v>458</v>
      </c>
      <c r="C83" s="431">
        <v>52</v>
      </c>
      <c r="D83" s="432">
        <v>20</v>
      </c>
      <c r="E83" s="431">
        <v>5</v>
      </c>
      <c r="F83" s="442">
        <v>5635</v>
      </c>
      <c r="G83" s="436">
        <v>6901</v>
      </c>
    </row>
    <row r="84" spans="1:7" x14ac:dyDescent="0.25">
      <c r="A84" s="431" t="s">
        <v>67</v>
      </c>
      <c r="B84" s="431" t="s">
        <v>454</v>
      </c>
      <c r="C84" s="431">
        <v>52</v>
      </c>
      <c r="D84" s="432">
        <v>34</v>
      </c>
      <c r="E84" s="431">
        <v>5</v>
      </c>
      <c r="F84" s="442">
        <v>5727</v>
      </c>
      <c r="G84" s="436">
        <v>6525</v>
      </c>
    </row>
    <row r="85" spans="1:7" x14ac:dyDescent="0.25">
      <c r="A85" s="431" t="s">
        <v>59</v>
      </c>
      <c r="B85" s="431" t="s">
        <v>446</v>
      </c>
      <c r="C85" s="431">
        <v>50</v>
      </c>
      <c r="D85" s="432">
        <v>39</v>
      </c>
      <c r="E85" s="431">
        <v>6</v>
      </c>
      <c r="F85" s="442">
        <v>5812</v>
      </c>
      <c r="G85" s="436">
        <v>5778</v>
      </c>
    </row>
    <row r="86" spans="1:7" ht="15" customHeight="1" x14ac:dyDescent="0.25">
      <c r="A86" s="431" t="s">
        <v>57</v>
      </c>
      <c r="B86" s="431" t="s">
        <v>456</v>
      </c>
      <c r="C86" s="431">
        <v>50</v>
      </c>
      <c r="D86" s="432">
        <v>30</v>
      </c>
      <c r="E86" s="431">
        <v>5</v>
      </c>
      <c r="F86" s="442">
        <v>5921</v>
      </c>
      <c r="G86" s="436">
        <v>6703</v>
      </c>
    </row>
    <row r="87" spans="1:7" x14ac:dyDescent="0.25">
      <c r="A87" s="431" t="s">
        <v>30</v>
      </c>
      <c r="B87" s="431" t="s">
        <v>640</v>
      </c>
      <c r="C87" s="431">
        <v>52</v>
      </c>
      <c r="D87" s="432">
        <v>42</v>
      </c>
      <c r="E87" s="431">
        <v>5</v>
      </c>
      <c r="F87" s="442">
        <v>5982</v>
      </c>
      <c r="G87" s="436">
        <v>5547</v>
      </c>
    </row>
    <row r="88" spans="1:7" ht="15.75" thickBot="1" x14ac:dyDescent="0.3">
      <c r="A88" s="431" t="s">
        <v>51</v>
      </c>
      <c r="B88" s="431" t="s">
        <v>461</v>
      </c>
      <c r="C88" s="431">
        <v>52</v>
      </c>
      <c r="D88" s="432">
        <v>22.5</v>
      </c>
      <c r="E88" s="431">
        <v>5</v>
      </c>
      <c r="F88" s="442">
        <v>6003</v>
      </c>
      <c r="G88" s="436">
        <v>7144</v>
      </c>
    </row>
    <row r="89" spans="1:7" ht="39" thickBot="1" x14ac:dyDescent="0.3">
      <c r="A89" s="429" t="s">
        <v>369</v>
      </c>
      <c r="B89" s="427" t="s">
        <v>370</v>
      </c>
      <c r="C89" s="430" t="s">
        <v>371</v>
      </c>
      <c r="D89" s="427" t="s">
        <v>372</v>
      </c>
      <c r="E89" s="427" t="s">
        <v>631</v>
      </c>
      <c r="F89" s="427" t="s">
        <v>610</v>
      </c>
      <c r="G89" s="437" t="s">
        <v>373</v>
      </c>
    </row>
    <row r="90" spans="1:7" x14ac:dyDescent="0.25">
      <c r="A90" s="431" t="s">
        <v>44</v>
      </c>
      <c r="B90" s="431" t="s">
        <v>465</v>
      </c>
      <c r="C90" s="431">
        <v>52</v>
      </c>
      <c r="D90" s="432">
        <v>43.653846153846153</v>
      </c>
      <c r="E90" s="431">
        <v>3</v>
      </c>
      <c r="F90" s="442">
        <v>6149</v>
      </c>
      <c r="G90" s="436">
        <v>7894</v>
      </c>
    </row>
    <row r="91" spans="1:7" x14ac:dyDescent="0.25">
      <c r="A91" s="431" t="s">
        <v>70</v>
      </c>
      <c r="B91" s="431" t="s">
        <v>497</v>
      </c>
      <c r="C91" s="431">
        <v>52</v>
      </c>
      <c r="D91" s="432">
        <v>55.615384615384613</v>
      </c>
      <c r="E91" s="431">
        <v>5</v>
      </c>
      <c r="F91" s="442">
        <v>6286</v>
      </c>
      <c r="G91" s="436">
        <v>15145</v>
      </c>
    </row>
    <row r="92" spans="1:7" x14ac:dyDescent="0.25">
      <c r="A92" s="431" t="s">
        <v>70</v>
      </c>
      <c r="B92" s="431" t="s">
        <v>492</v>
      </c>
      <c r="C92" s="431">
        <v>52</v>
      </c>
      <c r="D92" s="432">
        <v>55.03846153846154</v>
      </c>
      <c r="E92" s="431">
        <v>6</v>
      </c>
      <c r="F92" s="442">
        <v>6404</v>
      </c>
      <c r="G92" s="436">
        <v>14614</v>
      </c>
    </row>
    <row r="93" spans="1:7" x14ac:dyDescent="0.25">
      <c r="A93" s="431" t="s">
        <v>70</v>
      </c>
      <c r="B93" s="431" t="s">
        <v>491</v>
      </c>
      <c r="C93" s="431">
        <v>52</v>
      </c>
      <c r="D93" s="432">
        <v>55.615384615384613</v>
      </c>
      <c r="E93" s="431">
        <v>6</v>
      </c>
      <c r="F93" s="442">
        <v>6406</v>
      </c>
      <c r="G93" s="436">
        <v>14369</v>
      </c>
    </row>
    <row r="94" spans="1:7" x14ac:dyDescent="0.25">
      <c r="A94" s="431" t="s">
        <v>70</v>
      </c>
      <c r="B94" s="431" t="s">
        <v>633</v>
      </c>
      <c r="C94" s="431">
        <v>52</v>
      </c>
      <c r="D94" s="432">
        <v>10</v>
      </c>
      <c r="E94" s="431">
        <v>6</v>
      </c>
      <c r="F94" s="442">
        <v>6458</v>
      </c>
      <c r="G94" s="436">
        <v>14765</v>
      </c>
    </row>
    <row r="95" spans="1:7" x14ac:dyDescent="0.25">
      <c r="A95" s="431" t="s">
        <v>64</v>
      </c>
      <c r="B95" s="431" t="s">
        <v>412</v>
      </c>
      <c r="C95" s="431">
        <v>52</v>
      </c>
      <c r="D95" s="432">
        <v>24</v>
      </c>
      <c r="E95" s="431">
        <v>2</v>
      </c>
      <c r="F95" s="442">
        <v>6495</v>
      </c>
      <c r="G95" s="436">
        <v>2409</v>
      </c>
    </row>
    <row r="96" spans="1:7" ht="16.5" customHeight="1" x14ac:dyDescent="0.25">
      <c r="A96" s="431" t="s">
        <v>48</v>
      </c>
      <c r="B96" s="431" t="s">
        <v>448</v>
      </c>
      <c r="C96" s="431">
        <v>52</v>
      </c>
      <c r="D96" s="432">
        <v>41.019230769230766</v>
      </c>
      <c r="E96" s="431">
        <v>3</v>
      </c>
      <c r="F96" s="442">
        <v>6588</v>
      </c>
      <c r="G96" s="436">
        <v>5977</v>
      </c>
    </row>
    <row r="97" spans="1:7" x14ac:dyDescent="0.25">
      <c r="A97" s="431" t="s">
        <v>90</v>
      </c>
      <c r="B97" s="431" t="s">
        <v>473</v>
      </c>
      <c r="C97" s="431">
        <v>52</v>
      </c>
      <c r="D97" s="432">
        <v>29.865384615384617</v>
      </c>
      <c r="E97" s="431">
        <v>5</v>
      </c>
      <c r="F97" s="442">
        <v>7073</v>
      </c>
      <c r="G97" s="436">
        <v>9411</v>
      </c>
    </row>
    <row r="98" spans="1:7" x14ac:dyDescent="0.25">
      <c r="A98" s="431" t="s">
        <v>53</v>
      </c>
      <c r="B98" s="431" t="s">
        <v>469</v>
      </c>
      <c r="C98" s="431">
        <v>52</v>
      </c>
      <c r="D98" s="432">
        <v>14.875</v>
      </c>
      <c r="E98" s="431">
        <v>5</v>
      </c>
      <c r="F98" s="442">
        <v>7113</v>
      </c>
      <c r="G98" s="436">
        <v>8659</v>
      </c>
    </row>
    <row r="99" spans="1:7" x14ac:dyDescent="0.25">
      <c r="A99" s="431" t="s">
        <v>61</v>
      </c>
      <c r="B99" s="431" t="s">
        <v>453</v>
      </c>
      <c r="C99" s="431">
        <v>48</v>
      </c>
      <c r="D99" s="432">
        <v>41.096153846153847</v>
      </c>
      <c r="E99" s="431">
        <v>4</v>
      </c>
      <c r="F99" s="442">
        <v>7148</v>
      </c>
      <c r="G99" s="436">
        <v>6491</v>
      </c>
    </row>
    <row r="100" spans="1:7" ht="13.5" customHeight="1" x14ac:dyDescent="0.25">
      <c r="A100" s="431" t="s">
        <v>35</v>
      </c>
      <c r="B100" s="431" t="s">
        <v>471</v>
      </c>
      <c r="C100" s="431">
        <v>52</v>
      </c>
      <c r="D100" s="432">
        <v>33</v>
      </c>
      <c r="E100" s="431">
        <v>5</v>
      </c>
      <c r="F100" s="442">
        <v>7545</v>
      </c>
      <c r="G100" s="436">
        <v>8770</v>
      </c>
    </row>
    <row r="101" spans="1:7" ht="30" x14ac:dyDescent="0.25">
      <c r="A101" s="431" t="s">
        <v>333</v>
      </c>
      <c r="B101" s="431" t="s">
        <v>470</v>
      </c>
      <c r="C101" s="431">
        <v>52</v>
      </c>
      <c r="D101" s="432">
        <v>20</v>
      </c>
      <c r="E101" s="431">
        <v>4</v>
      </c>
      <c r="F101" s="442">
        <v>7681</v>
      </c>
      <c r="G101" s="436">
        <v>8686</v>
      </c>
    </row>
    <row r="102" spans="1:7" x14ac:dyDescent="0.25">
      <c r="A102" s="431" t="s">
        <v>66</v>
      </c>
      <c r="B102" s="431" t="s">
        <v>449</v>
      </c>
      <c r="C102" s="431">
        <v>52</v>
      </c>
      <c r="D102" s="432">
        <v>30</v>
      </c>
      <c r="E102" s="431">
        <v>4</v>
      </c>
      <c r="F102" s="442">
        <v>7878</v>
      </c>
      <c r="G102" s="436">
        <v>6057</v>
      </c>
    </row>
    <row r="103" spans="1:7" x14ac:dyDescent="0.25">
      <c r="A103" s="431" t="s">
        <v>24</v>
      </c>
      <c r="B103" s="431" t="s">
        <v>416</v>
      </c>
      <c r="C103" s="431">
        <v>50</v>
      </c>
      <c r="D103" s="432">
        <v>27</v>
      </c>
      <c r="E103" s="431">
        <v>5</v>
      </c>
      <c r="F103" s="442">
        <v>7996</v>
      </c>
      <c r="G103" s="436">
        <v>2493</v>
      </c>
    </row>
    <row r="104" spans="1:7" x14ac:dyDescent="0.25">
      <c r="A104" s="431" t="s">
        <v>67</v>
      </c>
      <c r="B104" s="431" t="s">
        <v>468</v>
      </c>
      <c r="C104" s="431">
        <v>52</v>
      </c>
      <c r="D104" s="432">
        <v>30</v>
      </c>
      <c r="E104" s="431">
        <v>4</v>
      </c>
      <c r="F104" s="442">
        <v>8038</v>
      </c>
      <c r="G104" s="436">
        <v>8440</v>
      </c>
    </row>
    <row r="105" spans="1:7" ht="17.25" customHeight="1" x14ac:dyDescent="0.25">
      <c r="A105" s="431" t="s">
        <v>59</v>
      </c>
      <c r="B105" s="431" t="s">
        <v>466</v>
      </c>
      <c r="C105" s="431">
        <v>50</v>
      </c>
      <c r="D105" s="432">
        <v>15</v>
      </c>
      <c r="E105" s="431">
        <v>4</v>
      </c>
      <c r="F105" s="442">
        <v>8215</v>
      </c>
      <c r="G105" s="436">
        <v>8218</v>
      </c>
    </row>
    <row r="106" spans="1:7" x14ac:dyDescent="0.25">
      <c r="A106" s="431" t="s">
        <v>68</v>
      </c>
      <c r="B106" s="431" t="s">
        <v>485</v>
      </c>
      <c r="C106" s="431">
        <v>52</v>
      </c>
      <c r="D106" s="432">
        <v>28</v>
      </c>
      <c r="E106" s="431">
        <v>3</v>
      </c>
      <c r="F106" s="442">
        <v>8379</v>
      </c>
      <c r="G106" s="436">
        <v>11979</v>
      </c>
    </row>
    <row r="107" spans="1:7" x14ac:dyDescent="0.25">
      <c r="A107" s="431" t="s">
        <v>67</v>
      </c>
      <c r="B107" s="431" t="s">
        <v>476</v>
      </c>
      <c r="C107" s="431">
        <v>52</v>
      </c>
      <c r="D107" s="432">
        <v>37</v>
      </c>
      <c r="E107" s="431">
        <v>5</v>
      </c>
      <c r="F107" s="442">
        <v>8613</v>
      </c>
      <c r="G107" s="436">
        <v>9985</v>
      </c>
    </row>
    <row r="108" spans="1:7" x14ac:dyDescent="0.25">
      <c r="A108" s="431" t="s">
        <v>63</v>
      </c>
      <c r="B108" s="431" t="s">
        <v>463</v>
      </c>
      <c r="C108" s="431">
        <v>52</v>
      </c>
      <c r="D108" s="432">
        <v>43.153846153846153</v>
      </c>
      <c r="E108" s="431">
        <v>5</v>
      </c>
      <c r="F108" s="442">
        <v>8793</v>
      </c>
      <c r="G108" s="436">
        <v>7508</v>
      </c>
    </row>
    <row r="109" spans="1:7" x14ac:dyDescent="0.25">
      <c r="A109" s="431" t="s">
        <v>72</v>
      </c>
      <c r="B109" s="431" t="s">
        <v>475</v>
      </c>
      <c r="C109" s="431">
        <v>52</v>
      </c>
      <c r="D109" s="432">
        <v>37.5</v>
      </c>
      <c r="E109" s="431">
        <v>5</v>
      </c>
      <c r="F109" s="442">
        <v>9041</v>
      </c>
      <c r="G109" s="436">
        <v>9850</v>
      </c>
    </row>
    <row r="110" spans="1:7" x14ac:dyDescent="0.25">
      <c r="A110" s="431" t="s">
        <v>38</v>
      </c>
      <c r="B110" s="431" t="s">
        <v>472</v>
      </c>
      <c r="C110" s="431">
        <v>52</v>
      </c>
      <c r="D110" s="432">
        <v>29</v>
      </c>
      <c r="E110" s="431">
        <v>5</v>
      </c>
      <c r="F110" s="442">
        <v>9813</v>
      </c>
      <c r="G110" s="436">
        <v>9216</v>
      </c>
    </row>
    <row r="111" spans="1:7" x14ac:dyDescent="0.25">
      <c r="A111" s="431" t="s">
        <v>26</v>
      </c>
      <c r="B111" s="431" t="s">
        <v>483</v>
      </c>
      <c r="C111" s="431">
        <v>52</v>
      </c>
      <c r="D111" s="432">
        <v>40</v>
      </c>
      <c r="E111" s="431">
        <v>5</v>
      </c>
      <c r="F111" s="442">
        <v>10185</v>
      </c>
      <c r="G111" s="436">
        <v>11540</v>
      </c>
    </row>
    <row r="112" spans="1:7" x14ac:dyDescent="0.25">
      <c r="A112" s="431" t="s">
        <v>21</v>
      </c>
      <c r="B112" s="431" t="s">
        <v>641</v>
      </c>
      <c r="C112" s="431">
        <v>52</v>
      </c>
      <c r="D112" s="432">
        <v>37.5</v>
      </c>
      <c r="E112" s="431">
        <v>5</v>
      </c>
      <c r="F112" s="442">
        <v>10521</v>
      </c>
      <c r="G112" s="436">
        <v>11921</v>
      </c>
    </row>
    <row r="113" spans="1:7" ht="14.25" customHeight="1" x14ac:dyDescent="0.25">
      <c r="A113" s="431" t="s">
        <v>66</v>
      </c>
      <c r="B113" s="431" t="s">
        <v>474</v>
      </c>
      <c r="C113" s="431">
        <v>52</v>
      </c>
      <c r="D113" s="432">
        <v>53.57692307692308</v>
      </c>
      <c r="E113" s="431">
        <v>5</v>
      </c>
      <c r="F113" s="442">
        <v>10530</v>
      </c>
      <c r="G113" s="436">
        <v>9656</v>
      </c>
    </row>
    <row r="114" spans="1:7" x14ac:dyDescent="0.25">
      <c r="A114" s="431" t="s">
        <v>70</v>
      </c>
      <c r="B114" s="431" t="s">
        <v>532</v>
      </c>
      <c r="C114" s="431">
        <v>52</v>
      </c>
      <c r="D114" s="432">
        <v>48</v>
      </c>
      <c r="E114" s="431">
        <v>6</v>
      </c>
      <c r="F114" s="442">
        <v>10727</v>
      </c>
      <c r="G114" s="436">
        <v>34052</v>
      </c>
    </row>
    <row r="115" spans="1:7" x14ac:dyDescent="0.25">
      <c r="A115" s="431" t="s">
        <v>30</v>
      </c>
      <c r="B115" s="431" t="s">
        <v>489</v>
      </c>
      <c r="C115" s="431">
        <v>52</v>
      </c>
      <c r="D115" s="432">
        <v>40</v>
      </c>
      <c r="E115" s="431">
        <v>6</v>
      </c>
      <c r="F115" s="442">
        <v>11128</v>
      </c>
      <c r="G115" s="436">
        <v>13474</v>
      </c>
    </row>
    <row r="116" spans="1:7" ht="15" customHeight="1" x14ac:dyDescent="0.25">
      <c r="A116" s="431" t="s">
        <v>48</v>
      </c>
      <c r="B116" s="431" t="s">
        <v>481</v>
      </c>
      <c r="C116" s="431">
        <v>52</v>
      </c>
      <c r="D116" s="431">
        <v>40</v>
      </c>
      <c r="E116" s="431">
        <v>5</v>
      </c>
      <c r="F116" s="442">
        <v>11219</v>
      </c>
      <c r="G116" s="436">
        <v>11423</v>
      </c>
    </row>
    <row r="117" spans="1:7" ht="15.75" thickBot="1" x14ac:dyDescent="0.3">
      <c r="A117" s="431" t="s">
        <v>57</v>
      </c>
      <c r="B117" s="431" t="s">
        <v>477</v>
      </c>
      <c r="C117" s="431">
        <v>50</v>
      </c>
      <c r="D117" s="432">
        <v>30</v>
      </c>
      <c r="E117" s="431">
        <v>5</v>
      </c>
      <c r="F117" s="442">
        <v>11390</v>
      </c>
      <c r="G117" s="436">
        <v>10463</v>
      </c>
    </row>
    <row r="118" spans="1:7" ht="39" thickBot="1" x14ac:dyDescent="0.3">
      <c r="A118" s="429" t="s">
        <v>369</v>
      </c>
      <c r="B118" s="427" t="s">
        <v>370</v>
      </c>
      <c r="C118" s="430" t="s">
        <v>371</v>
      </c>
      <c r="D118" s="427" t="s">
        <v>372</v>
      </c>
      <c r="E118" s="427" t="s">
        <v>631</v>
      </c>
      <c r="F118" s="427" t="s">
        <v>610</v>
      </c>
      <c r="G118" s="437" t="s">
        <v>373</v>
      </c>
    </row>
    <row r="119" spans="1:7" x14ac:dyDescent="0.25">
      <c r="A119" s="431" t="s">
        <v>90</v>
      </c>
      <c r="B119" s="431" t="s">
        <v>484</v>
      </c>
      <c r="C119" s="431">
        <v>52</v>
      </c>
      <c r="D119" s="432">
        <v>44.865384615384613</v>
      </c>
      <c r="E119" s="431">
        <v>6</v>
      </c>
      <c r="F119" s="442">
        <v>11402</v>
      </c>
      <c r="G119" s="436">
        <v>11643</v>
      </c>
    </row>
    <row r="120" spans="1:7" x14ac:dyDescent="0.25">
      <c r="A120" s="431" t="s">
        <v>40</v>
      </c>
      <c r="B120" s="431" t="s">
        <v>442</v>
      </c>
      <c r="C120" s="431">
        <v>52</v>
      </c>
      <c r="D120" s="432">
        <v>19.307692307692307</v>
      </c>
      <c r="E120" s="431">
        <v>5</v>
      </c>
      <c r="F120" s="442">
        <v>11834</v>
      </c>
      <c r="G120" s="436">
        <v>5440</v>
      </c>
    </row>
    <row r="121" spans="1:7" x14ac:dyDescent="0.25">
      <c r="A121" s="431" t="s">
        <v>66</v>
      </c>
      <c r="B121" s="431" t="s">
        <v>487</v>
      </c>
      <c r="C121" s="431">
        <v>52</v>
      </c>
      <c r="D121" s="432">
        <v>28</v>
      </c>
      <c r="E121" s="431">
        <v>4</v>
      </c>
      <c r="F121" s="442">
        <v>11892</v>
      </c>
      <c r="G121" s="436">
        <v>12400</v>
      </c>
    </row>
    <row r="122" spans="1:7" x14ac:dyDescent="0.25">
      <c r="A122" s="431" t="s">
        <v>64</v>
      </c>
      <c r="B122" s="431" t="s">
        <v>480</v>
      </c>
      <c r="C122" s="431">
        <v>52</v>
      </c>
      <c r="D122" s="432">
        <v>26</v>
      </c>
      <c r="E122" s="431">
        <v>4</v>
      </c>
      <c r="F122" s="442">
        <v>12907</v>
      </c>
      <c r="G122" s="436">
        <v>11198</v>
      </c>
    </row>
    <row r="123" spans="1:7" x14ac:dyDescent="0.25">
      <c r="A123" s="431" t="s">
        <v>64</v>
      </c>
      <c r="B123" s="431" t="s">
        <v>467</v>
      </c>
      <c r="C123" s="431">
        <v>52</v>
      </c>
      <c r="D123" s="432">
        <v>24</v>
      </c>
      <c r="E123" s="431">
        <v>4</v>
      </c>
      <c r="F123" s="442">
        <v>12991</v>
      </c>
      <c r="G123" s="436">
        <v>8437</v>
      </c>
    </row>
    <row r="124" spans="1:7" x14ac:dyDescent="0.25">
      <c r="A124" s="431" t="s">
        <v>42</v>
      </c>
      <c r="B124" s="431" t="s">
        <v>488</v>
      </c>
      <c r="C124" s="431">
        <v>52</v>
      </c>
      <c r="D124" s="432">
        <v>49</v>
      </c>
      <c r="E124" s="431">
        <v>6</v>
      </c>
      <c r="F124" s="442">
        <v>13147</v>
      </c>
      <c r="G124" s="436">
        <v>13363</v>
      </c>
    </row>
    <row r="125" spans="1:7" ht="14.25" customHeight="1" x14ac:dyDescent="0.25">
      <c r="A125" s="431" t="s">
        <v>38</v>
      </c>
      <c r="B125" s="431" t="s">
        <v>498</v>
      </c>
      <c r="C125" s="431">
        <v>52</v>
      </c>
      <c r="D125" s="432">
        <v>44.5</v>
      </c>
      <c r="E125" s="431">
        <v>5</v>
      </c>
      <c r="F125" s="442">
        <v>13248</v>
      </c>
      <c r="G125" s="436">
        <v>15419</v>
      </c>
    </row>
    <row r="126" spans="1:7" x14ac:dyDescent="0.25">
      <c r="A126" s="431" t="s">
        <v>39</v>
      </c>
      <c r="B126" s="431" t="s">
        <v>503</v>
      </c>
      <c r="C126" s="431">
        <v>52</v>
      </c>
      <c r="D126" s="432">
        <v>20</v>
      </c>
      <c r="E126" s="431">
        <v>3</v>
      </c>
      <c r="F126" s="442">
        <v>13349</v>
      </c>
      <c r="G126" s="436">
        <v>17088</v>
      </c>
    </row>
    <row r="127" spans="1:7" x14ac:dyDescent="0.25">
      <c r="A127" s="431" t="s">
        <v>66</v>
      </c>
      <c r="B127" s="431" t="s">
        <v>490</v>
      </c>
      <c r="C127" s="431">
        <v>52</v>
      </c>
      <c r="D127" s="432">
        <v>43</v>
      </c>
      <c r="E127" s="431">
        <v>6</v>
      </c>
      <c r="F127" s="442">
        <v>13378</v>
      </c>
      <c r="G127" s="436">
        <v>13484</v>
      </c>
    </row>
    <row r="128" spans="1:7" x14ac:dyDescent="0.25">
      <c r="A128" s="431" t="s">
        <v>16</v>
      </c>
      <c r="B128" s="431" t="s">
        <v>506</v>
      </c>
      <c r="C128" s="431">
        <v>52</v>
      </c>
      <c r="D128" s="432">
        <v>40</v>
      </c>
      <c r="E128" s="431">
        <v>5</v>
      </c>
      <c r="F128" s="442">
        <v>13599</v>
      </c>
      <c r="G128" s="436">
        <v>17886</v>
      </c>
    </row>
    <row r="129" spans="1:7" x14ac:dyDescent="0.25">
      <c r="A129" s="431" t="s">
        <v>64</v>
      </c>
      <c r="B129" s="431" t="s">
        <v>493</v>
      </c>
      <c r="C129" s="431">
        <v>52</v>
      </c>
      <c r="D129" s="432">
        <v>40</v>
      </c>
      <c r="E129" s="431">
        <v>6</v>
      </c>
      <c r="F129" s="442">
        <v>13975</v>
      </c>
      <c r="G129" s="436">
        <v>14655</v>
      </c>
    </row>
    <row r="130" spans="1:7" x14ac:dyDescent="0.25">
      <c r="A130" s="431" t="s">
        <v>64</v>
      </c>
      <c r="B130" s="431" t="s">
        <v>479</v>
      </c>
      <c r="C130" s="431">
        <v>52</v>
      </c>
      <c r="D130" s="432">
        <v>30</v>
      </c>
      <c r="E130" s="431">
        <v>4</v>
      </c>
      <c r="F130" s="442">
        <v>14253</v>
      </c>
      <c r="G130" s="436">
        <v>11198</v>
      </c>
    </row>
    <row r="131" spans="1:7" x14ac:dyDescent="0.25">
      <c r="A131" s="431" t="s">
        <v>66</v>
      </c>
      <c r="B131" s="431" t="s">
        <v>494</v>
      </c>
      <c r="C131" s="431">
        <v>52</v>
      </c>
      <c r="D131" s="432">
        <v>28</v>
      </c>
      <c r="E131" s="431">
        <v>4</v>
      </c>
      <c r="F131" s="442">
        <v>14328</v>
      </c>
      <c r="G131" s="436">
        <v>14771</v>
      </c>
    </row>
    <row r="132" spans="1:7" ht="15" customHeight="1" x14ac:dyDescent="0.25">
      <c r="A132" s="431" t="s">
        <v>68</v>
      </c>
      <c r="B132" s="431" t="s">
        <v>501</v>
      </c>
      <c r="C132" s="431">
        <v>52</v>
      </c>
      <c r="D132" s="432">
        <v>48</v>
      </c>
      <c r="E132" s="431">
        <v>6</v>
      </c>
      <c r="F132" s="442">
        <v>14496</v>
      </c>
      <c r="G132" s="436">
        <v>16835</v>
      </c>
    </row>
    <row r="133" spans="1:7" x14ac:dyDescent="0.25">
      <c r="A133" s="431" t="s">
        <v>22</v>
      </c>
      <c r="B133" s="431" t="s">
        <v>496</v>
      </c>
      <c r="C133" s="431">
        <v>52</v>
      </c>
      <c r="D133" s="432">
        <v>40</v>
      </c>
      <c r="E133" s="431">
        <v>4</v>
      </c>
      <c r="F133" s="442">
        <v>15000</v>
      </c>
      <c r="G133" s="436">
        <v>15000</v>
      </c>
    </row>
    <row r="134" spans="1:7" x14ac:dyDescent="0.25">
      <c r="A134" s="431" t="s">
        <v>31</v>
      </c>
      <c r="B134" s="431" t="s">
        <v>478</v>
      </c>
      <c r="C134" s="431">
        <v>52</v>
      </c>
      <c r="D134" s="432">
        <v>38.07692307692308</v>
      </c>
      <c r="E134" s="431">
        <v>4</v>
      </c>
      <c r="F134" s="442">
        <v>15071</v>
      </c>
      <c r="G134" s="436">
        <v>11117</v>
      </c>
    </row>
    <row r="135" spans="1:7" x14ac:dyDescent="0.25">
      <c r="A135" s="431" t="s">
        <v>63</v>
      </c>
      <c r="B135" s="431" t="s">
        <v>500</v>
      </c>
      <c r="C135" s="431">
        <v>52</v>
      </c>
      <c r="D135" s="432">
        <v>45</v>
      </c>
      <c r="E135" s="431">
        <v>5</v>
      </c>
      <c r="F135" s="442">
        <v>15365</v>
      </c>
      <c r="G135" s="436">
        <v>16580</v>
      </c>
    </row>
    <row r="136" spans="1:7" ht="15.75" customHeight="1" x14ac:dyDescent="0.25">
      <c r="A136" s="431" t="s">
        <v>66</v>
      </c>
      <c r="B136" s="431" t="s">
        <v>502</v>
      </c>
      <c r="C136" s="431">
        <v>52</v>
      </c>
      <c r="D136" s="432">
        <v>40.5</v>
      </c>
      <c r="E136" s="431">
        <v>5</v>
      </c>
      <c r="F136" s="442">
        <v>15441</v>
      </c>
      <c r="G136" s="436">
        <v>16856</v>
      </c>
    </row>
    <row r="137" spans="1:7" x14ac:dyDescent="0.25">
      <c r="A137" s="431" t="s">
        <v>24</v>
      </c>
      <c r="B137" s="431" t="s">
        <v>482</v>
      </c>
      <c r="C137" s="431">
        <v>50</v>
      </c>
      <c r="D137" s="432">
        <v>30</v>
      </c>
      <c r="E137" s="431">
        <v>4</v>
      </c>
      <c r="F137" s="442">
        <v>15992</v>
      </c>
      <c r="G137" s="436">
        <v>11452</v>
      </c>
    </row>
    <row r="138" spans="1:7" x14ac:dyDescent="0.25">
      <c r="A138" s="431" t="s">
        <v>53</v>
      </c>
      <c r="B138" s="431" t="s">
        <v>505</v>
      </c>
      <c r="C138" s="431">
        <v>52</v>
      </c>
      <c r="D138" s="432">
        <v>32.653846153846153</v>
      </c>
      <c r="E138" s="431">
        <v>5</v>
      </c>
      <c r="F138" s="442">
        <v>16520</v>
      </c>
      <c r="G138" s="436">
        <v>17463</v>
      </c>
    </row>
    <row r="139" spans="1:7" x14ac:dyDescent="0.25">
      <c r="A139" s="431" t="s">
        <v>53</v>
      </c>
      <c r="B139" s="431" t="s">
        <v>460</v>
      </c>
      <c r="C139" s="431">
        <v>52</v>
      </c>
      <c r="D139" s="432">
        <v>34.846153846153847</v>
      </c>
      <c r="E139" s="431">
        <v>5</v>
      </c>
      <c r="F139" s="442">
        <v>16811</v>
      </c>
      <c r="G139" s="436">
        <v>7110</v>
      </c>
    </row>
    <row r="140" spans="1:7" x14ac:dyDescent="0.25">
      <c r="A140" s="431" t="s">
        <v>18</v>
      </c>
      <c r="B140" s="431" t="s">
        <v>518</v>
      </c>
      <c r="C140" s="431">
        <v>48</v>
      </c>
      <c r="D140" s="432">
        <v>40.677083333333336</v>
      </c>
      <c r="E140" s="431">
        <v>6</v>
      </c>
      <c r="F140" s="442">
        <v>16944</v>
      </c>
      <c r="G140" s="436">
        <v>24887</v>
      </c>
    </row>
    <row r="141" spans="1:7" x14ac:dyDescent="0.25">
      <c r="A141" s="431" t="s">
        <v>70</v>
      </c>
      <c r="B141" s="431" t="s">
        <v>540</v>
      </c>
      <c r="C141" s="431">
        <v>52</v>
      </c>
      <c r="D141" s="432">
        <v>49.615384615384613</v>
      </c>
      <c r="E141" s="431">
        <v>6</v>
      </c>
      <c r="F141" s="442">
        <v>17001</v>
      </c>
      <c r="G141" s="436">
        <v>39494</v>
      </c>
    </row>
    <row r="142" spans="1:7" x14ac:dyDescent="0.25">
      <c r="A142" s="431" t="s">
        <v>20</v>
      </c>
      <c r="B142" s="431" t="s">
        <v>510</v>
      </c>
      <c r="C142" s="431">
        <v>52</v>
      </c>
      <c r="D142" s="432">
        <v>35.480769230769234</v>
      </c>
      <c r="E142" s="431">
        <v>5</v>
      </c>
      <c r="F142" s="442">
        <v>17152</v>
      </c>
      <c r="G142" s="436">
        <v>20021</v>
      </c>
    </row>
    <row r="143" spans="1:7" x14ac:dyDescent="0.25">
      <c r="A143" s="431" t="s">
        <v>36</v>
      </c>
      <c r="B143" s="431" t="s">
        <v>507</v>
      </c>
      <c r="C143" s="431">
        <v>52</v>
      </c>
      <c r="D143" s="432">
        <v>49</v>
      </c>
      <c r="E143" s="431">
        <v>6</v>
      </c>
      <c r="F143" s="442">
        <v>18376</v>
      </c>
      <c r="G143" s="436">
        <v>18596</v>
      </c>
    </row>
    <row r="144" spans="1:7" ht="30" x14ac:dyDescent="0.25">
      <c r="A144" s="431" t="s">
        <v>16</v>
      </c>
      <c r="B144" s="431" t="s">
        <v>639</v>
      </c>
      <c r="C144" s="431">
        <v>52</v>
      </c>
      <c r="D144" s="432">
        <v>40</v>
      </c>
      <c r="E144" s="431">
        <v>5</v>
      </c>
      <c r="F144" s="442">
        <v>19300</v>
      </c>
      <c r="G144" s="436">
        <v>29808</v>
      </c>
    </row>
    <row r="145" spans="1:7" x14ac:dyDescent="0.25">
      <c r="A145" s="431" t="s">
        <v>31</v>
      </c>
      <c r="B145" s="431" t="s">
        <v>504</v>
      </c>
      <c r="C145" s="431">
        <v>52</v>
      </c>
      <c r="D145" s="432">
        <v>38.07692307692308</v>
      </c>
      <c r="E145" s="431">
        <v>4</v>
      </c>
      <c r="F145" s="442">
        <v>19357</v>
      </c>
      <c r="G145" s="436">
        <v>17364</v>
      </c>
    </row>
    <row r="146" spans="1:7" x14ac:dyDescent="0.25">
      <c r="A146" s="431" t="s">
        <v>55</v>
      </c>
      <c r="B146" s="431" t="s">
        <v>499</v>
      </c>
      <c r="C146" s="431">
        <v>52</v>
      </c>
      <c r="D146" s="432">
        <v>36</v>
      </c>
      <c r="E146" s="431">
        <v>5</v>
      </c>
      <c r="F146" s="442">
        <v>20132</v>
      </c>
      <c r="G146" s="436">
        <v>16160</v>
      </c>
    </row>
    <row r="147" spans="1:7" x14ac:dyDescent="0.25">
      <c r="A147" s="431" t="s">
        <v>30</v>
      </c>
      <c r="B147" s="431" t="s">
        <v>517</v>
      </c>
      <c r="C147" s="431">
        <v>52</v>
      </c>
      <c r="D147" s="432">
        <v>40</v>
      </c>
      <c r="E147" s="431">
        <v>6</v>
      </c>
      <c r="F147" s="442">
        <v>20436</v>
      </c>
      <c r="G147" s="436">
        <v>24275</v>
      </c>
    </row>
    <row r="148" spans="1:7" ht="14.25" customHeight="1" x14ac:dyDescent="0.25">
      <c r="A148" s="431" t="s">
        <v>45</v>
      </c>
      <c r="B148" s="431" t="s">
        <v>515</v>
      </c>
      <c r="C148" s="431">
        <v>52</v>
      </c>
      <c r="D148" s="432">
        <v>37.78846153846154</v>
      </c>
      <c r="E148" s="431">
        <v>6</v>
      </c>
      <c r="F148" s="442">
        <v>20949</v>
      </c>
      <c r="G148" s="436">
        <v>23182</v>
      </c>
    </row>
    <row r="149" spans="1:7" ht="15.75" thickBot="1" x14ac:dyDescent="0.3">
      <c r="A149" s="431" t="s">
        <v>62</v>
      </c>
      <c r="B149" s="431" t="s">
        <v>508</v>
      </c>
      <c r="C149" s="431">
        <v>52</v>
      </c>
      <c r="D149" s="432">
        <v>46.846153846153847</v>
      </c>
      <c r="E149" s="431">
        <v>6</v>
      </c>
      <c r="F149" s="442">
        <v>21147</v>
      </c>
      <c r="G149" s="436">
        <v>18619</v>
      </c>
    </row>
    <row r="150" spans="1:7" ht="39" thickBot="1" x14ac:dyDescent="0.3">
      <c r="A150" s="429" t="s">
        <v>369</v>
      </c>
      <c r="B150" s="427" t="s">
        <v>370</v>
      </c>
      <c r="C150" s="430" t="s">
        <v>371</v>
      </c>
      <c r="D150" s="427" t="s">
        <v>372</v>
      </c>
      <c r="E150" s="427" t="s">
        <v>631</v>
      </c>
      <c r="F150" s="427" t="s">
        <v>610</v>
      </c>
      <c r="G150" s="437" t="s">
        <v>373</v>
      </c>
    </row>
    <row r="151" spans="1:7" x14ac:dyDescent="0.25">
      <c r="A151" s="431" t="s">
        <v>53</v>
      </c>
      <c r="B151" s="431" t="s">
        <v>495</v>
      </c>
      <c r="C151" s="431">
        <v>52</v>
      </c>
      <c r="D151" s="432">
        <v>34.846153846153847</v>
      </c>
      <c r="E151" s="431">
        <v>5</v>
      </c>
      <c r="F151" s="442">
        <v>21272</v>
      </c>
      <c r="G151" s="436">
        <v>14952</v>
      </c>
    </row>
    <row r="152" spans="1:7" ht="15.75" customHeight="1" x14ac:dyDescent="0.25">
      <c r="A152" s="431" t="s">
        <v>66</v>
      </c>
      <c r="B152" s="431" t="s">
        <v>509</v>
      </c>
      <c r="C152" s="431">
        <v>52</v>
      </c>
      <c r="D152" s="432">
        <v>37.5</v>
      </c>
      <c r="E152" s="431">
        <v>5</v>
      </c>
      <c r="F152" s="442">
        <v>22111</v>
      </c>
      <c r="G152" s="436">
        <v>19894</v>
      </c>
    </row>
    <row r="153" spans="1:7" x14ac:dyDescent="0.25">
      <c r="A153" s="431" t="s">
        <v>64</v>
      </c>
      <c r="B153" s="431" t="s">
        <v>513</v>
      </c>
      <c r="C153" s="431">
        <v>52</v>
      </c>
      <c r="D153" s="432">
        <v>30</v>
      </c>
      <c r="E153" s="431">
        <v>5</v>
      </c>
      <c r="F153" s="442">
        <v>23154</v>
      </c>
      <c r="G153" s="436">
        <v>22579</v>
      </c>
    </row>
    <row r="154" spans="1:7" ht="30" x14ac:dyDescent="0.25">
      <c r="A154" s="431" t="s">
        <v>46</v>
      </c>
      <c r="B154" s="431" t="s">
        <v>511</v>
      </c>
      <c r="C154" s="431">
        <v>50</v>
      </c>
      <c r="D154" s="432">
        <v>41.6</v>
      </c>
      <c r="E154" s="431">
        <v>6</v>
      </c>
      <c r="F154" s="442">
        <v>23779</v>
      </c>
      <c r="G154" s="436">
        <v>21548</v>
      </c>
    </row>
    <row r="155" spans="1:7" x14ac:dyDescent="0.25">
      <c r="A155" s="431" t="s">
        <v>66</v>
      </c>
      <c r="B155" s="431" t="s">
        <v>516</v>
      </c>
      <c r="C155" s="431">
        <v>52</v>
      </c>
      <c r="D155" s="432">
        <v>44</v>
      </c>
      <c r="E155" s="431">
        <v>6</v>
      </c>
      <c r="F155" s="442">
        <v>24098</v>
      </c>
      <c r="G155" s="436">
        <v>23215</v>
      </c>
    </row>
    <row r="156" spans="1:7" ht="13.5" customHeight="1" x14ac:dyDescent="0.25">
      <c r="A156" s="431" t="s">
        <v>45</v>
      </c>
      <c r="B156" s="431" t="s">
        <v>519</v>
      </c>
      <c r="C156" s="431">
        <v>52</v>
      </c>
      <c r="D156" s="432">
        <v>35.71153846153846</v>
      </c>
      <c r="E156" s="431">
        <v>5</v>
      </c>
      <c r="F156" s="442">
        <v>24324</v>
      </c>
      <c r="G156" s="436">
        <v>25240</v>
      </c>
    </row>
    <row r="157" spans="1:7" x14ac:dyDescent="0.25">
      <c r="A157" s="431" t="s">
        <v>63</v>
      </c>
      <c r="B157" s="431" t="s">
        <v>512</v>
      </c>
      <c r="C157" s="431">
        <v>52</v>
      </c>
      <c r="D157" s="432">
        <v>44.5</v>
      </c>
      <c r="E157" s="431">
        <v>6</v>
      </c>
      <c r="F157" s="442">
        <v>24535</v>
      </c>
      <c r="G157" s="436">
        <v>22577</v>
      </c>
    </row>
    <row r="158" spans="1:7" x14ac:dyDescent="0.25">
      <c r="A158" s="431" t="s">
        <v>57</v>
      </c>
      <c r="B158" s="431" t="s">
        <v>522</v>
      </c>
      <c r="C158" s="431">
        <v>50</v>
      </c>
      <c r="D158" s="432">
        <v>47</v>
      </c>
      <c r="E158" s="431">
        <v>6</v>
      </c>
      <c r="F158" s="442">
        <v>25078</v>
      </c>
      <c r="G158" s="436">
        <v>27175</v>
      </c>
    </row>
    <row r="159" spans="1:7" x14ac:dyDescent="0.25">
      <c r="A159" s="431" t="s">
        <v>66</v>
      </c>
      <c r="B159" s="431" t="s">
        <v>523</v>
      </c>
      <c r="C159" s="431">
        <v>52</v>
      </c>
      <c r="D159" s="432">
        <v>41.5</v>
      </c>
      <c r="E159" s="431">
        <v>6</v>
      </c>
      <c r="F159" s="442">
        <v>26788</v>
      </c>
      <c r="G159" s="436">
        <v>27902</v>
      </c>
    </row>
    <row r="160" spans="1:7" x14ac:dyDescent="0.25">
      <c r="A160" s="431" t="s">
        <v>54</v>
      </c>
      <c r="B160" s="431" t="s">
        <v>520</v>
      </c>
      <c r="C160" s="431">
        <v>52</v>
      </c>
      <c r="D160" s="432">
        <v>49</v>
      </c>
      <c r="E160" s="431">
        <v>6</v>
      </c>
      <c r="F160" s="442">
        <v>26869</v>
      </c>
      <c r="G160" s="436">
        <v>26190</v>
      </c>
    </row>
    <row r="161" spans="1:7" x14ac:dyDescent="0.25">
      <c r="A161" s="431" t="s">
        <v>67</v>
      </c>
      <c r="B161" s="431" t="s">
        <v>526</v>
      </c>
      <c r="C161" s="431">
        <v>52</v>
      </c>
      <c r="D161" s="432">
        <v>48</v>
      </c>
      <c r="E161" s="431">
        <v>6</v>
      </c>
      <c r="F161" s="442">
        <v>27933</v>
      </c>
      <c r="G161" s="436">
        <v>31113</v>
      </c>
    </row>
    <row r="162" spans="1:7" x14ac:dyDescent="0.25">
      <c r="A162" s="431" t="s">
        <v>67</v>
      </c>
      <c r="B162" s="431" t="s">
        <v>521</v>
      </c>
      <c r="C162" s="431">
        <v>52</v>
      </c>
      <c r="D162" s="432">
        <v>34</v>
      </c>
      <c r="E162" s="431">
        <v>6</v>
      </c>
      <c r="F162" s="442">
        <v>28636</v>
      </c>
      <c r="G162" s="436">
        <v>26932</v>
      </c>
    </row>
    <row r="163" spans="1:7" x14ac:dyDescent="0.25">
      <c r="A163" s="431" t="s">
        <v>59</v>
      </c>
      <c r="B163" s="431" t="s">
        <v>533</v>
      </c>
      <c r="C163" s="431">
        <v>50</v>
      </c>
      <c r="D163" s="432">
        <v>44</v>
      </c>
      <c r="E163" s="431">
        <v>6</v>
      </c>
      <c r="F163" s="442">
        <v>28931</v>
      </c>
      <c r="G163" s="436">
        <v>34827</v>
      </c>
    </row>
    <row r="164" spans="1:7" x14ac:dyDescent="0.25">
      <c r="A164" s="431" t="s">
        <v>64</v>
      </c>
      <c r="B164" s="431" t="s">
        <v>529</v>
      </c>
      <c r="C164" s="431">
        <v>52</v>
      </c>
      <c r="D164" s="432">
        <v>54</v>
      </c>
      <c r="E164" s="431">
        <v>6</v>
      </c>
      <c r="F164" s="442">
        <v>29094</v>
      </c>
      <c r="G164" s="436">
        <v>32042</v>
      </c>
    </row>
    <row r="165" spans="1:7" x14ac:dyDescent="0.25">
      <c r="A165" s="431" t="s">
        <v>63</v>
      </c>
      <c r="B165" s="431" t="s">
        <v>527</v>
      </c>
      <c r="C165" s="431">
        <v>52</v>
      </c>
      <c r="D165" s="432">
        <v>45</v>
      </c>
      <c r="E165" s="431">
        <v>5</v>
      </c>
      <c r="F165" s="442">
        <v>29478</v>
      </c>
      <c r="G165" s="436">
        <v>31195</v>
      </c>
    </row>
    <row r="166" spans="1:7" x14ac:dyDescent="0.25">
      <c r="A166" s="431" t="s">
        <v>45</v>
      </c>
      <c r="B166" s="431" t="s">
        <v>530</v>
      </c>
      <c r="C166" s="431">
        <v>52</v>
      </c>
      <c r="D166" s="432">
        <v>46.865384615384613</v>
      </c>
      <c r="E166" s="431">
        <v>6</v>
      </c>
      <c r="F166" s="442">
        <v>30355</v>
      </c>
      <c r="G166" s="436">
        <v>32169</v>
      </c>
    </row>
    <row r="167" spans="1:7" x14ac:dyDescent="0.25">
      <c r="A167" s="431" t="s">
        <v>39</v>
      </c>
      <c r="B167" s="431" t="s">
        <v>634</v>
      </c>
      <c r="C167" s="431">
        <v>52</v>
      </c>
      <c r="D167" s="432">
        <v>48</v>
      </c>
      <c r="E167" s="431">
        <v>6</v>
      </c>
      <c r="F167" s="442">
        <v>30706</v>
      </c>
      <c r="G167" s="436">
        <v>64618</v>
      </c>
    </row>
    <row r="168" spans="1:7" x14ac:dyDescent="0.25">
      <c r="A168" s="431" t="s">
        <v>70</v>
      </c>
      <c r="B168" s="431" t="s">
        <v>558</v>
      </c>
      <c r="C168" s="431">
        <v>52</v>
      </c>
      <c r="D168" s="432">
        <v>55.615384615384613</v>
      </c>
      <c r="E168" s="431">
        <v>6</v>
      </c>
      <c r="F168" s="442">
        <v>31334</v>
      </c>
      <c r="G168" s="436">
        <v>69959</v>
      </c>
    </row>
    <row r="169" spans="1:7" ht="15.75" customHeight="1" x14ac:dyDescent="0.25">
      <c r="A169" s="431" t="s">
        <v>67</v>
      </c>
      <c r="B169" s="431" t="s">
        <v>534</v>
      </c>
      <c r="C169" s="431">
        <v>52</v>
      </c>
      <c r="D169" s="432">
        <v>48</v>
      </c>
      <c r="E169" s="431">
        <v>6</v>
      </c>
      <c r="F169" s="442">
        <v>31428</v>
      </c>
      <c r="G169" s="436">
        <v>37109</v>
      </c>
    </row>
    <row r="170" spans="1:7" x14ac:dyDescent="0.25">
      <c r="A170" s="431" t="s">
        <v>59</v>
      </c>
      <c r="B170" s="431" t="s">
        <v>525</v>
      </c>
      <c r="C170" s="431">
        <v>50</v>
      </c>
      <c r="D170" s="432">
        <v>45</v>
      </c>
      <c r="E170" s="431">
        <v>6</v>
      </c>
      <c r="F170" s="442">
        <v>31444</v>
      </c>
      <c r="G170" s="436">
        <v>29757</v>
      </c>
    </row>
    <row r="171" spans="1:7" x14ac:dyDescent="0.25">
      <c r="A171" s="431" t="s">
        <v>28</v>
      </c>
      <c r="B171" s="431" t="s">
        <v>528</v>
      </c>
      <c r="C171" s="431">
        <v>52</v>
      </c>
      <c r="D171" s="432">
        <v>48</v>
      </c>
      <c r="E171" s="431">
        <v>6</v>
      </c>
      <c r="F171" s="442">
        <v>31733</v>
      </c>
      <c r="G171" s="436">
        <v>31954</v>
      </c>
    </row>
    <row r="172" spans="1:7" ht="16.5" customHeight="1" x14ac:dyDescent="0.25">
      <c r="A172" s="431" t="s">
        <v>23</v>
      </c>
      <c r="B172" s="431" t="s">
        <v>457</v>
      </c>
      <c r="C172" s="431">
        <v>52</v>
      </c>
      <c r="D172" s="432">
        <v>45.96153846153846</v>
      </c>
      <c r="E172" s="431">
        <v>5</v>
      </c>
      <c r="F172" s="442">
        <v>32312</v>
      </c>
      <c r="G172" s="436">
        <v>34332</v>
      </c>
    </row>
    <row r="173" spans="1:7" x14ac:dyDescent="0.25">
      <c r="A173" s="431" t="s">
        <v>37</v>
      </c>
      <c r="B173" s="431" t="s">
        <v>514</v>
      </c>
      <c r="C173" s="431">
        <v>52</v>
      </c>
      <c r="D173" s="432">
        <v>44</v>
      </c>
      <c r="E173" s="431">
        <v>6</v>
      </c>
      <c r="F173" s="442">
        <v>32504</v>
      </c>
      <c r="G173" s="436">
        <v>22657</v>
      </c>
    </row>
    <row r="174" spans="1:7" x14ac:dyDescent="0.25">
      <c r="A174" s="431" t="s">
        <v>54</v>
      </c>
      <c r="B174" s="431" t="s">
        <v>531</v>
      </c>
      <c r="C174" s="431">
        <v>52</v>
      </c>
      <c r="D174" s="432">
        <v>45</v>
      </c>
      <c r="E174" s="431">
        <v>5</v>
      </c>
      <c r="F174" s="442">
        <v>32925</v>
      </c>
      <c r="G174" s="436">
        <v>32865</v>
      </c>
    </row>
    <row r="175" spans="1:7" x14ac:dyDescent="0.25">
      <c r="A175" s="431" t="s">
        <v>66</v>
      </c>
      <c r="B175" s="431" t="s">
        <v>524</v>
      </c>
      <c r="C175" s="431">
        <v>52</v>
      </c>
      <c r="D175" s="432">
        <v>45.5</v>
      </c>
      <c r="E175" s="431">
        <v>6</v>
      </c>
      <c r="F175" s="442">
        <v>33478</v>
      </c>
      <c r="G175" s="436">
        <v>29062</v>
      </c>
    </row>
    <row r="176" spans="1:7" ht="30" x14ac:dyDescent="0.25">
      <c r="A176" s="431" t="s">
        <v>46</v>
      </c>
      <c r="B176" s="431" t="s">
        <v>537</v>
      </c>
      <c r="C176" s="431">
        <v>50</v>
      </c>
      <c r="D176" s="432">
        <v>47.84</v>
      </c>
      <c r="E176" s="431">
        <v>6</v>
      </c>
      <c r="F176" s="442">
        <v>33664</v>
      </c>
      <c r="G176" s="436">
        <v>38115</v>
      </c>
    </row>
    <row r="177" spans="1:7" ht="14.25" customHeight="1" x14ac:dyDescent="0.25">
      <c r="A177" s="431" t="s">
        <v>70</v>
      </c>
      <c r="B177" s="431" t="s">
        <v>571</v>
      </c>
      <c r="C177" s="431">
        <v>52</v>
      </c>
      <c r="D177" s="432">
        <v>67.538461538461533</v>
      </c>
      <c r="E177" s="431">
        <v>7</v>
      </c>
      <c r="F177" s="442">
        <v>34178</v>
      </c>
      <c r="G177" s="436">
        <v>87969</v>
      </c>
    </row>
    <row r="178" spans="1:7" ht="15.75" thickBot="1" x14ac:dyDescent="0.3">
      <c r="A178" s="431" t="s">
        <v>32</v>
      </c>
      <c r="B178" s="431" t="s">
        <v>539</v>
      </c>
      <c r="C178" s="431">
        <v>52</v>
      </c>
      <c r="D178" s="432">
        <v>43</v>
      </c>
      <c r="E178" s="431">
        <v>5</v>
      </c>
      <c r="F178" s="442">
        <v>35608</v>
      </c>
      <c r="G178" s="436">
        <v>39493</v>
      </c>
    </row>
    <row r="179" spans="1:7" ht="39" thickBot="1" x14ac:dyDescent="0.3">
      <c r="A179" s="429" t="s">
        <v>369</v>
      </c>
      <c r="B179" s="427" t="s">
        <v>370</v>
      </c>
      <c r="C179" s="430" t="s">
        <v>371</v>
      </c>
      <c r="D179" s="427" t="s">
        <v>372</v>
      </c>
      <c r="E179" s="427" t="s">
        <v>631</v>
      </c>
      <c r="F179" s="427" t="s">
        <v>610</v>
      </c>
      <c r="G179" s="437" t="s">
        <v>373</v>
      </c>
    </row>
    <row r="180" spans="1:7" x14ac:dyDescent="0.25">
      <c r="A180" s="431" t="s">
        <v>33</v>
      </c>
      <c r="B180" s="431" t="s">
        <v>535</v>
      </c>
      <c r="C180" s="431">
        <v>52</v>
      </c>
      <c r="D180" s="432">
        <v>45.83653846153846</v>
      </c>
      <c r="E180" s="431">
        <v>6</v>
      </c>
      <c r="F180" s="442">
        <v>35876</v>
      </c>
      <c r="G180" s="436">
        <v>37625</v>
      </c>
    </row>
    <row r="181" spans="1:7" x14ac:dyDescent="0.25">
      <c r="A181" s="431" t="s">
        <v>34</v>
      </c>
      <c r="B181" s="431" t="s">
        <v>635</v>
      </c>
      <c r="C181" s="431">
        <v>49</v>
      </c>
      <c r="D181" s="432">
        <v>42</v>
      </c>
      <c r="E181" s="431">
        <v>6</v>
      </c>
      <c r="F181" s="442">
        <v>36207</v>
      </c>
      <c r="G181" s="436">
        <v>46213</v>
      </c>
    </row>
    <row r="182" spans="1:7" ht="16.5" customHeight="1" x14ac:dyDescent="0.25">
      <c r="A182" s="431" t="s">
        <v>53</v>
      </c>
      <c r="B182" s="431" t="s">
        <v>536</v>
      </c>
      <c r="C182" s="431">
        <v>52</v>
      </c>
      <c r="D182" s="432">
        <v>48.17307692307692</v>
      </c>
      <c r="E182" s="431">
        <v>6</v>
      </c>
      <c r="F182" s="442">
        <v>38183</v>
      </c>
      <c r="G182" s="436">
        <v>37749</v>
      </c>
    </row>
    <row r="183" spans="1:7" ht="14.25" customHeight="1" x14ac:dyDescent="0.25">
      <c r="A183" s="431" t="s">
        <v>54</v>
      </c>
      <c r="B183" s="431" t="s">
        <v>541</v>
      </c>
      <c r="C183" s="431">
        <v>52</v>
      </c>
      <c r="D183" s="432">
        <v>45</v>
      </c>
      <c r="E183" s="431">
        <v>5</v>
      </c>
      <c r="F183" s="442">
        <v>38907</v>
      </c>
      <c r="G183" s="436">
        <v>39616</v>
      </c>
    </row>
    <row r="184" spans="1:7" x14ac:dyDescent="0.25">
      <c r="A184" s="431" t="s">
        <v>66</v>
      </c>
      <c r="B184" s="431" t="s">
        <v>543</v>
      </c>
      <c r="C184" s="431">
        <v>52</v>
      </c>
      <c r="D184" s="432">
        <v>49</v>
      </c>
      <c r="E184" s="431">
        <v>6</v>
      </c>
      <c r="F184" s="442">
        <v>39001</v>
      </c>
      <c r="G184" s="436">
        <v>41972</v>
      </c>
    </row>
    <row r="185" spans="1:7" x14ac:dyDescent="0.25">
      <c r="A185" s="431" t="s">
        <v>66</v>
      </c>
      <c r="B185" s="431" t="s">
        <v>538</v>
      </c>
      <c r="C185" s="431">
        <v>52</v>
      </c>
      <c r="D185" s="432">
        <v>50</v>
      </c>
      <c r="E185" s="431">
        <v>6</v>
      </c>
      <c r="F185" s="442">
        <v>39775</v>
      </c>
      <c r="G185" s="436">
        <v>39137</v>
      </c>
    </row>
    <row r="186" spans="1:7" x14ac:dyDescent="0.25">
      <c r="A186" s="431" t="s">
        <v>63</v>
      </c>
      <c r="B186" s="431" t="s">
        <v>544</v>
      </c>
      <c r="C186" s="431">
        <v>52</v>
      </c>
      <c r="D186" s="432">
        <v>46</v>
      </c>
      <c r="E186" s="431">
        <v>6</v>
      </c>
      <c r="F186" s="442">
        <v>43886</v>
      </c>
      <c r="G186" s="436">
        <v>45373</v>
      </c>
    </row>
    <row r="187" spans="1:7" x14ac:dyDescent="0.25">
      <c r="A187" s="431" t="s">
        <v>47</v>
      </c>
      <c r="B187" s="431" t="s">
        <v>547</v>
      </c>
      <c r="C187" s="431">
        <v>52</v>
      </c>
      <c r="D187" s="432">
        <v>24</v>
      </c>
      <c r="E187" s="431">
        <v>3</v>
      </c>
      <c r="F187" s="442">
        <v>44165</v>
      </c>
      <c r="G187" s="436">
        <v>47851</v>
      </c>
    </row>
    <row r="188" spans="1:7" ht="30" x14ac:dyDescent="0.25">
      <c r="A188" s="431" t="s">
        <v>61</v>
      </c>
      <c r="B188" s="431" t="s">
        <v>542</v>
      </c>
      <c r="C188" s="431">
        <v>52</v>
      </c>
      <c r="D188" s="432">
        <v>49</v>
      </c>
      <c r="E188" s="431">
        <v>6</v>
      </c>
      <c r="F188" s="442">
        <v>44608</v>
      </c>
      <c r="G188" s="436">
        <v>41242</v>
      </c>
    </row>
    <row r="189" spans="1:7" ht="30" x14ac:dyDescent="0.25">
      <c r="A189" s="431" t="s">
        <v>38</v>
      </c>
      <c r="B189" s="431" t="s">
        <v>546</v>
      </c>
      <c r="C189" s="431">
        <v>52</v>
      </c>
      <c r="D189" s="432">
        <v>53</v>
      </c>
      <c r="E189" s="431">
        <v>6</v>
      </c>
      <c r="F189" s="442">
        <v>44893</v>
      </c>
      <c r="G189" s="436">
        <v>47314</v>
      </c>
    </row>
    <row r="190" spans="1:7" x14ac:dyDescent="0.25">
      <c r="A190" s="431" t="s">
        <v>59</v>
      </c>
      <c r="B190" s="431" t="s">
        <v>545</v>
      </c>
      <c r="C190" s="431">
        <v>50</v>
      </c>
      <c r="D190" s="432">
        <v>50</v>
      </c>
      <c r="E190" s="431">
        <v>6</v>
      </c>
      <c r="F190" s="442">
        <v>46371</v>
      </c>
      <c r="G190" s="436">
        <v>45818</v>
      </c>
    </row>
    <row r="191" spans="1:7" ht="30" x14ac:dyDescent="0.25">
      <c r="A191" s="431" t="s">
        <v>51</v>
      </c>
      <c r="B191" s="431" t="s">
        <v>554</v>
      </c>
      <c r="C191" s="431">
        <v>52</v>
      </c>
      <c r="D191" s="432">
        <v>52</v>
      </c>
      <c r="E191" s="431">
        <v>6</v>
      </c>
      <c r="F191" s="442">
        <v>47513</v>
      </c>
      <c r="G191" s="436">
        <v>61196</v>
      </c>
    </row>
    <row r="192" spans="1:7" ht="18" customHeight="1" x14ac:dyDescent="0.25">
      <c r="A192" s="431" t="s">
        <v>64</v>
      </c>
      <c r="B192" s="431" t="s">
        <v>548</v>
      </c>
      <c r="C192" s="431">
        <v>52</v>
      </c>
      <c r="D192" s="432">
        <v>51</v>
      </c>
      <c r="E192" s="431">
        <v>6</v>
      </c>
      <c r="F192" s="442">
        <v>48310</v>
      </c>
      <c r="G192" s="436">
        <v>54883</v>
      </c>
    </row>
    <row r="193" spans="1:7" ht="14.25" customHeight="1" x14ac:dyDescent="0.25">
      <c r="A193" s="431" t="s">
        <v>67</v>
      </c>
      <c r="B193" s="431" t="s">
        <v>553</v>
      </c>
      <c r="C193" s="431">
        <v>52</v>
      </c>
      <c r="D193" s="432">
        <v>47</v>
      </c>
      <c r="E193" s="431">
        <v>6</v>
      </c>
      <c r="F193" s="442">
        <v>53217</v>
      </c>
      <c r="G193" s="436">
        <v>58574</v>
      </c>
    </row>
    <row r="194" spans="1:7" x14ac:dyDescent="0.25">
      <c r="A194" s="431" t="s">
        <v>68</v>
      </c>
      <c r="B194" s="431" t="s">
        <v>549</v>
      </c>
      <c r="C194" s="431">
        <v>52</v>
      </c>
      <c r="D194" s="432">
        <v>54</v>
      </c>
      <c r="E194" s="431">
        <v>6</v>
      </c>
      <c r="F194" s="442">
        <v>54087</v>
      </c>
      <c r="G194" s="436">
        <v>56033</v>
      </c>
    </row>
    <row r="195" spans="1:7" ht="30" x14ac:dyDescent="0.25">
      <c r="A195" s="431" t="s">
        <v>29</v>
      </c>
      <c r="B195" s="431" t="s">
        <v>550</v>
      </c>
      <c r="C195" s="431">
        <v>52</v>
      </c>
      <c r="D195" s="432">
        <v>46</v>
      </c>
      <c r="E195" s="431">
        <v>6</v>
      </c>
      <c r="F195" s="442">
        <v>56328</v>
      </c>
      <c r="G195" s="436">
        <v>56369</v>
      </c>
    </row>
    <row r="196" spans="1:7" ht="21.75" customHeight="1" x14ac:dyDescent="0.25">
      <c r="A196" s="431" t="s">
        <v>62</v>
      </c>
      <c r="B196" s="431" t="s">
        <v>551</v>
      </c>
      <c r="C196" s="431">
        <v>52</v>
      </c>
      <c r="D196" s="432">
        <v>51.846153846153847</v>
      </c>
      <c r="E196" s="431">
        <v>6</v>
      </c>
      <c r="F196" s="442">
        <v>57905</v>
      </c>
      <c r="G196" s="436">
        <v>57218</v>
      </c>
    </row>
    <row r="197" spans="1:7" x14ac:dyDescent="0.25">
      <c r="A197" s="431" t="s">
        <v>40</v>
      </c>
      <c r="B197" s="431" t="s">
        <v>581</v>
      </c>
      <c r="C197" s="431">
        <v>52</v>
      </c>
      <c r="D197" s="432">
        <v>51.5</v>
      </c>
      <c r="E197" s="431">
        <v>6</v>
      </c>
      <c r="F197" s="442">
        <v>58241</v>
      </c>
      <c r="G197" s="436">
        <v>104663</v>
      </c>
    </row>
    <row r="198" spans="1:7" ht="30" x14ac:dyDescent="0.25">
      <c r="A198" s="431" t="s">
        <v>41</v>
      </c>
      <c r="B198" s="431" t="s">
        <v>555</v>
      </c>
      <c r="C198" s="431">
        <v>52</v>
      </c>
      <c r="D198" s="432">
        <v>47.019230769230766</v>
      </c>
      <c r="E198" s="431">
        <v>6</v>
      </c>
      <c r="F198" s="442">
        <v>59097</v>
      </c>
      <c r="G198" s="436">
        <v>61525</v>
      </c>
    </row>
    <row r="199" spans="1:7" x14ac:dyDescent="0.25">
      <c r="A199" s="431" t="s">
        <v>67</v>
      </c>
      <c r="B199" s="431" t="s">
        <v>556</v>
      </c>
      <c r="C199" s="431">
        <v>52</v>
      </c>
      <c r="D199" s="432">
        <v>49.5</v>
      </c>
      <c r="E199" s="431">
        <v>6</v>
      </c>
      <c r="F199" s="442">
        <v>60696</v>
      </c>
      <c r="G199" s="436">
        <v>67518</v>
      </c>
    </row>
    <row r="200" spans="1:7" ht="30" x14ac:dyDescent="0.25">
      <c r="A200" s="431" t="s">
        <v>598</v>
      </c>
      <c r="B200" s="431" t="s">
        <v>552</v>
      </c>
      <c r="C200" s="431">
        <v>52</v>
      </c>
      <c r="D200" s="432">
        <v>49</v>
      </c>
      <c r="E200" s="431">
        <v>6</v>
      </c>
      <c r="F200" s="442">
        <v>61331</v>
      </c>
      <c r="G200" s="436">
        <v>58327</v>
      </c>
    </row>
    <row r="201" spans="1:7" x14ac:dyDescent="0.25">
      <c r="A201" s="431" t="s">
        <v>64</v>
      </c>
      <c r="B201" s="431" t="s">
        <v>559</v>
      </c>
      <c r="C201" s="431">
        <v>52</v>
      </c>
      <c r="D201" s="432">
        <v>51</v>
      </c>
      <c r="E201" s="431">
        <v>6</v>
      </c>
      <c r="F201" s="442">
        <v>63205</v>
      </c>
      <c r="G201" s="436">
        <v>69994</v>
      </c>
    </row>
    <row r="202" spans="1:7" x14ac:dyDescent="0.25">
      <c r="A202" s="431" t="s">
        <v>68</v>
      </c>
      <c r="B202" s="431" t="s">
        <v>561</v>
      </c>
      <c r="C202" s="431">
        <v>52</v>
      </c>
      <c r="D202" s="432">
        <v>54</v>
      </c>
      <c r="E202" s="431">
        <v>6</v>
      </c>
      <c r="F202" s="442">
        <v>65624</v>
      </c>
      <c r="G202" s="436">
        <v>73585</v>
      </c>
    </row>
    <row r="203" spans="1:7" x14ac:dyDescent="0.25">
      <c r="A203" s="431" t="s">
        <v>67</v>
      </c>
      <c r="B203" s="431" t="s">
        <v>562</v>
      </c>
      <c r="C203" s="431">
        <v>52</v>
      </c>
      <c r="D203" s="432">
        <v>48.5</v>
      </c>
      <c r="E203" s="431">
        <v>6</v>
      </c>
      <c r="F203" s="442">
        <v>66094</v>
      </c>
      <c r="G203" s="436">
        <v>74396</v>
      </c>
    </row>
    <row r="204" spans="1:7" ht="15.75" thickBot="1" x14ac:dyDescent="0.3">
      <c r="A204" s="431" t="s">
        <v>64</v>
      </c>
      <c r="B204" s="431" t="s">
        <v>570</v>
      </c>
      <c r="C204" s="431">
        <v>52</v>
      </c>
      <c r="D204" s="432">
        <v>60</v>
      </c>
      <c r="E204" s="431">
        <v>6</v>
      </c>
      <c r="F204" s="442">
        <v>66247</v>
      </c>
      <c r="G204" s="436">
        <v>87905</v>
      </c>
    </row>
    <row r="205" spans="1:7" ht="39" thickBot="1" x14ac:dyDescent="0.3">
      <c r="A205" s="429" t="s">
        <v>369</v>
      </c>
      <c r="B205" s="427" t="s">
        <v>370</v>
      </c>
      <c r="C205" s="430" t="s">
        <v>371</v>
      </c>
      <c r="D205" s="427" t="s">
        <v>372</v>
      </c>
      <c r="E205" s="427" t="s">
        <v>631</v>
      </c>
      <c r="F205" s="427" t="s">
        <v>610</v>
      </c>
      <c r="G205" s="437" t="s">
        <v>373</v>
      </c>
    </row>
    <row r="206" spans="1:7" ht="14.25" customHeight="1" x14ac:dyDescent="0.25">
      <c r="A206" s="431" t="s">
        <v>45</v>
      </c>
      <c r="B206" s="431" t="s">
        <v>563</v>
      </c>
      <c r="C206" s="431">
        <v>52</v>
      </c>
      <c r="D206" s="432">
        <v>49.403846153846153</v>
      </c>
      <c r="E206" s="431">
        <v>6</v>
      </c>
      <c r="F206" s="442">
        <v>67361</v>
      </c>
      <c r="G206" s="436">
        <v>76875</v>
      </c>
    </row>
    <row r="207" spans="1:7" x14ac:dyDescent="0.25">
      <c r="A207" s="431" t="s">
        <v>57</v>
      </c>
      <c r="B207" s="431" t="s">
        <v>560</v>
      </c>
      <c r="C207" s="431">
        <v>50</v>
      </c>
      <c r="D207" s="432">
        <v>53.5</v>
      </c>
      <c r="E207" s="431">
        <v>6</v>
      </c>
      <c r="F207" s="442">
        <v>69825</v>
      </c>
      <c r="G207" s="436">
        <v>70816</v>
      </c>
    </row>
    <row r="208" spans="1:7" ht="14.25" customHeight="1" x14ac:dyDescent="0.25">
      <c r="A208" s="431" t="s">
        <v>63</v>
      </c>
      <c r="B208" s="431" t="s">
        <v>567</v>
      </c>
      <c r="C208" s="431">
        <v>52</v>
      </c>
      <c r="D208" s="432">
        <v>43.5</v>
      </c>
      <c r="E208" s="431">
        <v>6</v>
      </c>
      <c r="F208" s="442">
        <v>71414</v>
      </c>
      <c r="G208" s="436">
        <v>84575</v>
      </c>
    </row>
    <row r="209" spans="1:7" x14ac:dyDescent="0.25">
      <c r="A209" s="431" t="s">
        <v>68</v>
      </c>
      <c r="B209" s="431" t="s">
        <v>557</v>
      </c>
      <c r="C209" s="431">
        <v>52</v>
      </c>
      <c r="D209" s="432">
        <v>54.96153846153846</v>
      </c>
      <c r="E209" s="431">
        <v>6</v>
      </c>
      <c r="F209" s="442">
        <v>72066</v>
      </c>
      <c r="G209" s="436">
        <v>68119</v>
      </c>
    </row>
    <row r="210" spans="1:7" x14ac:dyDescent="0.25">
      <c r="A210" s="431" t="s">
        <v>44</v>
      </c>
      <c r="B210" s="431" t="s">
        <v>564</v>
      </c>
      <c r="C210" s="431">
        <v>52</v>
      </c>
      <c r="D210" s="432">
        <v>51</v>
      </c>
      <c r="E210" s="431">
        <v>6</v>
      </c>
      <c r="F210" s="442">
        <v>74439</v>
      </c>
      <c r="G210" s="436">
        <v>77760</v>
      </c>
    </row>
    <row r="211" spans="1:7" x14ac:dyDescent="0.25">
      <c r="A211" s="431" t="s">
        <v>73</v>
      </c>
      <c r="B211" s="431" t="s">
        <v>654</v>
      </c>
      <c r="C211" s="431">
        <v>52</v>
      </c>
      <c r="D211" s="432">
        <v>51</v>
      </c>
      <c r="E211" s="431">
        <v>6</v>
      </c>
      <c r="F211" s="442">
        <v>72892</v>
      </c>
      <c r="G211" s="436">
        <v>85394</v>
      </c>
    </row>
    <row r="212" spans="1:7" x14ac:dyDescent="0.25">
      <c r="A212" s="431" t="s">
        <v>68</v>
      </c>
      <c r="B212" s="431" t="s">
        <v>569</v>
      </c>
      <c r="C212" s="431">
        <v>52</v>
      </c>
      <c r="D212" s="432">
        <v>48</v>
      </c>
      <c r="E212" s="431">
        <v>6</v>
      </c>
      <c r="F212" s="442">
        <v>79731</v>
      </c>
      <c r="G212" s="436">
        <v>87377</v>
      </c>
    </row>
    <row r="213" spans="1:7" ht="30" x14ac:dyDescent="0.25">
      <c r="A213" s="431" t="s">
        <v>46</v>
      </c>
      <c r="B213" s="431" t="s">
        <v>580</v>
      </c>
      <c r="C213" s="431">
        <v>50</v>
      </c>
      <c r="D213" s="432">
        <v>58.24</v>
      </c>
      <c r="E213" s="431">
        <v>6</v>
      </c>
      <c r="F213" s="442">
        <v>80044</v>
      </c>
      <c r="G213" s="436">
        <v>104548</v>
      </c>
    </row>
    <row r="214" spans="1:7" ht="30" x14ac:dyDescent="0.25">
      <c r="A214" s="431" t="s">
        <v>69</v>
      </c>
      <c r="B214" s="431" t="s">
        <v>565</v>
      </c>
      <c r="C214" s="431">
        <v>52</v>
      </c>
      <c r="D214" s="432">
        <v>58</v>
      </c>
      <c r="E214" s="431">
        <v>6</v>
      </c>
      <c r="F214" s="442">
        <v>81335</v>
      </c>
      <c r="G214" s="436">
        <v>78266</v>
      </c>
    </row>
    <row r="215" spans="1:7" ht="30" x14ac:dyDescent="0.25">
      <c r="A215" s="431" t="s">
        <v>333</v>
      </c>
      <c r="B215" s="431" t="s">
        <v>566</v>
      </c>
      <c r="C215" s="431">
        <v>52</v>
      </c>
      <c r="D215" s="432">
        <v>50</v>
      </c>
      <c r="E215" s="431">
        <v>6</v>
      </c>
      <c r="F215" s="442">
        <v>82513</v>
      </c>
      <c r="G215" s="436">
        <v>80381</v>
      </c>
    </row>
    <row r="216" spans="1:7" x14ac:dyDescent="0.25">
      <c r="A216" s="431" t="s">
        <v>55</v>
      </c>
      <c r="B216" s="431" t="s">
        <v>568</v>
      </c>
      <c r="C216" s="431">
        <v>52</v>
      </c>
      <c r="D216" s="432">
        <v>45.5</v>
      </c>
      <c r="E216" s="431">
        <v>5</v>
      </c>
      <c r="F216" s="442">
        <v>84864</v>
      </c>
      <c r="G216" s="436">
        <v>86941</v>
      </c>
    </row>
    <row r="217" spans="1:7" ht="30" x14ac:dyDescent="0.25">
      <c r="A217" s="431" t="s">
        <v>56</v>
      </c>
      <c r="B217" s="431" t="s">
        <v>585</v>
      </c>
      <c r="C217" s="431">
        <v>52</v>
      </c>
      <c r="D217" s="432">
        <v>63.519230769230766</v>
      </c>
      <c r="E217" s="431">
        <v>6</v>
      </c>
      <c r="F217" s="442">
        <v>85021</v>
      </c>
      <c r="G217" s="436">
        <v>115000</v>
      </c>
    </row>
    <row r="218" spans="1:7" x14ac:dyDescent="0.25">
      <c r="A218" s="431" t="s">
        <v>63</v>
      </c>
      <c r="B218" s="431" t="s">
        <v>574</v>
      </c>
      <c r="C218" s="431">
        <v>52</v>
      </c>
      <c r="D218" s="432">
        <v>47.5</v>
      </c>
      <c r="E218" s="431">
        <v>6</v>
      </c>
      <c r="F218" s="442">
        <v>87412</v>
      </c>
      <c r="G218" s="436">
        <v>97440</v>
      </c>
    </row>
    <row r="219" spans="1:7" ht="30" x14ac:dyDescent="0.25">
      <c r="A219" s="431" t="s">
        <v>69</v>
      </c>
      <c r="B219" s="431" t="s">
        <v>572</v>
      </c>
      <c r="C219" s="431">
        <v>52</v>
      </c>
      <c r="D219" s="432">
        <v>56</v>
      </c>
      <c r="E219" s="431">
        <v>6</v>
      </c>
      <c r="F219" s="442">
        <v>89332</v>
      </c>
      <c r="G219" s="436">
        <v>93998</v>
      </c>
    </row>
    <row r="220" spans="1:7" x14ac:dyDescent="0.25">
      <c r="A220" s="431" t="s">
        <v>66</v>
      </c>
      <c r="B220" s="431" t="s">
        <v>576</v>
      </c>
      <c r="C220" s="431">
        <v>52</v>
      </c>
      <c r="D220" s="432">
        <v>58</v>
      </c>
      <c r="E220" s="431">
        <v>6</v>
      </c>
      <c r="F220" s="442">
        <v>91579</v>
      </c>
      <c r="G220" s="436">
        <v>100338</v>
      </c>
    </row>
    <row r="221" spans="1:7" ht="17.25" customHeight="1" x14ac:dyDescent="0.25">
      <c r="A221" s="431" t="s">
        <v>69</v>
      </c>
      <c r="B221" s="431" t="s">
        <v>575</v>
      </c>
      <c r="C221" s="431">
        <v>52</v>
      </c>
      <c r="D221" s="432">
        <v>54</v>
      </c>
      <c r="E221" s="431">
        <v>6</v>
      </c>
      <c r="F221" s="442">
        <v>100158</v>
      </c>
      <c r="G221" s="436">
        <v>99502</v>
      </c>
    </row>
    <row r="222" spans="1:7" x14ac:dyDescent="0.25">
      <c r="A222" s="431" t="s">
        <v>66</v>
      </c>
      <c r="B222" s="431" t="s">
        <v>577</v>
      </c>
      <c r="C222" s="431">
        <v>52</v>
      </c>
      <c r="D222" s="432">
        <v>53</v>
      </c>
      <c r="E222" s="431">
        <v>6</v>
      </c>
      <c r="F222" s="442">
        <v>100350</v>
      </c>
      <c r="G222" s="436">
        <v>100544</v>
      </c>
    </row>
    <row r="223" spans="1:7" x14ac:dyDescent="0.25">
      <c r="A223" s="431" t="s">
        <v>68</v>
      </c>
      <c r="B223" s="431" t="s">
        <v>578</v>
      </c>
      <c r="C223" s="431">
        <v>52</v>
      </c>
      <c r="D223" s="432">
        <v>38.67307692307692</v>
      </c>
      <c r="E223" s="431">
        <v>6</v>
      </c>
      <c r="F223" s="442">
        <v>101929</v>
      </c>
      <c r="G223" s="436">
        <v>101929</v>
      </c>
    </row>
    <row r="224" spans="1:7" x14ac:dyDescent="0.25">
      <c r="A224" s="431" t="s">
        <v>62</v>
      </c>
      <c r="B224" s="431" t="s">
        <v>579</v>
      </c>
      <c r="C224" s="431">
        <v>52</v>
      </c>
      <c r="D224" s="432">
        <v>53.846153846153847</v>
      </c>
      <c r="E224" s="431">
        <v>6</v>
      </c>
      <c r="F224" s="442">
        <v>103769</v>
      </c>
      <c r="G224" s="436">
        <v>104392</v>
      </c>
    </row>
    <row r="225" spans="1:7" x14ac:dyDescent="0.25">
      <c r="A225" s="431" t="s">
        <v>68</v>
      </c>
      <c r="B225" s="431" t="s">
        <v>573</v>
      </c>
      <c r="C225" s="431">
        <v>52</v>
      </c>
      <c r="D225" s="432">
        <v>47</v>
      </c>
      <c r="E225" s="431">
        <v>6</v>
      </c>
      <c r="F225" s="442">
        <v>104760</v>
      </c>
      <c r="G225" s="436">
        <v>95952</v>
      </c>
    </row>
    <row r="226" spans="1:7" ht="30" x14ac:dyDescent="0.25">
      <c r="A226" s="431" t="s">
        <v>69</v>
      </c>
      <c r="B226" s="431" t="s">
        <v>582</v>
      </c>
      <c r="C226" s="431">
        <v>52</v>
      </c>
      <c r="D226" s="432">
        <v>56</v>
      </c>
      <c r="E226" s="431">
        <v>6</v>
      </c>
      <c r="F226" s="442">
        <v>106291</v>
      </c>
      <c r="G226" s="436">
        <v>105246</v>
      </c>
    </row>
    <row r="227" spans="1:7" x14ac:dyDescent="0.25">
      <c r="A227" s="431" t="s">
        <v>54</v>
      </c>
      <c r="B227" s="431" t="s">
        <v>584</v>
      </c>
      <c r="C227" s="431">
        <v>52</v>
      </c>
      <c r="D227" s="432">
        <v>49</v>
      </c>
      <c r="E227" s="431">
        <v>6</v>
      </c>
      <c r="F227" s="442">
        <v>115581</v>
      </c>
      <c r="G227" s="436">
        <v>110063</v>
      </c>
    </row>
    <row r="228" spans="1:7" ht="30" x14ac:dyDescent="0.25">
      <c r="A228" s="431" t="s">
        <v>69</v>
      </c>
      <c r="B228" s="431" t="s">
        <v>586</v>
      </c>
      <c r="C228" s="431">
        <v>52</v>
      </c>
      <c r="D228" s="432">
        <v>58</v>
      </c>
      <c r="E228" s="431">
        <v>6</v>
      </c>
      <c r="F228" s="442">
        <v>120579</v>
      </c>
      <c r="G228" s="436">
        <v>121948</v>
      </c>
    </row>
    <row r="229" spans="1:7" ht="30.75" thickBot="1" x14ac:dyDescent="0.3">
      <c r="A229" s="431" t="s">
        <v>47</v>
      </c>
      <c r="B229" s="431" t="s">
        <v>588</v>
      </c>
      <c r="C229" s="431">
        <v>52</v>
      </c>
      <c r="D229" s="432">
        <v>38</v>
      </c>
      <c r="E229" s="431">
        <v>5</v>
      </c>
      <c r="F229" s="442">
        <v>124276</v>
      </c>
      <c r="G229" s="436">
        <v>131107</v>
      </c>
    </row>
    <row r="230" spans="1:7" ht="39" thickBot="1" x14ac:dyDescent="0.3">
      <c r="A230" s="429" t="s">
        <v>369</v>
      </c>
      <c r="B230" s="427" t="s">
        <v>370</v>
      </c>
      <c r="C230" s="430" t="s">
        <v>371</v>
      </c>
      <c r="D230" s="427" t="s">
        <v>372</v>
      </c>
      <c r="E230" s="427" t="s">
        <v>631</v>
      </c>
      <c r="F230" s="427" t="s">
        <v>610</v>
      </c>
      <c r="G230" s="437" t="s">
        <v>373</v>
      </c>
    </row>
    <row r="231" spans="1:7" x14ac:dyDescent="0.25">
      <c r="A231" s="431" t="s">
        <v>67</v>
      </c>
      <c r="B231" s="431" t="s">
        <v>589</v>
      </c>
      <c r="C231" s="431">
        <v>52</v>
      </c>
      <c r="D231" s="432">
        <v>53.5</v>
      </c>
      <c r="E231" s="431">
        <v>6</v>
      </c>
      <c r="F231" s="442">
        <v>124736</v>
      </c>
      <c r="G231" s="436">
        <v>132790</v>
      </c>
    </row>
    <row r="232" spans="1:7" ht="30" x14ac:dyDescent="0.25">
      <c r="A232" s="431" t="s">
        <v>69</v>
      </c>
      <c r="B232" s="431" t="s">
        <v>587</v>
      </c>
      <c r="C232" s="431">
        <v>52</v>
      </c>
      <c r="D232" s="432">
        <v>54</v>
      </c>
      <c r="E232" s="431">
        <v>6</v>
      </c>
      <c r="F232" s="442">
        <v>126672</v>
      </c>
      <c r="G232" s="436">
        <v>125670</v>
      </c>
    </row>
    <row r="233" spans="1:7" x14ac:dyDescent="0.25">
      <c r="A233" s="431" t="s">
        <v>67</v>
      </c>
      <c r="B233" s="431" t="s">
        <v>590</v>
      </c>
      <c r="C233" s="431">
        <v>52</v>
      </c>
      <c r="D233" s="432">
        <v>58</v>
      </c>
      <c r="E233" s="431">
        <v>7</v>
      </c>
      <c r="F233" s="442">
        <v>131230</v>
      </c>
      <c r="G233" s="436">
        <v>147084</v>
      </c>
    </row>
    <row r="234" spans="1:7" x14ac:dyDescent="0.25">
      <c r="A234" s="431" t="s">
        <v>68</v>
      </c>
      <c r="B234" s="431" t="s">
        <v>592</v>
      </c>
      <c r="C234" s="431">
        <v>52</v>
      </c>
      <c r="D234" s="432">
        <v>46</v>
      </c>
      <c r="E234" s="431">
        <v>6</v>
      </c>
      <c r="F234" s="442">
        <v>147232</v>
      </c>
      <c r="G234" s="436">
        <v>155183</v>
      </c>
    </row>
    <row r="235" spans="1:7" ht="30" x14ac:dyDescent="0.25">
      <c r="A235" s="431" t="s">
        <v>50</v>
      </c>
      <c r="B235" s="431" t="s">
        <v>636</v>
      </c>
      <c r="C235" s="431">
        <v>52</v>
      </c>
      <c r="D235" s="432">
        <v>56</v>
      </c>
      <c r="E235" s="431">
        <v>6</v>
      </c>
      <c r="F235" s="442">
        <v>155097</v>
      </c>
      <c r="G235" s="436">
        <v>171164</v>
      </c>
    </row>
    <row r="236" spans="1:7" x14ac:dyDescent="0.25">
      <c r="A236" s="431" t="s">
        <v>62</v>
      </c>
      <c r="B236" s="431" t="s">
        <v>591</v>
      </c>
      <c r="C236" s="431">
        <v>52</v>
      </c>
      <c r="D236" s="432">
        <v>53.846153846153847</v>
      </c>
      <c r="E236" s="431">
        <v>6</v>
      </c>
      <c r="F236" s="442">
        <v>158022</v>
      </c>
      <c r="G236" s="436">
        <v>151806</v>
      </c>
    </row>
    <row r="237" spans="1:7" ht="30" x14ac:dyDescent="0.25">
      <c r="A237" s="431" t="s">
        <v>67</v>
      </c>
      <c r="B237" s="431" t="s">
        <v>594</v>
      </c>
      <c r="C237" s="431">
        <v>52</v>
      </c>
      <c r="D237" s="432">
        <v>58</v>
      </c>
      <c r="E237" s="431">
        <v>7</v>
      </c>
      <c r="F237" s="442">
        <v>159579</v>
      </c>
      <c r="G237" s="436">
        <v>169862</v>
      </c>
    </row>
    <row r="238" spans="1:7" x14ac:dyDescent="0.25">
      <c r="A238" s="431" t="s">
        <v>61</v>
      </c>
      <c r="B238" s="431" t="s">
        <v>595</v>
      </c>
      <c r="C238" s="431">
        <v>52</v>
      </c>
      <c r="D238" s="432">
        <v>60</v>
      </c>
      <c r="E238" s="431">
        <v>6</v>
      </c>
      <c r="F238" s="442">
        <v>161471</v>
      </c>
      <c r="G238" s="436">
        <v>171731</v>
      </c>
    </row>
    <row r="239" spans="1:7" ht="14.25" customHeight="1" x14ac:dyDescent="0.25">
      <c r="A239" s="431" t="s">
        <v>69</v>
      </c>
      <c r="B239" s="431" t="s">
        <v>593</v>
      </c>
      <c r="C239" s="431">
        <v>52</v>
      </c>
      <c r="D239" s="432">
        <v>58</v>
      </c>
      <c r="E239" s="431">
        <v>6</v>
      </c>
      <c r="F239" s="442">
        <v>167699</v>
      </c>
      <c r="G239" s="436">
        <v>168342</v>
      </c>
    </row>
    <row r="240" spans="1:7" ht="30" x14ac:dyDescent="0.25">
      <c r="A240" s="431" t="s">
        <v>69</v>
      </c>
      <c r="B240" s="431" t="s">
        <v>596</v>
      </c>
      <c r="C240" s="431">
        <v>52</v>
      </c>
      <c r="D240" s="432">
        <v>58</v>
      </c>
      <c r="E240" s="431">
        <v>6</v>
      </c>
      <c r="F240" s="442">
        <v>168522</v>
      </c>
      <c r="G240" s="436">
        <v>177565</v>
      </c>
    </row>
    <row r="241" spans="1:7" x14ac:dyDescent="0.25">
      <c r="A241" s="431" t="s">
        <v>66</v>
      </c>
      <c r="B241" s="431" t="s">
        <v>637</v>
      </c>
      <c r="C241" s="431">
        <v>52</v>
      </c>
      <c r="D241" s="432">
        <v>60</v>
      </c>
      <c r="E241" s="431">
        <v>6</v>
      </c>
      <c r="F241" s="442">
        <v>171787</v>
      </c>
      <c r="G241" s="436">
        <v>176369</v>
      </c>
    </row>
    <row r="242" spans="1:7" x14ac:dyDescent="0.25">
      <c r="A242" s="431" t="s">
        <v>70</v>
      </c>
      <c r="B242" s="431" t="s">
        <v>583</v>
      </c>
      <c r="C242" s="431">
        <v>52</v>
      </c>
      <c r="D242" s="432">
        <v>62.615384615384613</v>
      </c>
      <c r="E242" s="431">
        <v>6</v>
      </c>
      <c r="F242" s="442">
        <v>195436</v>
      </c>
      <c r="G242" s="436">
        <v>107663</v>
      </c>
    </row>
    <row r="243" spans="1:7" x14ac:dyDescent="0.25">
      <c r="A243" s="431" t="s">
        <v>67</v>
      </c>
      <c r="B243" s="431" t="s">
        <v>597</v>
      </c>
      <c r="C243" s="431">
        <v>52</v>
      </c>
      <c r="D243" s="432">
        <v>58</v>
      </c>
      <c r="E243" s="431">
        <v>7</v>
      </c>
      <c r="F243" s="442">
        <v>200485</v>
      </c>
      <c r="G243" s="436">
        <v>213435</v>
      </c>
    </row>
    <row r="244" spans="1:7" ht="30" x14ac:dyDescent="0.25">
      <c r="A244" s="431" t="s">
        <v>598</v>
      </c>
      <c r="B244" s="431" t="s">
        <v>599</v>
      </c>
      <c r="C244" s="431">
        <v>52</v>
      </c>
      <c r="D244" s="432">
        <v>60</v>
      </c>
      <c r="E244" s="431">
        <v>6</v>
      </c>
      <c r="F244" s="442">
        <v>324136</v>
      </c>
      <c r="G244" s="436">
        <v>318947</v>
      </c>
    </row>
    <row r="245" spans="1:7" x14ac:dyDescent="0.25">
      <c r="A245" s="443" t="s">
        <v>74</v>
      </c>
      <c r="B245" s="444"/>
      <c r="C245" s="445"/>
      <c r="D245" s="445"/>
      <c r="E245" s="445"/>
      <c r="F245" s="445">
        <f>SUM(F2:F244)</f>
        <v>7580116</v>
      </c>
      <c r="G245" s="445">
        <f>SUM(G2:G244)</f>
        <v>8085021</v>
      </c>
    </row>
    <row r="248" spans="1:7" x14ac:dyDescent="0.25">
      <c r="A248" s="328" t="s">
        <v>655</v>
      </c>
    </row>
  </sheetData>
  <sortState ref="A2:G239">
    <sortCondition ref="F1"/>
  </sortState>
  <pageMargins left="0.5" right="0.5" top="0.75" bottom="0.75" header="0.3" footer="0.3"/>
  <pageSetup scale="98" orientation="landscape" r:id="rId1"/>
  <headerFooter>
    <oddHeader>&amp;L2015 Annual Statistical Report&amp;CCirculation by Branch</oddHeader>
  </headerFooter>
  <rowBreaks count="3" manualBreakCount="3">
    <brk id="32" max="6" man="1"/>
    <brk id="60" max="16383" man="1"/>
    <brk id="88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Operations</vt:lpstr>
      <vt:lpstr>Income</vt:lpstr>
      <vt:lpstr>Expenditures</vt:lpstr>
      <vt:lpstr>Collections &amp; Circulation</vt:lpstr>
      <vt:lpstr>Library Services</vt:lpstr>
      <vt:lpstr>Technology Services</vt:lpstr>
      <vt:lpstr>Internet Use Statistics</vt:lpstr>
      <vt:lpstr>City and County Funding</vt:lpstr>
      <vt:lpstr>Circulation by Branch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jgarretson</dc:creator>
  <cp:lastModifiedBy>jgarretson</cp:lastModifiedBy>
  <cp:lastPrinted>2016-08-18T17:00:37Z</cp:lastPrinted>
  <dcterms:created xsi:type="dcterms:W3CDTF">2016-05-10T13:48:21Z</dcterms:created>
  <dcterms:modified xsi:type="dcterms:W3CDTF">2017-03-06T18:28:46Z</dcterms:modified>
</cp:coreProperties>
</file>