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rretson\Desktop\Statistics\"/>
    </mc:Choice>
  </mc:AlternateContent>
  <bookViews>
    <workbookView xWindow="0" yWindow="0" windowWidth="28800" windowHeight="12435" activeTab="7"/>
  </bookViews>
  <sheets>
    <sheet name="Operations" sheetId="1" r:id="rId1"/>
    <sheet name="Income" sheetId="2" r:id="rId2"/>
    <sheet name="Expenditures" sheetId="3" r:id="rId3"/>
    <sheet name="Materials" sheetId="4" r:id="rId4"/>
    <sheet name="Services" sheetId="5" r:id="rId5"/>
    <sheet name="Technology" sheetId="6" r:id="rId6"/>
    <sheet name="City and County Funding" sheetId="7" r:id="rId7"/>
    <sheet name="Circulation by Branch" sheetId="8" r:id="rId8"/>
  </sheets>
  <calcPr calcId="152511"/>
</workbook>
</file>

<file path=xl/calcChain.xml><?xml version="1.0" encoding="utf-8"?>
<calcChain xmlns="http://schemas.openxmlformats.org/spreadsheetml/2006/main">
  <c r="D77" i="6" l="1"/>
  <c r="H79" i="7" l="1"/>
  <c r="H53" i="7"/>
  <c r="M76" i="2"/>
  <c r="G247" i="8" l="1"/>
  <c r="F247" i="8"/>
  <c r="L19" i="3"/>
  <c r="J19" i="3"/>
  <c r="E19" i="3"/>
  <c r="D20" i="2"/>
  <c r="C76" i="2"/>
  <c r="F76" i="2"/>
  <c r="H76" i="2"/>
  <c r="J76" i="2"/>
  <c r="L76" i="2"/>
  <c r="B76" i="2"/>
  <c r="L70" i="3"/>
  <c r="J70" i="3"/>
  <c r="E70" i="3"/>
  <c r="L65" i="3"/>
  <c r="J65" i="3"/>
  <c r="E65" i="3"/>
  <c r="L64" i="3"/>
  <c r="J64" i="3"/>
  <c r="E64" i="3"/>
  <c r="L63" i="3"/>
  <c r="J63" i="3"/>
  <c r="E63" i="3"/>
  <c r="L42" i="3"/>
  <c r="J42" i="3"/>
  <c r="E42" i="3"/>
  <c r="D66" i="2"/>
  <c r="D65" i="2"/>
  <c r="D64" i="2"/>
  <c r="D76" i="1"/>
  <c r="C76" i="1"/>
  <c r="E76" i="1"/>
  <c r="F76" i="1"/>
  <c r="G76" i="1"/>
  <c r="H76" i="1"/>
  <c r="I76" i="1"/>
  <c r="J76" i="1"/>
  <c r="K76" i="1"/>
  <c r="I77" i="3"/>
  <c r="C77" i="3"/>
  <c r="D77" i="3"/>
  <c r="F77" i="3"/>
  <c r="G77" i="3"/>
  <c r="H77" i="3"/>
  <c r="K77" i="3"/>
  <c r="M77" i="3"/>
  <c r="N77" i="3"/>
  <c r="B77" i="3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B78" i="4"/>
  <c r="C76" i="5"/>
  <c r="D76" i="5"/>
  <c r="E76" i="5"/>
  <c r="F76" i="5"/>
  <c r="H76" i="5"/>
  <c r="J76" i="5"/>
  <c r="K76" i="5"/>
  <c r="L76" i="5"/>
  <c r="M76" i="5"/>
  <c r="N76" i="5"/>
  <c r="O76" i="5"/>
  <c r="P76" i="5"/>
  <c r="B76" i="5"/>
  <c r="G173" i="7"/>
  <c r="D173" i="7"/>
  <c r="H31" i="7"/>
  <c r="H136" i="7"/>
  <c r="H172" i="7"/>
  <c r="H170" i="7"/>
  <c r="H169" i="7"/>
  <c r="H168" i="7"/>
  <c r="H167" i="7"/>
  <c r="H166" i="7"/>
  <c r="H164" i="7"/>
  <c r="H159" i="7"/>
  <c r="H157" i="7"/>
  <c r="H155" i="7"/>
  <c r="H150" i="7"/>
  <c r="H147" i="7"/>
  <c r="H141" i="7"/>
  <c r="H139" i="7"/>
  <c r="H133" i="7"/>
  <c r="H131" i="7"/>
  <c r="H130" i="7"/>
  <c r="H125" i="7"/>
  <c r="H124" i="7"/>
  <c r="H111" i="7"/>
  <c r="H107" i="7"/>
  <c r="H106" i="7"/>
  <c r="H105" i="7"/>
  <c r="H101" i="7"/>
  <c r="H100" i="7"/>
  <c r="H97" i="7"/>
  <c r="H95" i="7"/>
  <c r="H92" i="7"/>
  <c r="H91" i="7"/>
  <c r="H86" i="7"/>
  <c r="H85" i="7"/>
  <c r="H81" i="7"/>
  <c r="H80" i="7"/>
  <c r="H75" i="7"/>
  <c r="H70" i="7"/>
  <c r="H68" i="7"/>
  <c r="H67" i="7"/>
  <c r="H54" i="7"/>
  <c r="H47" i="7"/>
  <c r="H42" i="7"/>
  <c r="H39" i="7"/>
  <c r="H30" i="7"/>
  <c r="H14" i="7"/>
  <c r="H11" i="7"/>
  <c r="H10" i="7"/>
  <c r="H6" i="7"/>
  <c r="H5" i="7"/>
  <c r="H4" i="7"/>
  <c r="C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7" i="6"/>
  <c r="L12" i="3"/>
  <c r="L10" i="3"/>
  <c r="L9" i="3"/>
  <c r="L8" i="3"/>
  <c r="L14" i="3"/>
  <c r="L6" i="3"/>
  <c r="L11" i="3"/>
  <c r="L15" i="3"/>
  <c r="L13" i="3"/>
  <c r="L7" i="3"/>
  <c r="L22" i="3"/>
  <c r="L29" i="3"/>
  <c r="L32" i="3"/>
  <c r="L30" i="3"/>
  <c r="L27" i="3"/>
  <c r="L23" i="3"/>
  <c r="L24" i="3"/>
  <c r="L25" i="3"/>
  <c r="L21" i="3"/>
  <c r="L18" i="3"/>
  <c r="L26" i="3"/>
  <c r="L20" i="3"/>
  <c r="L28" i="3"/>
  <c r="L39" i="3"/>
  <c r="L44" i="3"/>
  <c r="L45" i="3"/>
  <c r="L43" i="3"/>
  <c r="L40" i="3"/>
  <c r="L41" i="3"/>
  <c r="L38" i="3"/>
  <c r="L49" i="3"/>
  <c r="L48" i="3"/>
  <c r="L52" i="3"/>
  <c r="L50" i="3"/>
  <c r="L54" i="3"/>
  <c r="L53" i="3"/>
  <c r="L51" i="3"/>
  <c r="L59" i="3"/>
  <c r="L58" i="3"/>
  <c r="L60" i="3"/>
  <c r="L57" i="3"/>
  <c r="L71" i="3"/>
  <c r="L74" i="3"/>
  <c r="L75" i="3"/>
  <c r="L5" i="3"/>
  <c r="J12" i="3"/>
  <c r="J10" i="3"/>
  <c r="J9" i="3"/>
  <c r="J8" i="3"/>
  <c r="J14" i="3"/>
  <c r="J6" i="3"/>
  <c r="J11" i="3"/>
  <c r="J15" i="3"/>
  <c r="J13" i="3"/>
  <c r="J7" i="3"/>
  <c r="J22" i="3"/>
  <c r="J29" i="3"/>
  <c r="J32" i="3"/>
  <c r="J30" i="3"/>
  <c r="J27" i="3"/>
  <c r="J23" i="3"/>
  <c r="J24" i="3"/>
  <c r="J25" i="3"/>
  <c r="J21" i="3"/>
  <c r="J18" i="3"/>
  <c r="J26" i="3"/>
  <c r="J20" i="3"/>
  <c r="J28" i="3"/>
  <c r="J39" i="3"/>
  <c r="J44" i="3"/>
  <c r="J45" i="3"/>
  <c r="J43" i="3"/>
  <c r="J40" i="3"/>
  <c r="J41" i="3"/>
  <c r="J38" i="3"/>
  <c r="J49" i="3"/>
  <c r="J48" i="3"/>
  <c r="J52" i="3"/>
  <c r="J50" i="3"/>
  <c r="J54" i="3"/>
  <c r="J53" i="3"/>
  <c r="J51" i="3"/>
  <c r="J59" i="3"/>
  <c r="J58" i="3"/>
  <c r="J60" i="3"/>
  <c r="J57" i="3"/>
  <c r="J71" i="3"/>
  <c r="J74" i="3"/>
  <c r="J75" i="3"/>
  <c r="J5" i="3"/>
  <c r="E12" i="3"/>
  <c r="E10" i="3"/>
  <c r="E9" i="3"/>
  <c r="E8" i="3"/>
  <c r="E14" i="3"/>
  <c r="E6" i="3"/>
  <c r="E11" i="3"/>
  <c r="E15" i="3"/>
  <c r="E13" i="3"/>
  <c r="E7" i="3"/>
  <c r="E22" i="3"/>
  <c r="E29" i="3"/>
  <c r="E32" i="3"/>
  <c r="E30" i="3"/>
  <c r="E27" i="3"/>
  <c r="E23" i="3"/>
  <c r="E24" i="3"/>
  <c r="E25" i="3"/>
  <c r="E21" i="3"/>
  <c r="E18" i="3"/>
  <c r="E26" i="3"/>
  <c r="E20" i="3"/>
  <c r="E28" i="3"/>
  <c r="E39" i="3"/>
  <c r="E44" i="3"/>
  <c r="E45" i="3"/>
  <c r="E43" i="3"/>
  <c r="E40" i="3"/>
  <c r="E41" i="3"/>
  <c r="E38" i="3"/>
  <c r="E49" i="3"/>
  <c r="E48" i="3"/>
  <c r="E52" i="3"/>
  <c r="E50" i="3"/>
  <c r="E54" i="3"/>
  <c r="E53" i="3"/>
  <c r="E51" i="3"/>
  <c r="E59" i="3"/>
  <c r="E58" i="3"/>
  <c r="E60" i="3"/>
  <c r="E57" i="3"/>
  <c r="E71" i="3"/>
  <c r="E74" i="3"/>
  <c r="E75" i="3"/>
  <c r="E5" i="3"/>
  <c r="D42" i="2"/>
  <c r="D39" i="2"/>
  <c r="D50" i="2"/>
  <c r="D49" i="2"/>
  <c r="D53" i="2"/>
  <c r="D51" i="2"/>
  <c r="D55" i="2"/>
  <c r="D54" i="2"/>
  <c r="D52" i="2"/>
  <c r="D60" i="2"/>
  <c r="D59" i="2"/>
  <c r="D61" i="2"/>
  <c r="D58" i="2"/>
  <c r="D67" i="2"/>
  <c r="D68" i="2"/>
  <c r="D73" i="2"/>
  <c r="D74" i="2"/>
  <c r="D13" i="2"/>
  <c r="D11" i="2"/>
  <c r="D10" i="2"/>
  <c r="D9" i="2"/>
  <c r="D15" i="2"/>
  <c r="D7" i="2"/>
  <c r="D12" i="2"/>
  <c r="D16" i="2"/>
  <c r="D14" i="2"/>
  <c r="D8" i="2"/>
  <c r="D32" i="2"/>
  <c r="D23" i="2"/>
  <c r="D30" i="2"/>
  <c r="D33" i="2"/>
  <c r="D31" i="2"/>
  <c r="D28" i="2"/>
  <c r="D24" i="2"/>
  <c r="D25" i="2"/>
  <c r="D26" i="2"/>
  <c r="D22" i="2"/>
  <c r="D19" i="2"/>
  <c r="D27" i="2"/>
  <c r="D21" i="2"/>
  <c r="D29" i="2"/>
  <c r="D43" i="2"/>
  <c r="D40" i="2"/>
  <c r="D45" i="2"/>
  <c r="D46" i="2"/>
  <c r="D44" i="2"/>
  <c r="D41" i="2"/>
  <c r="D6" i="2"/>
  <c r="D76" i="2" s="1"/>
  <c r="H173" i="7" l="1"/>
  <c r="L77" i="3"/>
  <c r="E77" i="3"/>
  <c r="J77" i="3"/>
</calcChain>
</file>

<file path=xl/sharedStrings.xml><?xml version="1.0" encoding="utf-8"?>
<sst xmlns="http://schemas.openxmlformats.org/spreadsheetml/2006/main" count="1793" uniqueCount="642">
  <si>
    <t>Population &amp; Branch Operations</t>
  </si>
  <si>
    <t>Employees</t>
  </si>
  <si>
    <t>Library Systems by Population</t>
  </si>
  <si>
    <t>Population</t>
  </si>
  <si>
    <t>Hours Weekly</t>
  </si>
  <si>
    <t>Days Weekly</t>
  </si>
  <si>
    <t xml:space="preserve">HQ &amp; Branches </t>
  </si>
  <si>
    <t>ALA Librarians</t>
  </si>
  <si>
    <t>Total Librarians</t>
  </si>
  <si>
    <t>All Other Staff</t>
  </si>
  <si>
    <t>Total Paid Employees</t>
  </si>
  <si>
    <t>FTE</t>
  </si>
  <si>
    <t>Volunteer Hours</t>
  </si>
  <si>
    <t>Director Salary Range</t>
  </si>
  <si>
    <t>BENTON COUNTY LIBRARY</t>
  </si>
  <si>
    <t>SHARKEY-ISSAQUENA LIBRARY SYSTEM</t>
  </si>
  <si>
    <t>MARKS-QUITMAN COUNTY LIBRARY</t>
  </si>
  <si>
    <t>HUMPHREYS COUNTY LIBRARY SYSTEM</t>
  </si>
  <si>
    <t>HARRIETTE PERSON MEMORIAL LIBRARY</t>
  </si>
  <si>
    <t>WILKINSON COUNTY WOODVILLE PUBLIC LIBRARY</t>
  </si>
  <si>
    <t>CARROLL COUNTY PUBLIC LIBRARY</t>
  </si>
  <si>
    <t>NOXUBEE COUNTY LIBRARY</t>
  </si>
  <si>
    <t>YALOBUSHA COUNTY LIBRARY</t>
  </si>
  <si>
    <t>TALLAHATCHIE COUNTY</t>
  </si>
  <si>
    <t>CARNEGIE PUBLIC LIBRARY</t>
  </si>
  <si>
    <t>Covington County Library System</t>
  </si>
  <si>
    <t>WAYNESBORO-WAYNE COUNTY LIBRARY SYSTEM</t>
  </si>
  <si>
    <t>ELIZABETH JONES LIBRARY</t>
  </si>
  <si>
    <t>SUNFLOWER COUNTY LIBRARY</t>
  </si>
  <si>
    <t>YAZOO LIBRARY ASSOCIATION</t>
  </si>
  <si>
    <t>UNION COUNTY LIBRARY SYSTEM</t>
  </si>
  <si>
    <t>NESHOBA COUNTY PUBLIC LIBRARY</t>
  </si>
  <si>
    <t>GREENWOOD-LEFLORE PUBLIC LIBRARY</t>
  </si>
  <si>
    <t>JUDGE ARMSTRONG LIBRARY</t>
  </si>
  <si>
    <t>KEMPER-NEWTON REGIONAL LIBRARY</t>
  </si>
  <si>
    <t>EAST MISSISSIPPI REGIONAL LIBRARY</t>
  </si>
  <si>
    <t>BOLIVAR COUNTY LIBRARY</t>
  </si>
  <si>
    <t>MARSHALL COUNTY LIBRARY</t>
  </si>
  <si>
    <t>COPIAH-JEFFERSON REGIONAL LIBRARY</t>
  </si>
  <si>
    <t>SOUTH MISSISSIPPI REGIONAL LIBRARY</t>
  </si>
  <si>
    <t>PINE FOREST REGIONAL LIBRARY</t>
  </si>
  <si>
    <t>HANCOCK COUNTY LIBRARY</t>
  </si>
  <si>
    <t>WARREN COUNTY-VICKSBURG PUBLIC LIBRARY</t>
  </si>
  <si>
    <t>WASHINGTON COUNTY LIBRARY</t>
  </si>
  <si>
    <t>STARKVILLE-OKTIBBEHA COUNTY LIBRARY SY</t>
  </si>
  <si>
    <t>LINCOLN-LAWRENCE-FRANKLIN REGIONAL LIBRARY</t>
  </si>
  <si>
    <t>PEARL RIVER COUNTY LIBRARY SYSTEM</t>
  </si>
  <si>
    <t>COLUMBUS-LOWNDES PUBLIC LIBRARY</t>
  </si>
  <si>
    <t>LAMAR COUNTY LIBRARY SYSTEM</t>
  </si>
  <si>
    <t>DIXIE REGIONAL LIBRARY SYSTEM</t>
  </si>
  <si>
    <t>PIKE-AMITE-WALTHALL LIBRARY SYSTEM</t>
  </si>
  <si>
    <t>LAUREL-JONES COUNTY LIBRARY</t>
  </si>
  <si>
    <t>TOMBIGBEE REGIONAL LIBRARY</t>
  </si>
  <si>
    <t>THE LIBRARY OF HATTIESBURG, PETAL &amp; FORREST C</t>
  </si>
  <si>
    <t>MERIDIAN-LAUDERDALE COUNTY PUBLIC LIBRARY</t>
  </si>
  <si>
    <t>MID-MISSISSIPPI REGIONAL LIBRARY</t>
  </si>
  <si>
    <t>MADISON COUNTY LIBRARY SYSTEM</t>
  </si>
  <si>
    <t>NORTHEAST REGIONAL LIBRARY</t>
  </si>
  <si>
    <t>LEE-ITAWAMBA LIBRARY SYSTEM</t>
  </si>
  <si>
    <t>JACKSON-GEORGE REGIONAL LIBRARY SYSTEM</t>
  </si>
  <si>
    <t>HARRISON COUNTY LIBRARY SYSTEM</t>
  </si>
  <si>
    <t>CENTRAL MISSISSIPPI REGIONAL LIBRARY</t>
  </si>
  <si>
    <t>JACKSON/HINDS LIBRARY SYSTEM</t>
  </si>
  <si>
    <t>FIRST REGIONAL LIBRARY</t>
  </si>
  <si>
    <t>BLACKMUR MEMORIAL LIBRARY</t>
  </si>
  <si>
    <t>LONG BEACH PUBLIC LIBRARY</t>
  </si>
  <si>
    <t>25,000 to 35,000</t>
  </si>
  <si>
    <t>45,000 to 55,000</t>
  </si>
  <si>
    <t>35,000 to 45,000</t>
  </si>
  <si>
    <t>N/A</t>
  </si>
  <si>
    <t>15,000 to 25,000</t>
  </si>
  <si>
    <t>55,000 to 65,000</t>
  </si>
  <si>
    <t>65,000 +</t>
  </si>
  <si>
    <t>Local Funds  ($)</t>
  </si>
  <si>
    <t>Federal Funds  ($)</t>
  </si>
  <si>
    <t xml:space="preserve">State Funds ($) </t>
  </si>
  <si>
    <t>Other ($)</t>
  </si>
  <si>
    <t>Capital ($)</t>
  </si>
  <si>
    <t>Total ($)</t>
  </si>
  <si>
    <t>City</t>
  </si>
  <si>
    <t xml:space="preserve">County </t>
  </si>
  <si>
    <t xml:space="preserve">Total </t>
  </si>
  <si>
    <t>Per/Capita</t>
  </si>
  <si>
    <t>Income</t>
  </si>
  <si>
    <t xml:space="preserve"> Per/Capita</t>
  </si>
  <si>
    <t>Total Income</t>
  </si>
  <si>
    <t>Total Per/Capita</t>
  </si>
  <si>
    <t>Staffing Expenditures</t>
  </si>
  <si>
    <t>Materials Expenditures</t>
  </si>
  <si>
    <t>Other Expenditures</t>
  </si>
  <si>
    <t>Total Expenditures</t>
  </si>
  <si>
    <t>Capital Expenditures</t>
  </si>
  <si>
    <t>Salaries</t>
  </si>
  <si>
    <t>Benefits</t>
  </si>
  <si>
    <t>Total</t>
  </si>
  <si>
    <t xml:space="preserve">Percent of total </t>
  </si>
  <si>
    <t>Print</t>
  </si>
  <si>
    <t>Electronic</t>
  </si>
  <si>
    <t>Other</t>
  </si>
  <si>
    <t xml:space="preserve"> </t>
  </si>
  <si>
    <t>Formats</t>
  </si>
  <si>
    <t>Databases</t>
  </si>
  <si>
    <t>Subscriptions</t>
  </si>
  <si>
    <t>Collections Total</t>
  </si>
  <si>
    <t>Total Withdrawals</t>
  </si>
  <si>
    <t>Circulation</t>
  </si>
  <si>
    <t>E-books</t>
  </si>
  <si>
    <t>Audio Physical</t>
  </si>
  <si>
    <t>Audio Download</t>
  </si>
  <si>
    <t>Video Physical</t>
  </si>
  <si>
    <t>Video Download</t>
  </si>
  <si>
    <t xml:space="preserve">Local </t>
  </si>
  <si>
    <t xml:space="preserve">Total Local and State* </t>
  </si>
  <si>
    <t xml:space="preserve">Grand Total </t>
  </si>
  <si>
    <t>Per Capita</t>
  </si>
  <si>
    <t>Children's</t>
  </si>
  <si>
    <t>Electronic Materials</t>
  </si>
  <si>
    <t xml:space="preserve"> Requests from other libraries</t>
  </si>
  <si>
    <t>Items Provided</t>
  </si>
  <si>
    <t>Requests by Your Library</t>
  </si>
  <si>
    <t>Items Received from other libraries</t>
  </si>
  <si>
    <t>Reference Questions</t>
  </si>
  <si>
    <t>Library Visits</t>
  </si>
  <si>
    <t>Library Visits per/Capita</t>
  </si>
  <si>
    <t>Registered Patrons</t>
  </si>
  <si>
    <t>Percentage Population Registered</t>
  </si>
  <si>
    <t xml:space="preserve">Children's </t>
  </si>
  <si>
    <t>YA</t>
  </si>
  <si>
    <t>Children's Programs</t>
  </si>
  <si>
    <t>YA Programs</t>
  </si>
  <si>
    <t>All  Programs</t>
  </si>
  <si>
    <t>Interlibrary Loans</t>
  </si>
  <si>
    <t>Library Patrons</t>
  </si>
  <si>
    <t>Programs Offered</t>
  </si>
  <si>
    <t>Program Attendance</t>
  </si>
  <si>
    <t>Public Access Computers</t>
  </si>
  <si>
    <t>Demographics of Users</t>
  </si>
  <si>
    <t>Outside Access</t>
  </si>
  <si>
    <t xml:space="preserve">Patron Use of Internet for: </t>
  </si>
  <si>
    <t>Total # Computers in System</t>
  </si>
  <si>
    <t>Number of Public Internet Terminals</t>
  </si>
  <si>
    <t>Users Per Year</t>
  </si>
  <si>
    <t>Under 8</t>
  </si>
  <si>
    <t>Ages 8 - 11</t>
  </si>
  <si>
    <t>Ages 12- 18</t>
  </si>
  <si>
    <t>Ages 19-45</t>
  </si>
  <si>
    <t>Ages 45+</t>
  </si>
  <si>
    <t>Access to Internet at Home</t>
  </si>
  <si>
    <t>Database Use  Outside Library</t>
  </si>
  <si>
    <t>Jobs</t>
  </si>
  <si>
    <t>Entertainment</t>
  </si>
  <si>
    <t>Gaming</t>
  </si>
  <si>
    <t>Social Networking</t>
  </si>
  <si>
    <t>E-mail</t>
  </si>
  <si>
    <t>Research</t>
  </si>
  <si>
    <t>Online Job Applications</t>
  </si>
  <si>
    <t>Online Classes</t>
  </si>
  <si>
    <t>Medical</t>
  </si>
  <si>
    <t>Government Programs</t>
  </si>
  <si>
    <t>County Funds</t>
  </si>
  <si>
    <t>City Funds</t>
  </si>
  <si>
    <t>Library Systems</t>
  </si>
  <si>
    <t>County</t>
  </si>
  <si>
    <t xml:space="preserve">*Millage </t>
  </si>
  <si>
    <t>Total Local Funds</t>
  </si>
  <si>
    <t>Library System</t>
  </si>
  <si>
    <t>Library Branch</t>
  </si>
  <si>
    <t>Weeks open</t>
  </si>
  <si>
    <t>Hours Open/ Week</t>
  </si>
  <si>
    <t>City of Water Valley</t>
  </si>
  <si>
    <t>Cleveland</t>
  </si>
  <si>
    <t>Boyle</t>
  </si>
  <si>
    <t>Rosedale</t>
  </si>
  <si>
    <t>Shelby</t>
  </si>
  <si>
    <t>Clarksdale</t>
  </si>
  <si>
    <t>Carrollton</t>
  </si>
  <si>
    <t>North Carrollton</t>
  </si>
  <si>
    <t>Vaiden</t>
  </si>
  <si>
    <t>Pearl</t>
  </si>
  <si>
    <t>Brandon</t>
  </si>
  <si>
    <t>Florence</t>
  </si>
  <si>
    <t>Pelahatchie</t>
  </si>
  <si>
    <t>Puckett</t>
  </si>
  <si>
    <t>Richland</t>
  </si>
  <si>
    <t>Forest</t>
  </si>
  <si>
    <t>Morton</t>
  </si>
  <si>
    <t>Sebastopol</t>
  </si>
  <si>
    <t>Lake</t>
  </si>
  <si>
    <t>Magee</t>
  </si>
  <si>
    <t>Mendenhall</t>
  </si>
  <si>
    <t>Mize</t>
  </si>
  <si>
    <t>Polkville</t>
  </si>
  <si>
    <t>Raleigh</t>
  </si>
  <si>
    <t xml:space="preserve">  Taylorsville</t>
  </si>
  <si>
    <t>Columbus</t>
  </si>
  <si>
    <t>Crystal Springs</t>
  </si>
  <si>
    <t>Georgetown</t>
  </si>
  <si>
    <t>Hazlehurst</t>
  </si>
  <si>
    <t>Wesson</t>
  </si>
  <si>
    <t>Fayette</t>
  </si>
  <si>
    <t>Seminary</t>
  </si>
  <si>
    <t>Collins</t>
  </si>
  <si>
    <t>Mount Olive</t>
  </si>
  <si>
    <t>Pontotoc</t>
  </si>
  <si>
    <t>Bruce</t>
  </si>
  <si>
    <t>Calhoun City</t>
  </si>
  <si>
    <t>Vardaman</t>
  </si>
  <si>
    <t>Houlka</t>
  </si>
  <si>
    <t>Bay Springs</t>
  </si>
  <si>
    <t>Enterprise</t>
  </si>
  <si>
    <t>Heidelberg</t>
  </si>
  <si>
    <t>Pachuta</t>
  </si>
  <si>
    <t>Quitman</t>
  </si>
  <si>
    <t>Stonewall</t>
  </si>
  <si>
    <t>Grenada</t>
  </si>
  <si>
    <t>Batesville</t>
  </si>
  <si>
    <t>Coldwater</t>
  </si>
  <si>
    <t>Como</t>
  </si>
  <si>
    <t>Crenshaw</t>
  </si>
  <si>
    <t>Hernando</t>
  </si>
  <si>
    <t>Horn Lake</t>
  </si>
  <si>
    <t>Olive Branch</t>
  </si>
  <si>
    <t>Oxford</t>
  </si>
  <si>
    <t>Sardis</t>
  </si>
  <si>
    <t>Senatobia</t>
  </si>
  <si>
    <t>Southaven</t>
  </si>
  <si>
    <t>Tunica</t>
  </si>
  <si>
    <t>Walls</t>
  </si>
  <si>
    <t>Greenwood</t>
  </si>
  <si>
    <t>Waveland</t>
  </si>
  <si>
    <t>Bay Saint Louis</t>
  </si>
  <si>
    <t>Port Gibson</t>
  </si>
  <si>
    <t>Gulfport</t>
  </si>
  <si>
    <t>Biloxi</t>
  </si>
  <si>
    <t>D'Iberville</t>
  </si>
  <si>
    <t>Pass Christian</t>
  </si>
  <si>
    <t>Belzoni</t>
  </si>
  <si>
    <t>Jackson</t>
  </si>
  <si>
    <t>Pascagoula</t>
  </si>
  <si>
    <t>Moss Point</t>
  </si>
  <si>
    <t>Ocean Springs</t>
  </si>
  <si>
    <t>Gautier</t>
  </si>
  <si>
    <t>Natchez</t>
  </si>
  <si>
    <t>Decatur</t>
  </si>
  <si>
    <t>DeKalb</t>
  </si>
  <si>
    <t>Newton</t>
  </si>
  <si>
    <t>Scooba</t>
  </si>
  <si>
    <t>Union</t>
  </si>
  <si>
    <t>NA</t>
  </si>
  <si>
    <t>Laurel</t>
  </si>
  <si>
    <t>Ellisville</t>
  </si>
  <si>
    <t>Sandersville</t>
  </si>
  <si>
    <t>Tupelo</t>
  </si>
  <si>
    <t>Fulton</t>
  </si>
  <si>
    <t>Brookhaven</t>
  </si>
  <si>
    <t>Meadville</t>
  </si>
  <si>
    <t>Long Beach</t>
  </si>
  <si>
    <t>Canton</t>
  </si>
  <si>
    <t>Flora</t>
  </si>
  <si>
    <t>Madison</t>
  </si>
  <si>
    <t>Ridgeland</t>
  </si>
  <si>
    <t>Marks</t>
  </si>
  <si>
    <t>Holly Springs</t>
  </si>
  <si>
    <t>Meridian</t>
  </si>
  <si>
    <t>Carthage</t>
  </si>
  <si>
    <t>Duck Hill</t>
  </si>
  <si>
    <t>Durant</t>
  </si>
  <si>
    <t>Kilmichael</t>
  </si>
  <si>
    <t>Goodman</t>
  </si>
  <si>
    <t>Kosciusko</t>
  </si>
  <si>
    <t>Lexington</t>
  </si>
  <si>
    <t>Louisville</t>
  </si>
  <si>
    <t>Pickens</t>
  </si>
  <si>
    <t>Tchula</t>
  </si>
  <si>
    <t>Walnut Grove</t>
  </si>
  <si>
    <t>West</t>
  </si>
  <si>
    <t>Winona</t>
  </si>
  <si>
    <t>Philadelphia</t>
  </si>
  <si>
    <t>Town of Tishomingo</t>
  </si>
  <si>
    <t>Macon</t>
  </si>
  <si>
    <t>Picayune</t>
  </si>
  <si>
    <t>Poplarville</t>
  </si>
  <si>
    <t>McComb</t>
  </si>
  <si>
    <t>Tylertown</t>
  </si>
  <si>
    <t>Wiggins</t>
  </si>
  <si>
    <t>Rolling Fork</t>
  </si>
  <si>
    <t>Columbia</t>
  </si>
  <si>
    <t>Prentiss</t>
  </si>
  <si>
    <t>Bassfield</t>
  </si>
  <si>
    <t>Starkville</t>
  </si>
  <si>
    <t>Maben</t>
  </si>
  <si>
    <t>Sturgis</t>
  </si>
  <si>
    <t>Indianola</t>
  </si>
  <si>
    <t>Drew</t>
  </si>
  <si>
    <t>Ruleville</t>
  </si>
  <si>
    <t>Moorhead</t>
  </si>
  <si>
    <t>Inverness</t>
  </si>
  <si>
    <t>Charleston</t>
  </si>
  <si>
    <t>Tutwiler</t>
  </si>
  <si>
    <t>Hattiesburg</t>
  </si>
  <si>
    <t>Petal</t>
  </si>
  <si>
    <t>West Point</t>
  </si>
  <si>
    <t>Amory</t>
  </si>
  <si>
    <t>Nettleton</t>
  </si>
  <si>
    <t>New Albany</t>
  </si>
  <si>
    <t>Myrtle</t>
  </si>
  <si>
    <t>Greenville</t>
  </si>
  <si>
    <t>Waynesboro</t>
  </si>
  <si>
    <t>Woodville</t>
  </si>
  <si>
    <t>Coffeeville</t>
  </si>
  <si>
    <t>Oakland</t>
  </si>
  <si>
    <t>Yazoo City</t>
  </si>
  <si>
    <t xml:space="preserve">City  </t>
  </si>
  <si>
    <t>Benton</t>
  </si>
  <si>
    <t>Yalobusha</t>
  </si>
  <si>
    <t>Bolivar</t>
  </si>
  <si>
    <t>Coahoma</t>
  </si>
  <si>
    <t>Carroll</t>
  </si>
  <si>
    <t xml:space="preserve">Simpson </t>
  </si>
  <si>
    <t xml:space="preserve">Rankin </t>
  </si>
  <si>
    <t>Scott</t>
  </si>
  <si>
    <t>Smith</t>
  </si>
  <si>
    <t>Lowndes</t>
  </si>
  <si>
    <t>Copiah</t>
  </si>
  <si>
    <t>Jefferson</t>
  </si>
  <si>
    <t>Covington</t>
  </si>
  <si>
    <t>Calhoun</t>
  </si>
  <si>
    <t>Chickasaw</t>
  </si>
  <si>
    <t>Lee</t>
  </si>
  <si>
    <t>Clarke</t>
  </si>
  <si>
    <t>Jasper</t>
  </si>
  <si>
    <t>DeSoto</t>
  </si>
  <si>
    <t>Lafayette</t>
  </si>
  <si>
    <t>Panola</t>
  </si>
  <si>
    <t>Tate</t>
  </si>
  <si>
    <t>Leflore</t>
  </si>
  <si>
    <t>Hancock</t>
  </si>
  <si>
    <t>Claiborne</t>
  </si>
  <si>
    <t>Harrison</t>
  </si>
  <si>
    <t>Humphreys</t>
  </si>
  <si>
    <t>Hinds</t>
  </si>
  <si>
    <t>George</t>
  </si>
  <si>
    <t>Kemper</t>
  </si>
  <si>
    <t>Lamar County</t>
  </si>
  <si>
    <t>Jones</t>
  </si>
  <si>
    <t>Itawamba</t>
  </si>
  <si>
    <t>Lincoln</t>
  </si>
  <si>
    <t>Lawrence</t>
  </si>
  <si>
    <t>Franklin</t>
  </si>
  <si>
    <t>Marshall</t>
  </si>
  <si>
    <t>Lauderdale</t>
  </si>
  <si>
    <t>Attala</t>
  </si>
  <si>
    <t>Holmes</t>
  </si>
  <si>
    <t>Leake</t>
  </si>
  <si>
    <t>Montgomery</t>
  </si>
  <si>
    <t>Winston</t>
  </si>
  <si>
    <t>Neshoba</t>
  </si>
  <si>
    <t>Noxubee</t>
  </si>
  <si>
    <t>Pike</t>
  </si>
  <si>
    <t>Amite</t>
  </si>
  <si>
    <t>Walthall</t>
  </si>
  <si>
    <t>Stone</t>
  </si>
  <si>
    <t>Perry</t>
  </si>
  <si>
    <t>Greene</t>
  </si>
  <si>
    <t>Sharkey</t>
  </si>
  <si>
    <t>Issaquena</t>
  </si>
  <si>
    <t>Marion</t>
  </si>
  <si>
    <t>Jefferson Davis</t>
  </si>
  <si>
    <t>Oktibbeha</t>
  </si>
  <si>
    <t>Sunflower</t>
  </si>
  <si>
    <t>Tallahatchie</t>
  </si>
  <si>
    <t>Forrest</t>
  </si>
  <si>
    <t>Choctaw</t>
  </si>
  <si>
    <t>Clay</t>
  </si>
  <si>
    <t>Monroe</t>
  </si>
  <si>
    <t>Webster</t>
  </si>
  <si>
    <t>Warren</t>
  </si>
  <si>
    <t>Washington</t>
  </si>
  <si>
    <t>Wayne</t>
  </si>
  <si>
    <t>Wilkinson</t>
  </si>
  <si>
    <t>Yazoo</t>
  </si>
  <si>
    <t>Bond Memorial Library</t>
  </si>
  <si>
    <t>Hickory Flat Public Library</t>
  </si>
  <si>
    <t>Blackmur Memorial Library</t>
  </si>
  <si>
    <t>Benoit Public Library</t>
  </si>
  <si>
    <t>Gunnison Public Library</t>
  </si>
  <si>
    <t>Mound Bayou Public Library</t>
  </si>
  <si>
    <t>Dr. Robert T. Hollingsworth Public Library</t>
  </si>
  <si>
    <t>Rosedale Public Library</t>
  </si>
  <si>
    <t>Thelma Rayner Memorial Library</t>
  </si>
  <si>
    <t>Robinson-Carpenter Memorial Library</t>
  </si>
  <si>
    <t>Field Memorial Library</t>
  </si>
  <si>
    <t>Carnegie Public Library of Clarksdale and Coahoma County</t>
  </si>
  <si>
    <t>Carrollton North-Carrollton  Public Library System</t>
  </si>
  <si>
    <t>Vaiden Public Library</t>
  </si>
  <si>
    <t>G. Chastain Flynt Memorial Library</t>
  </si>
  <si>
    <t>Pearl Public Library</t>
  </si>
  <si>
    <t>Brandon Public Library</t>
  </si>
  <si>
    <t>Puckett Public Library</t>
  </si>
  <si>
    <t>Pelahatchie Public Library</t>
  </si>
  <si>
    <t>Morton Public Library</t>
  </si>
  <si>
    <t>Forest Public Library</t>
  </si>
  <si>
    <t>Sandhill Public Library</t>
  </si>
  <si>
    <t>Richland Public Library</t>
  </si>
  <si>
    <t>Northwest Point Reservoir Library</t>
  </si>
  <si>
    <t>Florence Public Library</t>
  </si>
  <si>
    <t>Sebastopol Public Library</t>
  </si>
  <si>
    <t>Lake Public Library</t>
  </si>
  <si>
    <t>Magee Public Library</t>
  </si>
  <si>
    <t>Mendenhall Public Library</t>
  </si>
  <si>
    <t>Evon A. Ford Public Library</t>
  </si>
  <si>
    <t>Floyd J. Robinson Memorial Library</t>
  </si>
  <si>
    <t>Polkville Public Library</t>
  </si>
  <si>
    <t>R. T. Prince Memorial Library</t>
  </si>
  <si>
    <t>Harrisville Public Library</t>
  </si>
  <si>
    <t>Columbus Public Library</t>
  </si>
  <si>
    <t>Artesia Public Library</t>
  </si>
  <si>
    <t>Caledonia Public Lirary</t>
  </si>
  <si>
    <t>Crawford Public Library</t>
  </si>
  <si>
    <t>J.T. Biggs Memorial Library</t>
  </si>
  <si>
    <t>Jefferson County Library</t>
  </si>
  <si>
    <t>Georgetown Public Library</t>
  </si>
  <si>
    <t>George W Covington Memorial Library</t>
  </si>
  <si>
    <t>LOngie Dale Memorial Library</t>
  </si>
  <si>
    <t xml:space="preserve">R. E. Blackwell Memorial Libary </t>
  </si>
  <si>
    <t>Conner Graham Memorial Library</t>
  </si>
  <si>
    <t>Jane Blain Brewer Memorial</t>
  </si>
  <si>
    <t>Pontotoc County Library</t>
  </si>
  <si>
    <t>Jesse Yancy Memorial Library</t>
  </si>
  <si>
    <t>Calhoun City Library</t>
  </si>
  <si>
    <t>Edmondson Memorial Library</t>
  </si>
  <si>
    <t>Okolona Carnegie Library</t>
  </si>
  <si>
    <t>Houston Carnegie Library</t>
  </si>
  <si>
    <t>Houlka Public Library</t>
  </si>
  <si>
    <t>Sherman Public Library</t>
  </si>
  <si>
    <t>Bay Springs Municipal Library</t>
  </si>
  <si>
    <t>Quitman Public Library</t>
  </si>
  <si>
    <t>Enterprise Public Library</t>
  </si>
  <si>
    <t>Mary Weems Parker Memorial Library</t>
  </si>
  <si>
    <t>Pachuta Public Library</t>
  </si>
  <si>
    <t>Stonewall Public Library</t>
  </si>
  <si>
    <t>Elizabeth Jones Library</t>
  </si>
  <si>
    <t>Hernando Public Library</t>
  </si>
  <si>
    <t>B.J. Chain Public Library</t>
  </si>
  <si>
    <t>Lafayette County &amp; Oxford Public Library</t>
  </si>
  <si>
    <t>Batesville Public Library</t>
  </si>
  <si>
    <t>Sardis Public Library</t>
  </si>
  <si>
    <t>M.R. Dye Public library</t>
  </si>
  <si>
    <t>Walls Public Library</t>
  </si>
  <si>
    <t>Robert C. Irwin Public Library</t>
  </si>
  <si>
    <t>Jessie J. Edwards Public Library</t>
  </si>
  <si>
    <t xml:space="preserve">Senatobia Public Library </t>
  </si>
  <si>
    <t>Sam Lapidus Memorial Public Library</t>
  </si>
  <si>
    <t xml:space="preserve">Emily Jones Pointer Public Library </t>
  </si>
  <si>
    <t xml:space="preserve">M. R. Davis Public Library </t>
  </si>
  <si>
    <t>Greenwood-Leflore Public Library</t>
  </si>
  <si>
    <t>Jodie E Wilson Branch Library</t>
  </si>
  <si>
    <t>Bay Saint Louis-Hancock County Library</t>
  </si>
  <si>
    <t>Waveland Public Library</t>
  </si>
  <si>
    <t>Kiln Public Library</t>
  </si>
  <si>
    <t>Charles B. Murphy Pearlington Public Library</t>
  </si>
  <si>
    <t>East Hancock Public Library</t>
  </si>
  <si>
    <t>Harriette Person Memorial Library</t>
  </si>
  <si>
    <t>West Biloxi Library</t>
  </si>
  <si>
    <t>Jerry Lawrence Memorial Library</t>
  </si>
  <si>
    <t>Orange Grove Library</t>
  </si>
  <si>
    <t>Margaret Sherry Library</t>
  </si>
  <si>
    <t>Pass Christian Library</t>
  </si>
  <si>
    <t>Woolmarket Library</t>
  </si>
  <si>
    <t>Biloxi Public Library</t>
  </si>
  <si>
    <t>Saucier Children's Library</t>
  </si>
  <si>
    <t>Gulfport Library</t>
  </si>
  <si>
    <t>Humphreys County Library</t>
  </si>
  <si>
    <t>Eudora Welty Library</t>
  </si>
  <si>
    <t>Margaret Walker Alexander Library</t>
  </si>
  <si>
    <t>Ella Bess Austin Library</t>
  </si>
  <si>
    <t>R.G. Bolden/Anna Bell-Moore Library</t>
  </si>
  <si>
    <t>Beverly J. Brown Library</t>
  </si>
  <si>
    <t>Medgar Evers Library</t>
  </si>
  <si>
    <t>Lois A. Flagg Library</t>
  </si>
  <si>
    <t>Fannie Lou Hamer Library</t>
  </si>
  <si>
    <t>Annie T. Jeffers Library</t>
  </si>
  <si>
    <t>Evelyn T. Majure Library</t>
  </si>
  <si>
    <t>Willie Morris Library</t>
  </si>
  <si>
    <t>Quisenberry Library</t>
  </si>
  <si>
    <t>Raymond Library</t>
  </si>
  <si>
    <t>Charles W. Tisdale Lilbrary</t>
  </si>
  <si>
    <t>Richard Wright Library</t>
  </si>
  <si>
    <t>East Central Public Library</t>
  </si>
  <si>
    <t>Kathleen McIlwain Public Library of Gautier</t>
  </si>
  <si>
    <t>Lucedale-George County Public Library</t>
  </si>
  <si>
    <t>Ina Thompson Moss Point Library</t>
  </si>
  <si>
    <t>Ocean Springs Municipal Library</t>
  </si>
  <si>
    <t>Pascagoula Public Library</t>
  </si>
  <si>
    <t>St. Martin Public Library</t>
  </si>
  <si>
    <t>Vancleave Public Library</t>
  </si>
  <si>
    <t>Judge George W Armstrong Library</t>
  </si>
  <si>
    <t>Union Public Library</t>
  </si>
  <si>
    <t>DeKalb Public Library</t>
  </si>
  <si>
    <t>Jessie Mae Everett Public Library</t>
  </si>
  <si>
    <t>J Elliott McMullan Library</t>
  </si>
  <si>
    <t>Scooba Public Library</t>
  </si>
  <si>
    <t>Lumberton Public Library</t>
  </si>
  <si>
    <t>Purvis Public Library</t>
  </si>
  <si>
    <t>Oak Grove Public Library</t>
  </si>
  <si>
    <t>L. R. Boyer Memorial Library</t>
  </si>
  <si>
    <t xml:space="preserve">Laurel-Jones County Library </t>
  </si>
  <si>
    <t>Ellisville Public Library</t>
  </si>
  <si>
    <t>Lee County Library</t>
  </si>
  <si>
    <t>Itawamba County Pratt Memorial Library</t>
  </si>
  <si>
    <t>Lee County Library Bookmobile</t>
  </si>
  <si>
    <t>Lincoln County Library</t>
  </si>
  <si>
    <t>New Hebron Public Library</t>
  </si>
  <si>
    <t>Lawrence County Public Library</t>
  </si>
  <si>
    <t>Franklin County Public Library</t>
  </si>
  <si>
    <t>Long Beach Public Library</t>
  </si>
  <si>
    <t>Madison County-Canton Public Library</t>
  </si>
  <si>
    <t>Elsie Jurgens Memorial Library</t>
  </si>
  <si>
    <t>Flora Public Library</t>
  </si>
  <si>
    <t>Paul E. Griffin Library</t>
  </si>
  <si>
    <t>Rebecca Baine Rigby Library</t>
  </si>
  <si>
    <t>MARKS-QUITMAN COUNTY PUBLIC LIBRARY</t>
  </si>
  <si>
    <t xml:space="preserve">Marshall County Library </t>
  </si>
  <si>
    <t>Potts Camp Library</t>
  </si>
  <si>
    <t>Ruth B. French Library</t>
  </si>
  <si>
    <t>Meridian-Lauderdale Public Library</t>
  </si>
  <si>
    <t>Attala County Library</t>
  </si>
  <si>
    <t>Carthage-Leake County Library</t>
  </si>
  <si>
    <t>Duck Hill Public Library</t>
  </si>
  <si>
    <t>Durant Public Library</t>
  </si>
  <si>
    <t>Goodman Public Library</t>
  </si>
  <si>
    <t>Kilmichael Public Library</t>
  </si>
  <si>
    <t>Lexington Public Library</t>
  </si>
  <si>
    <t>Pickens Public Library</t>
  </si>
  <si>
    <t>Tchula Public Library</t>
  </si>
  <si>
    <t>Walnut Grove Public Library</t>
  </si>
  <si>
    <t>West Public Library</t>
  </si>
  <si>
    <t>Winona-Montgomery County Library</t>
  </si>
  <si>
    <t>Winston County Library</t>
  </si>
  <si>
    <t>Neshoba County Public Library</t>
  </si>
  <si>
    <t>Anne Spencer Cox Library</t>
  </si>
  <si>
    <t>Belmont Library</t>
  </si>
  <si>
    <t>Blue Mountain Library</t>
  </si>
  <si>
    <t>Burnsville Library</t>
  </si>
  <si>
    <t xml:space="preserve">Chalybeate Library </t>
  </si>
  <si>
    <t xml:space="preserve">Corinth Library </t>
  </si>
  <si>
    <t>George E. Allen Library</t>
  </si>
  <si>
    <t xml:space="preserve">Iuka Library </t>
  </si>
  <si>
    <t>Marietta Library</t>
  </si>
  <si>
    <t xml:space="preserve">Rienzi Library </t>
  </si>
  <si>
    <t>Ripley Public Library</t>
  </si>
  <si>
    <t xml:space="preserve">Tishomingo Public Library </t>
  </si>
  <si>
    <t xml:space="preserve">Walnut Public Library </t>
  </si>
  <si>
    <t>Ada Session Fant Memorial</t>
  </si>
  <si>
    <t>Vista J. Daniels</t>
  </si>
  <si>
    <t>Brooksville Public Library</t>
  </si>
  <si>
    <t>Margaret Reed Crosby Memorial Library</t>
  </si>
  <si>
    <t>Poplarville Public Library</t>
  </si>
  <si>
    <t>McComb Public Library</t>
  </si>
  <si>
    <t>Alpha Center Library</t>
  </si>
  <si>
    <t>Magnolia Public Library</t>
  </si>
  <si>
    <t>Osyka Public Library</t>
  </si>
  <si>
    <t>Progress Public Library</t>
  </si>
  <si>
    <t>Crosby Public Library</t>
  </si>
  <si>
    <t>Gloster Public Library</t>
  </si>
  <si>
    <t>Liberty Public Library</t>
  </si>
  <si>
    <t>Walthall County Library</t>
  </si>
  <si>
    <t>William Estes Powell Memorial Library</t>
  </si>
  <si>
    <t>New Augusta Public Library</t>
  </si>
  <si>
    <t>Richton Public Library</t>
  </si>
  <si>
    <t>Stone County Library</t>
  </si>
  <si>
    <t>William &amp; Dolores Mauldin Library</t>
  </si>
  <si>
    <t>State Line Public Library</t>
  </si>
  <si>
    <t>McLain Public Library</t>
  </si>
  <si>
    <t>Leakesville Public Library</t>
  </si>
  <si>
    <t>Sharkey-Issaquena County Library</t>
  </si>
  <si>
    <t>Columbia-Marion County Public Library</t>
  </si>
  <si>
    <t>Prentiss Public Library</t>
  </si>
  <si>
    <t>Dr. Frank L. Leggett Public Library</t>
  </si>
  <si>
    <t>Starkville Public Library</t>
  </si>
  <si>
    <t>Maben Public Library</t>
  </si>
  <si>
    <t>Sturgis Public Library</t>
  </si>
  <si>
    <t>Drew Public Library</t>
  </si>
  <si>
    <t>Horace Stansel Library</t>
  </si>
  <si>
    <t>Inverness Public Library</t>
  </si>
  <si>
    <t>Kathy June Sherrif Public Library</t>
  </si>
  <si>
    <t>Henry M Seymour Library</t>
  </si>
  <si>
    <t>Charleston Public Library</t>
  </si>
  <si>
    <t>Tutwiler Public Library</t>
  </si>
  <si>
    <t>Hattiesburg Public Library</t>
  </si>
  <si>
    <t>Petal Public Library</t>
  </si>
  <si>
    <t>Bryan Public Library</t>
  </si>
  <si>
    <t>Amory Municipal Library</t>
  </si>
  <si>
    <t>Evans Memorial Library</t>
  </si>
  <si>
    <t>Choctaw County Public Library</t>
  </si>
  <si>
    <t>Dorothy J. Lowe Memorial Library</t>
  </si>
  <si>
    <t>Weir Public Library</t>
  </si>
  <si>
    <t>Wren Public Library</t>
  </si>
  <si>
    <t>Webster County Public Library</t>
  </si>
  <si>
    <t>Mathiston Public Library</t>
  </si>
  <si>
    <t>Hamilton Public Library</t>
  </si>
  <si>
    <t>Jennie Stephens Smith Library</t>
  </si>
  <si>
    <t>Nance-McNeely Memorial Library</t>
  </si>
  <si>
    <t>WarrenCounty-Vicksburg Public Library</t>
  </si>
  <si>
    <t>Arcola Library</t>
  </si>
  <si>
    <t>Avon Library</t>
  </si>
  <si>
    <t>Glen Allan Library</t>
  </si>
  <si>
    <t>Torrey Wood Memorial Library</t>
  </si>
  <si>
    <t>Leland Library</t>
  </si>
  <si>
    <t>William Alexander Percy Memorial Library</t>
  </si>
  <si>
    <t>Alfred Rankins Memorial LIbrary</t>
  </si>
  <si>
    <t>Waynesboro-Wayne County Library</t>
  </si>
  <si>
    <t>Wilkinson County Woodville Public Library</t>
  </si>
  <si>
    <t>Kevin Poole Van Cleave Memorial Library</t>
  </si>
  <si>
    <t>Coffeeville Public Library</t>
  </si>
  <si>
    <t>Oakland Public Library</t>
  </si>
  <si>
    <t>Yazoo Library Association</t>
  </si>
  <si>
    <t>Circulation 2014*</t>
  </si>
  <si>
    <t>Circulation 2013</t>
  </si>
  <si>
    <t>Group II - 20,001 to 40,000</t>
  </si>
  <si>
    <t>Group III - 40,001 to 60,000</t>
  </si>
  <si>
    <t>Group IV - 60,001 to 80,000</t>
  </si>
  <si>
    <t>Group V - 80,001 to 125,000</t>
  </si>
  <si>
    <t>Group VI - 125,000+</t>
  </si>
  <si>
    <t>Group I</t>
  </si>
  <si>
    <t>Group I  Under 20,000 Population</t>
  </si>
  <si>
    <t>Group III- 40,001- 60,000</t>
  </si>
  <si>
    <t>Independent</t>
  </si>
  <si>
    <t>COVINGTON COUNTY LIBRARY SYSTEM</t>
  </si>
  <si>
    <t xml:space="preserve">Alcorn </t>
  </si>
  <si>
    <t xml:space="preserve">Prentiss  </t>
  </si>
  <si>
    <t xml:space="preserve">Tishomingo  </t>
  </si>
  <si>
    <t xml:space="preserve">Tippah  </t>
  </si>
  <si>
    <t xml:space="preserve">Lee </t>
  </si>
  <si>
    <t xml:space="preserve">Pearl River </t>
  </si>
  <si>
    <t>Totals:</t>
  </si>
  <si>
    <t>*2014 figures are listed from lowest to highest circulation.</t>
  </si>
  <si>
    <t>THE LIBRARY OF HATTIESBURG, PETAL &amp; FORREST COUNTY</t>
  </si>
  <si>
    <t>(Group VI)</t>
  </si>
  <si>
    <t>STARKVILLE-OKTIBBEHA COUNTY LIBRARY SYSTEM</t>
  </si>
  <si>
    <t>*Total unduplicated service population per 2014 Census.</t>
  </si>
  <si>
    <t>2994079*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</si>
</sst>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0"/>
    <numFmt numFmtId="167" formatCode="_(&quot;$&quot;* #,##0_);_(&quot;$&quot;* \(#,##0\);_(&quot;$&quot;* &quot;-&quot;??_);_(@_)"/>
    <numFmt numFmtId="168" formatCode="0.000"/>
    <numFmt numFmtId="169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theme="1"/>
      <name val="Arial"/>
      <family val="2"/>
    </font>
    <font>
      <b/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4">
    <xf numFmtId="0" fontId="0" fillId="0" borderId="0" xfId="0"/>
    <xf numFmtId="3" fontId="5" fillId="0" borderId="0" xfId="1" applyNumberFormat="1"/>
    <xf numFmtId="2" fontId="0" fillId="0" borderId="0" xfId="0" applyNumberFormat="1"/>
    <xf numFmtId="1" fontId="0" fillId="0" borderId="0" xfId="0" applyNumberFormat="1"/>
    <xf numFmtId="1" fontId="5" fillId="0" borderId="0" xfId="1" applyNumberFormat="1"/>
    <xf numFmtId="2" fontId="5" fillId="0" borderId="0" xfId="1" applyNumberFormat="1"/>
    <xf numFmtId="0" fontId="0" fillId="0" borderId="0" xfId="0" applyAlignment="1">
      <alignment horizontal="right"/>
    </xf>
    <xf numFmtId="0" fontId="5" fillId="0" borderId="0" xfId="1"/>
    <xf numFmtId="1" fontId="5" fillId="0" borderId="0" xfId="1" applyNumberFormat="1" applyAlignment="1">
      <alignment horizontal="right"/>
    </xf>
    <xf numFmtId="3" fontId="0" fillId="0" borderId="0" xfId="0" applyNumberFormat="1"/>
    <xf numFmtId="167" fontId="0" fillId="4" borderId="22" xfId="2" applyNumberFormat="1" applyFont="1" applyFill="1" applyBorder="1"/>
    <xf numFmtId="167" fontId="10" fillId="4" borderId="22" xfId="2" applyNumberFormat="1" applyFont="1" applyFill="1" applyBorder="1"/>
    <xf numFmtId="44" fontId="0" fillId="0" borderId="22" xfId="2" applyFont="1" applyBorder="1"/>
    <xf numFmtId="165" fontId="0" fillId="0" borderId="22" xfId="0" applyNumberFormat="1" applyBorder="1"/>
    <xf numFmtId="164" fontId="10" fillId="0" borderId="22" xfId="4" applyNumberFormat="1" applyBorder="1"/>
    <xf numFmtId="166" fontId="10" fillId="0" borderId="22" xfId="4" applyNumberFormat="1" applyBorder="1"/>
    <xf numFmtId="44" fontId="0" fillId="7" borderId="22" xfId="2" applyFont="1" applyFill="1" applyBorder="1"/>
    <xf numFmtId="0" fontId="10" fillId="0" borderId="22" xfId="4" applyBorder="1"/>
    <xf numFmtId="1" fontId="4" fillId="0" borderId="9" xfId="0" applyNumberFormat="1" applyFont="1" applyBorder="1" applyAlignment="1">
      <alignment horizontal="right" wrapText="1"/>
    </xf>
    <xf numFmtId="168" fontId="4" fillId="0" borderId="9" xfId="0" applyNumberFormat="1" applyFont="1" applyBorder="1" applyAlignment="1">
      <alignment horizontal="right" wrapText="1"/>
    </xf>
    <xf numFmtId="0" fontId="0" fillId="0" borderId="0" xfId="0"/>
    <xf numFmtId="0" fontId="4" fillId="0" borderId="9" xfId="0" applyFont="1" applyBorder="1" applyAlignment="1">
      <alignment horizontal="right"/>
    </xf>
    <xf numFmtId="164" fontId="4" fillId="0" borderId="10" xfId="0" applyNumberFormat="1" applyFont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164" fontId="4" fillId="0" borderId="9" xfId="0" applyNumberFormat="1" applyFont="1" applyBorder="1" applyAlignment="1">
      <alignment horizontal="right" wrapText="1"/>
    </xf>
    <xf numFmtId="3" fontId="10" fillId="0" borderId="22" xfId="4" applyNumberFormat="1" applyBorder="1"/>
    <xf numFmtId="1" fontId="10" fillId="0" borderId="22" xfId="4" applyNumberFormat="1" applyBorder="1"/>
    <xf numFmtId="2" fontId="0" fillId="0" borderId="22" xfId="0" applyNumberFormat="1" applyBorder="1"/>
    <xf numFmtId="3" fontId="10" fillId="0" borderId="39" xfId="4" applyNumberFormat="1" applyBorder="1"/>
    <xf numFmtId="1" fontId="10" fillId="0" borderId="39" xfId="4" applyNumberFormat="1" applyBorder="1"/>
    <xf numFmtId="0" fontId="0" fillId="0" borderId="39" xfId="0" applyBorder="1"/>
    <xf numFmtId="3" fontId="10" fillId="0" borderId="28" xfId="4" applyNumberFormat="1" applyBorder="1"/>
    <xf numFmtId="1" fontId="10" fillId="0" borderId="29" xfId="4" applyNumberFormat="1" applyBorder="1"/>
    <xf numFmtId="3" fontId="10" fillId="0" borderId="29" xfId="4" applyNumberFormat="1" applyBorder="1"/>
    <xf numFmtId="3" fontId="12" fillId="0" borderId="39" xfId="0" applyNumberFormat="1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1" fontId="10" fillId="0" borderId="40" xfId="4" applyNumberFormat="1" applyBorder="1"/>
    <xf numFmtId="0" fontId="0" fillId="0" borderId="40" xfId="0" applyBorder="1"/>
    <xf numFmtId="1" fontId="10" fillId="0" borderId="30" xfId="4" applyNumberFormat="1" applyBorder="1"/>
    <xf numFmtId="1" fontId="10" fillId="0" borderId="28" xfId="4" applyNumberFormat="1" applyBorder="1"/>
    <xf numFmtId="3" fontId="12" fillId="0" borderId="33" xfId="0" applyNumberFormat="1" applyFont="1" applyBorder="1" applyAlignment="1">
      <alignment horizontal="center" wrapText="1"/>
    </xf>
    <xf numFmtId="0" fontId="0" fillId="0" borderId="41" xfId="0" applyBorder="1"/>
    <xf numFmtId="3" fontId="16" fillId="0" borderId="33" xfId="0" applyNumberFormat="1" applyFont="1" applyBorder="1" applyAlignment="1">
      <alignment horizontal="center" wrapText="1"/>
    </xf>
    <xf numFmtId="3" fontId="10" fillId="0" borderId="40" xfId="4" applyNumberFormat="1" applyBorder="1"/>
    <xf numFmtId="9" fontId="0" fillId="0" borderId="22" xfId="3" applyFont="1" applyBorder="1"/>
    <xf numFmtId="3" fontId="10" fillId="0" borderId="30" xfId="4" applyNumberFormat="1" applyBorder="1"/>
    <xf numFmtId="1" fontId="10" fillId="0" borderId="50" xfId="4" applyNumberFormat="1" applyBorder="1"/>
    <xf numFmtId="1" fontId="10" fillId="0" borderId="21" xfId="4" applyNumberFormat="1" applyBorder="1"/>
    <xf numFmtId="1" fontId="10" fillId="0" borderId="51" xfId="4" applyNumberFormat="1" applyBorder="1"/>
    <xf numFmtId="3" fontId="12" fillId="5" borderId="28" xfId="0" applyNumberFormat="1" applyFont="1" applyFill="1" applyBorder="1" applyAlignment="1">
      <alignment horizontal="center" wrapText="1"/>
    </xf>
    <xf numFmtId="3" fontId="12" fillId="5" borderId="30" xfId="0" applyNumberFormat="1" applyFont="1" applyFill="1" applyBorder="1" applyAlignment="1">
      <alignment horizontal="center" wrapText="1"/>
    </xf>
    <xf numFmtId="3" fontId="12" fillId="5" borderId="42" xfId="0" applyNumberFormat="1" applyFont="1" applyFill="1" applyBorder="1" applyAlignment="1">
      <alignment horizontal="center" wrapText="1"/>
    </xf>
    <xf numFmtId="2" fontId="0" fillId="0" borderId="29" xfId="0" applyNumberFormat="1" applyBorder="1"/>
    <xf numFmtId="9" fontId="0" fillId="0" borderId="29" xfId="3" applyFont="1" applyBorder="1"/>
    <xf numFmtId="0" fontId="5" fillId="0" borderId="0" xfId="1" applyBorder="1"/>
    <xf numFmtId="164" fontId="5" fillId="0" borderId="19" xfId="1" applyNumberFormat="1" applyBorder="1"/>
    <xf numFmtId="0" fontId="5" fillId="5" borderId="0" xfId="1" applyFill="1" applyBorder="1"/>
    <xf numFmtId="164" fontId="5" fillId="5" borderId="19" xfId="1" applyNumberFormat="1" applyFill="1" applyBorder="1"/>
    <xf numFmtId="164" fontId="5" fillId="0" borderId="0" xfId="1" applyNumberFormat="1" applyBorder="1"/>
    <xf numFmtId="0" fontId="5" fillId="0" borderId="52" xfId="1" applyBorder="1"/>
    <xf numFmtId="164" fontId="5" fillId="5" borderId="0" xfId="1" applyNumberFormat="1" applyFill="1" applyBorder="1"/>
    <xf numFmtId="0" fontId="5" fillId="5" borderId="52" xfId="1" applyFill="1" applyBorder="1"/>
    <xf numFmtId="0" fontId="10" fillId="5" borderId="52" xfId="4" applyFill="1" applyBorder="1"/>
    <xf numFmtId="0" fontId="10" fillId="5" borderId="0" xfId="4" applyFill="1" applyBorder="1"/>
    <xf numFmtId="1" fontId="10" fillId="5" borderId="0" xfId="4" applyNumberFormat="1" applyFill="1" applyBorder="1"/>
    <xf numFmtId="164" fontId="10" fillId="5" borderId="19" xfId="4" applyNumberFormat="1" applyFill="1" applyBorder="1"/>
    <xf numFmtId="164" fontId="10" fillId="4" borderId="0" xfId="4" applyNumberFormat="1" applyFill="1" applyBorder="1"/>
    <xf numFmtId="0" fontId="10" fillId="4" borderId="0" xfId="4" applyFill="1" applyBorder="1"/>
    <xf numFmtId="1" fontId="5" fillId="5" borderId="0" xfId="1" applyNumberFormat="1" applyFill="1" applyBorder="1" applyAlignment="1">
      <alignment horizontal="right"/>
    </xf>
    <xf numFmtId="1" fontId="5" fillId="0" borderId="0" xfId="1" applyNumberFormat="1" applyBorder="1" applyAlignment="1">
      <alignment horizontal="right"/>
    </xf>
    <xf numFmtId="0" fontId="5" fillId="5" borderId="0" xfId="1" applyFill="1" applyBorder="1" applyAlignment="1">
      <alignment horizontal="right"/>
    </xf>
    <xf numFmtId="0" fontId="5" fillId="0" borderId="0" xfId="1" applyBorder="1" applyAlignment="1">
      <alignment horizontal="right"/>
    </xf>
    <xf numFmtId="1" fontId="10" fillId="4" borderId="0" xfId="4" applyNumberFormat="1" applyFill="1" applyBorder="1" applyAlignment="1">
      <alignment horizontal="right"/>
    </xf>
    <xf numFmtId="164" fontId="10" fillId="4" borderId="19" xfId="4" applyNumberFormat="1" applyFill="1" applyBorder="1"/>
    <xf numFmtId="0" fontId="10" fillId="4" borderId="0" xfId="4" applyFill="1" applyBorder="1" applyAlignment="1">
      <alignment horizontal="right"/>
    </xf>
    <xf numFmtId="1" fontId="10" fillId="4" borderId="0" xfId="4" applyNumberFormat="1" applyFill="1" applyBorder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166" fontId="5" fillId="5" borderId="0" xfId="1" applyNumberFormat="1" applyFill="1" applyBorder="1"/>
    <xf numFmtId="166" fontId="5" fillId="0" borderId="0" xfId="1" applyNumberFormat="1" applyBorder="1"/>
    <xf numFmtId="0" fontId="10" fillId="5" borderId="0" xfId="4" applyFill="1" applyBorder="1" applyAlignment="1">
      <alignment horizontal="right"/>
    </xf>
    <xf numFmtId="1" fontId="10" fillId="5" borderId="0" xfId="4" applyNumberForma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5" fillId="0" borderId="52" xfId="1" applyBorder="1" applyAlignment="1">
      <alignment vertical="top"/>
    </xf>
    <xf numFmtId="0" fontId="5" fillId="0" borderId="0" xfId="1" applyBorder="1" applyAlignment="1">
      <alignment horizontal="right" vertical="top"/>
    </xf>
    <xf numFmtId="0" fontId="0" fillId="5" borderId="19" xfId="0" applyFill="1" applyBorder="1"/>
    <xf numFmtId="0" fontId="0" fillId="5" borderId="52" xfId="0" applyFill="1" applyBorder="1"/>
    <xf numFmtId="0" fontId="10" fillId="4" borderId="52" xfId="4" applyFill="1" applyBorder="1"/>
    <xf numFmtId="0" fontId="0" fillId="4" borderId="52" xfId="0" applyFill="1" applyBorder="1"/>
    <xf numFmtId="0" fontId="0" fillId="4" borderId="19" xfId="0" applyFill="1" applyBorder="1"/>
    <xf numFmtId="0" fontId="5" fillId="5" borderId="56" xfId="1" applyFill="1" applyBorder="1"/>
    <xf numFmtId="0" fontId="5" fillId="5" borderId="2" xfId="1" applyFill="1" applyBorder="1" applyAlignment="1">
      <alignment horizontal="right"/>
    </xf>
    <xf numFmtId="44" fontId="5" fillId="5" borderId="57" xfId="2" applyFont="1" applyFill="1" applyBorder="1"/>
    <xf numFmtId="0" fontId="10" fillId="5" borderId="56" xfId="4" applyFill="1" applyBorder="1"/>
    <xf numFmtId="0" fontId="10" fillId="5" borderId="2" xfId="4" applyFill="1" applyBorder="1" applyAlignment="1">
      <alignment horizontal="right"/>
    </xf>
    <xf numFmtId="164" fontId="10" fillId="5" borderId="57" xfId="4" applyNumberFormat="1" applyFill="1" applyBorder="1"/>
    <xf numFmtId="0" fontId="5" fillId="0" borderId="56" xfId="1" applyBorder="1" applyAlignment="1">
      <alignment wrapText="1"/>
    </xf>
    <xf numFmtId="1" fontId="5" fillId="0" borderId="2" xfId="1" applyNumberFormat="1" applyBorder="1" applyAlignment="1">
      <alignment horizontal="right" wrapText="1"/>
    </xf>
    <xf numFmtId="164" fontId="5" fillId="0" borderId="57" xfId="1" applyNumberFormat="1" applyBorder="1" applyAlignment="1">
      <alignment wrapText="1"/>
    </xf>
    <xf numFmtId="0" fontId="10" fillId="4" borderId="56" xfId="4" applyFill="1" applyBorder="1" applyAlignment="1">
      <alignment wrapText="1"/>
    </xf>
    <xf numFmtId="1" fontId="10" fillId="4" borderId="2" xfId="4" applyNumberFormat="1" applyFill="1" applyBorder="1" applyAlignment="1">
      <alignment horizontal="right" wrapText="1"/>
    </xf>
    <xf numFmtId="164" fontId="10" fillId="4" borderId="57" xfId="4" applyNumberFormat="1" applyFill="1" applyBorder="1" applyAlignment="1">
      <alignment wrapText="1"/>
    </xf>
    <xf numFmtId="0" fontId="5" fillId="5" borderId="58" xfId="1" applyFill="1" applyBorder="1"/>
    <xf numFmtId="1" fontId="5" fillId="5" borderId="9" xfId="1" applyNumberFormat="1" applyFill="1" applyBorder="1" applyAlignment="1">
      <alignment horizontal="right"/>
    </xf>
    <xf numFmtId="164" fontId="5" fillId="5" borderId="27" xfId="1" applyNumberFormat="1" applyFill="1" applyBorder="1"/>
    <xf numFmtId="0" fontId="10" fillId="5" borderId="58" xfId="4" applyFill="1" applyBorder="1"/>
    <xf numFmtId="1" fontId="10" fillId="5" borderId="9" xfId="4" applyNumberFormat="1" applyFill="1" applyBorder="1" applyAlignment="1">
      <alignment horizontal="right"/>
    </xf>
    <xf numFmtId="164" fontId="10" fillId="5" borderId="27" xfId="4" applyNumberFormat="1" applyFill="1" applyBorder="1"/>
    <xf numFmtId="164" fontId="0" fillId="5" borderId="10" xfId="0" applyNumberFormat="1" applyFill="1" applyBorder="1"/>
    <xf numFmtId="0" fontId="5" fillId="5" borderId="60" xfId="1" applyFill="1" applyBorder="1"/>
    <xf numFmtId="1" fontId="5" fillId="5" borderId="61" xfId="1" applyNumberFormat="1" applyFill="1" applyBorder="1" applyAlignment="1">
      <alignment horizontal="right"/>
    </xf>
    <xf numFmtId="164" fontId="5" fillId="5" borderId="26" xfId="1" applyNumberFormat="1" applyFill="1" applyBorder="1"/>
    <xf numFmtId="0" fontId="0" fillId="5" borderId="60" xfId="0" applyFill="1" applyBorder="1"/>
    <xf numFmtId="0" fontId="0" fillId="5" borderId="61" xfId="0" applyFill="1" applyBorder="1" applyAlignment="1">
      <alignment horizontal="right"/>
    </xf>
    <xf numFmtId="0" fontId="0" fillId="5" borderId="26" xfId="0" applyFill="1" applyBorder="1"/>
    <xf numFmtId="0" fontId="5" fillId="0" borderId="56" xfId="1" applyBorder="1"/>
    <xf numFmtId="1" fontId="5" fillId="0" borderId="2" xfId="1" applyNumberFormat="1" applyBorder="1" applyAlignment="1">
      <alignment horizontal="right"/>
    </xf>
    <xf numFmtId="164" fontId="5" fillId="0" borderId="57" xfId="1" applyNumberFormat="1" applyBorder="1"/>
    <xf numFmtId="0" fontId="10" fillId="4" borderId="56" xfId="4" applyFill="1" applyBorder="1"/>
    <xf numFmtId="1" fontId="10" fillId="4" borderId="2" xfId="4" applyNumberFormat="1" applyFill="1" applyBorder="1" applyAlignment="1">
      <alignment horizontal="right"/>
    </xf>
    <xf numFmtId="164" fontId="10" fillId="4" borderId="57" xfId="4" applyNumberFormat="1" applyFill="1" applyBorder="1"/>
    <xf numFmtId="164" fontId="0" fillId="0" borderId="3" xfId="0" applyNumberFormat="1" applyBorder="1"/>
    <xf numFmtId="0" fontId="5" fillId="0" borderId="58" xfId="1" applyBorder="1"/>
    <xf numFmtId="1" fontId="5" fillId="0" borderId="9" xfId="1" applyNumberFormat="1" applyBorder="1" applyAlignment="1">
      <alignment horizontal="right"/>
    </xf>
    <xf numFmtId="164" fontId="5" fillId="0" borderId="27" xfId="1" applyNumberFormat="1" applyBorder="1"/>
    <xf numFmtId="0" fontId="10" fillId="4" borderId="58" xfId="4" applyFill="1" applyBorder="1"/>
    <xf numFmtId="1" fontId="10" fillId="4" borderId="9" xfId="4" applyNumberFormat="1" applyFill="1" applyBorder="1" applyAlignment="1">
      <alignment horizontal="right"/>
    </xf>
    <xf numFmtId="164" fontId="10" fillId="4" borderId="27" xfId="4" applyNumberFormat="1" applyFill="1" applyBorder="1"/>
    <xf numFmtId="164" fontId="0" fillId="0" borderId="10" xfId="0" applyNumberFormat="1" applyBorder="1"/>
    <xf numFmtId="0" fontId="5" fillId="0" borderId="60" xfId="1" applyBorder="1"/>
    <xf numFmtId="1" fontId="5" fillId="0" borderId="61" xfId="1" applyNumberFormat="1" applyBorder="1" applyAlignment="1">
      <alignment horizontal="right"/>
    </xf>
    <xf numFmtId="164" fontId="5" fillId="0" borderId="26" xfId="1" applyNumberFormat="1" applyBorder="1"/>
    <xf numFmtId="0" fontId="0" fillId="4" borderId="60" xfId="0" applyFill="1" applyBorder="1"/>
    <xf numFmtId="0" fontId="0" fillId="4" borderId="61" xfId="0" applyFill="1" applyBorder="1" applyAlignment="1">
      <alignment horizontal="right"/>
    </xf>
    <xf numFmtId="0" fontId="0" fillId="4" borderId="26" xfId="0" applyFill="1" applyBorder="1"/>
    <xf numFmtId="1" fontId="5" fillId="5" borderId="2" xfId="1" applyNumberFormat="1" applyFill="1" applyBorder="1" applyAlignment="1">
      <alignment horizontal="right"/>
    </xf>
    <xf numFmtId="164" fontId="5" fillId="5" borderId="2" xfId="1" applyNumberFormat="1" applyFill="1" applyBorder="1"/>
    <xf numFmtId="1" fontId="10" fillId="5" borderId="2" xfId="4" applyNumberFormat="1" applyFill="1" applyBorder="1" applyAlignment="1">
      <alignment horizontal="right"/>
    </xf>
    <xf numFmtId="164" fontId="0" fillId="5" borderId="3" xfId="0" applyNumberFormat="1" applyFill="1" applyBorder="1"/>
    <xf numFmtId="1" fontId="5" fillId="4" borderId="0" xfId="1" applyNumberFormat="1" applyFill="1" applyBorder="1" applyAlignment="1">
      <alignment horizontal="right"/>
    </xf>
    <xf numFmtId="164" fontId="5" fillId="0" borderId="9" xfId="1" applyNumberFormat="1" applyBorder="1"/>
    <xf numFmtId="164" fontId="5" fillId="0" borderId="61" xfId="1" applyNumberFormat="1" applyBorder="1"/>
    <xf numFmtId="164" fontId="5" fillId="5" borderId="9" xfId="1" applyNumberFormat="1" applyFill="1" applyBorder="1"/>
    <xf numFmtId="164" fontId="5" fillId="5" borderId="61" xfId="1" applyNumberFormat="1" applyFill="1" applyBorder="1"/>
    <xf numFmtId="166" fontId="5" fillId="0" borderId="61" xfId="1" applyNumberFormat="1" applyBorder="1"/>
    <xf numFmtId="0" fontId="10" fillId="4" borderId="60" xfId="4" applyFill="1" applyBorder="1"/>
    <xf numFmtId="1" fontId="10" fillId="4" borderId="61" xfId="4" applyNumberFormat="1" applyFill="1" applyBorder="1" applyAlignment="1">
      <alignment horizontal="right"/>
    </xf>
    <xf numFmtId="164" fontId="10" fillId="4" borderId="26" xfId="4" applyNumberFormat="1" applyFill="1" applyBorder="1"/>
    <xf numFmtId="0" fontId="5" fillId="0" borderId="2" xfId="1" applyBorder="1" applyAlignment="1">
      <alignment horizontal="right"/>
    </xf>
    <xf numFmtId="166" fontId="5" fillId="0" borderId="2" xfId="1" applyNumberFormat="1" applyBorder="1"/>
    <xf numFmtId="0" fontId="10" fillId="4" borderId="2" xfId="4" applyFill="1" applyBorder="1" applyAlignment="1">
      <alignment horizontal="right"/>
    </xf>
    <xf numFmtId="0" fontId="4" fillId="0" borderId="61" xfId="0" applyFont="1" applyBorder="1" applyAlignment="1">
      <alignment horizontal="right"/>
    </xf>
    <xf numFmtId="1" fontId="4" fillId="0" borderId="61" xfId="0" applyNumberFormat="1" applyFont="1" applyBorder="1" applyAlignment="1">
      <alignment horizontal="right" wrapText="1"/>
    </xf>
    <xf numFmtId="164" fontId="4" fillId="0" borderId="62" xfId="0" applyNumberFormat="1" applyFont="1" applyBorder="1" applyAlignment="1">
      <alignment horizontal="right" wrapText="1"/>
    </xf>
    <xf numFmtId="0" fontId="4" fillId="0" borderId="61" xfId="0" applyFont="1" applyBorder="1" applyAlignment="1">
      <alignment horizontal="right" wrapText="1"/>
    </xf>
    <xf numFmtId="168" fontId="4" fillId="0" borderId="61" xfId="0" applyNumberFormat="1" applyFont="1" applyBorder="1" applyAlignment="1">
      <alignment horizontal="right" wrapText="1"/>
    </xf>
    <xf numFmtId="164" fontId="4" fillId="0" borderId="61" xfId="0" applyNumberFormat="1" applyFont="1" applyBorder="1" applyAlignment="1">
      <alignment horizontal="right" wrapText="1"/>
    </xf>
    <xf numFmtId="0" fontId="5" fillId="5" borderId="9" xfId="1" applyFill="1" applyBorder="1" applyAlignment="1">
      <alignment horizontal="right"/>
    </xf>
    <xf numFmtId="0" fontId="10" fillId="5" borderId="9" xfId="4" applyFill="1" applyBorder="1" applyAlignment="1">
      <alignment horizontal="right"/>
    </xf>
    <xf numFmtId="0" fontId="5" fillId="5" borderId="61" xfId="1" applyFill="1" applyBorder="1" applyAlignment="1">
      <alignment horizontal="right"/>
    </xf>
    <xf numFmtId="164" fontId="5" fillId="0" borderId="2" xfId="1" applyNumberFormat="1" applyBorder="1"/>
    <xf numFmtId="0" fontId="5" fillId="4" borderId="0" xfId="1" applyFill="1" applyBorder="1"/>
    <xf numFmtId="166" fontId="5" fillId="4" borderId="0" xfId="1" applyNumberFormat="1" applyFill="1" applyBorder="1"/>
    <xf numFmtId="0" fontId="4" fillId="0" borderId="2" xfId="0" applyFont="1" applyBorder="1" applyAlignment="1">
      <alignment horizontal="right"/>
    </xf>
    <xf numFmtId="1" fontId="4" fillId="0" borderId="2" xfId="0" applyNumberFormat="1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168" fontId="4" fillId="0" borderId="2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0" fontId="5" fillId="5" borderId="2" xfId="1" applyFill="1" applyBorder="1"/>
    <xf numFmtId="166" fontId="5" fillId="5" borderId="2" xfId="1" applyNumberFormat="1" applyFill="1" applyBorder="1"/>
    <xf numFmtId="0" fontId="5" fillId="0" borderId="9" xfId="1" applyBorder="1"/>
    <xf numFmtId="0" fontId="5" fillId="0" borderId="61" xfId="1" applyBorder="1"/>
    <xf numFmtId="0" fontId="5" fillId="0" borderId="58" xfId="1" applyBorder="1" applyAlignment="1">
      <alignment vertical="top"/>
    </xf>
    <xf numFmtId="0" fontId="5" fillId="0" borderId="9" xfId="1" applyBorder="1" applyAlignment="1">
      <alignment horizontal="right" vertical="top"/>
    </xf>
    <xf numFmtId="0" fontId="10" fillId="4" borderId="9" xfId="4" applyFill="1" applyBorder="1" applyAlignment="1">
      <alignment horizontal="right"/>
    </xf>
    <xf numFmtId="0" fontId="5" fillId="0" borderId="60" xfId="1" applyBorder="1" applyAlignment="1">
      <alignment vertical="top"/>
    </xf>
    <xf numFmtId="0" fontId="5" fillId="0" borderId="61" xfId="1" applyBorder="1" applyAlignment="1">
      <alignment horizontal="right"/>
    </xf>
    <xf numFmtId="0" fontId="10" fillId="4" borderId="61" xfId="4" applyFill="1" applyBorder="1" applyAlignment="1">
      <alignment horizontal="right"/>
    </xf>
    <xf numFmtId="1" fontId="10" fillId="5" borderId="2" xfId="4" applyNumberFormat="1" applyFill="1" applyBorder="1"/>
    <xf numFmtId="164" fontId="0" fillId="5" borderId="6" xfId="0" applyNumberFormat="1" applyFill="1" applyBorder="1"/>
    <xf numFmtId="1" fontId="10" fillId="4" borderId="9" xfId="4" applyNumberFormat="1" applyFill="1" applyBorder="1"/>
    <xf numFmtId="164" fontId="0" fillId="0" borderId="35" xfId="0" applyNumberFormat="1" applyBorder="1"/>
    <xf numFmtId="0" fontId="10" fillId="5" borderId="9" xfId="4" applyFill="1" applyBorder="1"/>
    <xf numFmtId="164" fontId="0" fillId="5" borderId="35" xfId="0" applyNumberFormat="1" applyFill="1" applyBorder="1"/>
    <xf numFmtId="0" fontId="10" fillId="5" borderId="60" xfId="4" applyFill="1" applyBorder="1"/>
    <xf numFmtId="1" fontId="10" fillId="5" borderId="61" xfId="4" applyNumberFormat="1" applyFill="1" applyBorder="1"/>
    <xf numFmtId="164" fontId="10" fillId="5" borderId="26" xfId="4" applyNumberFormat="1" applyFill="1" applyBorder="1"/>
    <xf numFmtId="1" fontId="10" fillId="4" borderId="61" xfId="4" applyNumberFormat="1" applyFill="1" applyBorder="1"/>
    <xf numFmtId="0" fontId="5" fillId="0" borderId="9" xfId="1" applyBorder="1" applyAlignment="1">
      <alignment horizontal="right"/>
    </xf>
    <xf numFmtId="0" fontId="10" fillId="4" borderId="9" xfId="4" applyFill="1" applyBorder="1"/>
    <xf numFmtId="0" fontId="0" fillId="0" borderId="0" xfId="0" applyBorder="1"/>
    <xf numFmtId="0" fontId="5" fillId="5" borderId="9" xfId="1" applyFill="1" applyBorder="1"/>
    <xf numFmtId="1" fontId="10" fillId="5" borderId="9" xfId="4" applyNumberFormat="1" applyFill="1" applyBorder="1"/>
    <xf numFmtId="0" fontId="5" fillId="5" borderId="61" xfId="1" applyFill="1" applyBorder="1"/>
    <xf numFmtId="0" fontId="10" fillId="5" borderId="61" xfId="4" applyFill="1" applyBorder="1"/>
    <xf numFmtId="1" fontId="5" fillId="5" borderId="2" xfId="1" applyNumberFormat="1" applyFill="1" applyBorder="1"/>
    <xf numFmtId="0" fontId="5" fillId="0" borderId="2" xfId="1" applyBorder="1"/>
    <xf numFmtId="0" fontId="10" fillId="4" borderId="2" xfId="4" applyFill="1" applyBorder="1"/>
    <xf numFmtId="164" fontId="0" fillId="0" borderId="6" xfId="0" applyNumberFormat="1" applyBorder="1"/>
    <xf numFmtId="1" fontId="10" fillId="4" borderId="2" xfId="4" applyNumberForma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10" fillId="4" borderId="22" xfId="4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0" fillId="0" borderId="50" xfId="4" applyNumberFormat="1" applyBorder="1"/>
    <xf numFmtId="3" fontId="10" fillId="0" borderId="21" xfId="4" applyNumberFormat="1" applyBorder="1"/>
    <xf numFmtId="9" fontId="0" fillId="0" borderId="21" xfId="3" applyFont="1" applyBorder="1"/>
    <xf numFmtId="2" fontId="12" fillId="0" borderId="7" xfId="0" applyNumberFormat="1" applyFont="1" applyBorder="1" applyAlignment="1">
      <alignment horizontal="center" wrapText="1"/>
    </xf>
    <xf numFmtId="9" fontId="12" fillId="0" borderId="32" xfId="0" applyNumberFormat="1" applyFont="1" applyBorder="1" applyAlignment="1">
      <alignment horizontal="center" wrapText="1"/>
    </xf>
    <xf numFmtId="3" fontId="12" fillId="0" borderId="32" xfId="0" applyNumberFormat="1" applyFont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2" borderId="1" xfId="0" applyNumberFormat="1" applyFont="1" applyFill="1" applyBorder="1" applyAlignment="1">
      <alignment horizontal="center" wrapText="1"/>
    </xf>
    <xf numFmtId="3" fontId="16" fillId="2" borderId="2" xfId="0" applyNumberFormat="1" applyFont="1" applyFill="1" applyBorder="1" applyAlignment="1">
      <alignment horizontal="center" wrapText="1"/>
    </xf>
    <xf numFmtId="3" fontId="16" fillId="2" borderId="3" xfId="0" applyNumberFormat="1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2" borderId="0" xfId="0" applyFont="1" applyFill="1" applyBorder="1"/>
    <xf numFmtId="0" fontId="0" fillId="0" borderId="0" xfId="0" applyBorder="1"/>
    <xf numFmtId="0" fontId="0" fillId="2" borderId="0" xfId="0" applyFill="1" applyBorder="1"/>
    <xf numFmtId="0" fontId="0" fillId="0" borderId="22" xfId="0" applyBorder="1"/>
    <xf numFmtId="1" fontId="0" fillId="0" borderId="22" xfId="0" applyNumberFormat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0" borderId="12" xfId="0" applyBorder="1"/>
    <xf numFmtId="0" fontId="0" fillId="0" borderId="13" xfId="0" applyBorder="1"/>
    <xf numFmtId="0" fontId="0" fillId="2" borderId="13" xfId="0" applyFill="1" applyBorder="1"/>
    <xf numFmtId="0" fontId="4" fillId="2" borderId="14" xfId="0" applyFont="1" applyFill="1" applyBorder="1"/>
    <xf numFmtId="0" fontId="0" fillId="0" borderId="14" xfId="0" applyBorder="1"/>
    <xf numFmtId="0" fontId="8" fillId="2" borderId="0" xfId="0" applyFont="1" applyFill="1" applyBorder="1"/>
    <xf numFmtId="0" fontId="3" fillId="0" borderId="0" xfId="0" applyFont="1"/>
    <xf numFmtId="1" fontId="0" fillId="0" borderId="0" xfId="0" applyNumberFormat="1" applyBorder="1"/>
    <xf numFmtId="0" fontId="0" fillId="0" borderId="61" xfId="0" applyBorder="1"/>
    <xf numFmtId="0" fontId="8" fillId="2" borderId="14" xfId="0" applyFont="1" applyFill="1" applyBorder="1"/>
    <xf numFmtId="0" fontId="0" fillId="0" borderId="24" xfId="0" applyBorder="1"/>
    <xf numFmtId="0" fontId="0" fillId="0" borderId="22" xfId="0" applyBorder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8" fillId="2" borderId="12" xfId="0" applyFont="1" applyFill="1" applyBorder="1"/>
    <xf numFmtId="0" fontId="15" fillId="4" borderId="22" xfId="0" applyFont="1" applyFill="1" applyBorder="1" applyAlignment="1">
      <alignment horizontal="center"/>
    </xf>
    <xf numFmtId="3" fontId="12" fillId="0" borderId="22" xfId="0" applyNumberFormat="1" applyFont="1" applyBorder="1" applyAlignment="1">
      <alignment horizontal="center" wrapText="1"/>
    </xf>
    <xf numFmtId="3" fontId="12" fillId="0" borderId="7" xfId="0" applyNumberFormat="1" applyFont="1" applyBorder="1" applyAlignment="1">
      <alignment horizontal="center" wrapText="1"/>
    </xf>
    <xf numFmtId="3" fontId="17" fillId="0" borderId="13" xfId="0" applyNumberFormat="1" applyFont="1" applyBorder="1" applyAlignment="1">
      <alignment horizontal="center" wrapText="1"/>
    </xf>
    <xf numFmtId="0" fontId="0" fillId="4" borderId="52" xfId="0" applyFill="1" applyBorder="1"/>
    <xf numFmtId="3" fontId="12" fillId="5" borderId="7" xfId="0" applyNumberFormat="1" applyFont="1" applyFill="1" applyBorder="1" applyAlignment="1">
      <alignment horizontal="center" wrapText="1"/>
    </xf>
    <xf numFmtId="3" fontId="12" fillId="5" borderId="32" xfId="0" applyNumberFormat="1" applyFont="1" applyFill="1" applyBorder="1" applyAlignment="1">
      <alignment horizontal="center" wrapText="1"/>
    </xf>
    <xf numFmtId="3" fontId="12" fillId="5" borderId="33" xfId="0" applyNumberFormat="1" applyFont="1" applyFill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3" fontId="19" fillId="0" borderId="0" xfId="0" applyNumberFormat="1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8" fillId="0" borderId="24" xfId="0" applyFont="1" applyBorder="1" applyAlignment="1">
      <alignment horizontal="center" wrapText="1"/>
    </xf>
    <xf numFmtId="0" fontId="0" fillId="0" borderId="0" xfId="0" applyAlignment="1">
      <alignment horizontal="right" vertical="top"/>
    </xf>
    <xf numFmtId="1" fontId="10" fillId="4" borderId="22" xfId="4" applyNumberFormat="1" applyFill="1" applyBorder="1" applyAlignment="1">
      <alignment horizontal="right" vertical="top"/>
    </xf>
    <xf numFmtId="1" fontId="10" fillId="4" borderId="22" xfId="4" applyNumberFormat="1" applyFill="1" applyBorder="1" applyAlignment="1">
      <alignment vertical="top"/>
    </xf>
    <xf numFmtId="1" fontId="0" fillId="4" borderId="22" xfId="0" applyNumberFormat="1" applyFill="1" applyBorder="1" applyAlignment="1">
      <alignment vertical="top"/>
    </xf>
    <xf numFmtId="3" fontId="0" fillId="4" borderId="22" xfId="0" applyNumberFormat="1" applyFill="1" applyBorder="1" applyAlignment="1">
      <alignment vertical="top"/>
    </xf>
    <xf numFmtId="0" fontId="10" fillId="4" borderId="22" xfId="4" applyFill="1" applyBorder="1" applyAlignment="1">
      <alignment horizontal="right" vertical="top"/>
    </xf>
    <xf numFmtId="3" fontId="0" fillId="4" borderId="22" xfId="0" applyNumberFormat="1" applyFont="1" applyFill="1" applyBorder="1" applyAlignment="1">
      <alignment vertical="top"/>
    </xf>
    <xf numFmtId="0" fontId="14" fillId="0" borderId="0" xfId="0" applyFont="1" applyAlignment="1">
      <alignment vertical="top"/>
    </xf>
    <xf numFmtId="1" fontId="5" fillId="3" borderId="22" xfId="4" applyNumberFormat="1" applyFont="1" applyFill="1" applyBorder="1" applyAlignment="1">
      <alignment vertical="top"/>
    </xf>
    <xf numFmtId="3" fontId="5" fillId="3" borderId="22" xfId="4" applyNumberFormat="1" applyFont="1" applyFill="1" applyBorder="1" applyAlignment="1">
      <alignment vertical="top"/>
    </xf>
    <xf numFmtId="0" fontId="10" fillId="4" borderId="7" xfId="4" applyFill="1" applyBorder="1" applyAlignment="1">
      <alignment vertical="top" wrapText="1"/>
    </xf>
    <xf numFmtId="1" fontId="10" fillId="4" borderId="7" xfId="4" applyNumberFormat="1" applyFill="1" applyBorder="1" applyAlignment="1">
      <alignment horizontal="right" vertical="top"/>
    </xf>
    <xf numFmtId="1" fontId="10" fillId="4" borderId="7" xfId="4" applyNumberFormat="1" applyFill="1" applyBorder="1" applyAlignment="1">
      <alignment vertical="top"/>
    </xf>
    <xf numFmtId="1" fontId="0" fillId="4" borderId="7" xfId="0" applyNumberFormat="1" applyFill="1" applyBorder="1" applyAlignment="1">
      <alignment vertical="top"/>
    </xf>
    <xf numFmtId="3" fontId="5" fillId="3" borderId="7" xfId="4" applyNumberFormat="1" applyFont="1" applyFill="1" applyBorder="1" applyAlignment="1">
      <alignment vertical="top"/>
    </xf>
    <xf numFmtId="3" fontId="0" fillId="4" borderId="7" xfId="0" applyNumberFormat="1" applyFill="1" applyBorder="1" applyAlignment="1">
      <alignment vertical="top"/>
    </xf>
    <xf numFmtId="0" fontId="17" fillId="4" borderId="22" xfId="4" applyFont="1" applyFill="1" applyBorder="1" applyAlignment="1">
      <alignment vertical="top"/>
    </xf>
    <xf numFmtId="0" fontId="17" fillId="4" borderId="22" xfId="4" applyFont="1" applyFill="1" applyBorder="1" applyAlignment="1">
      <alignment vertical="top" wrapText="1"/>
    </xf>
    <xf numFmtId="0" fontId="17" fillId="4" borderId="7" xfId="4" applyFont="1" applyFill="1" applyBorder="1" applyAlignment="1">
      <alignment vertical="top"/>
    </xf>
    <xf numFmtId="0" fontId="17" fillId="4" borderId="21" xfId="4" applyFont="1" applyFill="1" applyBorder="1" applyAlignment="1">
      <alignment vertical="top"/>
    </xf>
    <xf numFmtId="0" fontId="10" fillId="4" borderId="21" xfId="4" applyFill="1" applyBorder="1" applyAlignment="1">
      <alignment vertical="top" wrapText="1"/>
    </xf>
    <xf numFmtId="1" fontId="10" fillId="4" borderId="21" xfId="4" applyNumberFormat="1" applyFill="1" applyBorder="1" applyAlignment="1">
      <alignment horizontal="right" vertical="top"/>
    </xf>
    <xf numFmtId="1" fontId="10" fillId="4" borderId="21" xfId="4" applyNumberFormat="1" applyFill="1" applyBorder="1" applyAlignment="1">
      <alignment vertical="top"/>
    </xf>
    <xf numFmtId="1" fontId="0" fillId="4" borderId="21" xfId="0" applyNumberFormat="1" applyFill="1" applyBorder="1" applyAlignment="1">
      <alignment vertical="top"/>
    </xf>
    <xf numFmtId="3" fontId="5" fillId="3" borderId="21" xfId="4" applyNumberFormat="1" applyFont="1" applyFill="1" applyBorder="1" applyAlignment="1">
      <alignment vertical="top"/>
    </xf>
    <xf numFmtId="3" fontId="0" fillId="4" borderId="21" xfId="0" applyNumberFormat="1" applyFill="1" applyBorder="1" applyAlignment="1">
      <alignment vertical="top"/>
    </xf>
    <xf numFmtId="1" fontId="5" fillId="3" borderId="21" xfId="4" applyNumberFormat="1" applyFont="1" applyFill="1" applyBorder="1" applyAlignment="1">
      <alignment vertical="top"/>
    </xf>
    <xf numFmtId="44" fontId="10" fillId="5" borderId="57" xfId="5" applyFont="1" applyFill="1" applyBorder="1"/>
    <xf numFmtId="1" fontId="10" fillId="5" borderId="61" xfId="4" applyNumberFormat="1" applyFill="1" applyBorder="1" applyAlignment="1">
      <alignment horizontal="right"/>
    </xf>
    <xf numFmtId="166" fontId="10" fillId="5" borderId="57" xfId="4" applyNumberFormat="1" applyFill="1" applyBorder="1"/>
    <xf numFmtId="0" fontId="14" fillId="2" borderId="3" xfId="0" applyFont="1" applyFill="1" applyBorder="1" applyAlignment="1">
      <alignment horizontal="center" wrapText="1"/>
    </xf>
    <xf numFmtId="3" fontId="10" fillId="0" borderId="51" xfId="4" applyNumberFormat="1" applyBorder="1"/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6" fillId="2" borderId="12" xfId="1" applyFont="1" applyFill="1" applyBorder="1"/>
    <xf numFmtId="0" fontId="6" fillId="2" borderId="0" xfId="1" applyFont="1" applyFill="1" applyBorder="1"/>
    <xf numFmtId="0" fontId="6" fillId="2" borderId="13" xfId="1" applyFont="1" applyFill="1" applyBorder="1"/>
    <xf numFmtId="0" fontId="14" fillId="0" borderId="12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4" fillId="2" borderId="2" xfId="0" applyFont="1" applyFill="1" applyBorder="1" applyAlignment="1">
      <alignment horizontal="right" wrapText="1"/>
    </xf>
    <xf numFmtId="0" fontId="14" fillId="2" borderId="3" xfId="0" applyFont="1" applyFill="1" applyBorder="1" applyAlignment="1">
      <alignment horizontal="right" wrapText="1"/>
    </xf>
    <xf numFmtId="3" fontId="10" fillId="0" borderId="50" xfId="4" applyNumberFormat="1" applyBorder="1" applyAlignment="1">
      <alignment horizontal="right"/>
    </xf>
    <xf numFmtId="3" fontId="10" fillId="0" borderId="21" xfId="4" applyNumberFormat="1" applyBorder="1" applyAlignment="1">
      <alignment horizontal="right"/>
    </xf>
    <xf numFmtId="3" fontId="10" fillId="0" borderId="51" xfId="4" applyNumberFormat="1" applyBorder="1" applyAlignment="1">
      <alignment horizontal="right"/>
    </xf>
    <xf numFmtId="1" fontId="10" fillId="0" borderId="39" xfId="4" applyNumberFormat="1" applyBorder="1" applyAlignment="1">
      <alignment horizontal="right"/>
    </xf>
    <xf numFmtId="1" fontId="10" fillId="0" borderId="22" xfId="4" applyNumberFormat="1" applyBorder="1" applyAlignment="1">
      <alignment horizontal="right"/>
    </xf>
    <xf numFmtId="3" fontId="10" fillId="0" borderId="22" xfId="4" applyNumberFormat="1" applyBorder="1" applyAlignment="1">
      <alignment horizontal="right"/>
    </xf>
    <xf numFmtId="1" fontId="10" fillId="0" borderId="40" xfId="4" applyNumberFormat="1" applyBorder="1" applyAlignment="1">
      <alignment horizontal="right"/>
    </xf>
    <xf numFmtId="3" fontId="10" fillId="0" borderId="39" xfId="4" applyNumberFormat="1" applyBorder="1" applyAlignment="1">
      <alignment horizontal="right"/>
    </xf>
    <xf numFmtId="3" fontId="10" fillId="0" borderId="40" xfId="4" applyNumberFormat="1" applyBorder="1" applyAlignment="1">
      <alignment horizontal="right"/>
    </xf>
    <xf numFmtId="0" fontId="6" fillId="2" borderId="12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13" xfId="1" applyFont="1" applyFill="1" applyBorder="1" applyAlignment="1">
      <alignment horizontal="right"/>
    </xf>
    <xf numFmtId="0" fontId="10" fillId="0" borderId="39" xfId="4" applyBorder="1" applyAlignment="1">
      <alignment horizontal="right"/>
    </xf>
    <xf numFmtId="0" fontId="10" fillId="0" borderId="22" xfId="4" applyBorder="1" applyAlignment="1">
      <alignment horizontal="right"/>
    </xf>
    <xf numFmtId="0" fontId="10" fillId="0" borderId="40" xfId="4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40" xfId="0" applyBorder="1" applyAlignment="1">
      <alignment horizontal="right"/>
    </xf>
    <xf numFmtId="3" fontId="10" fillId="0" borderId="28" xfId="4" applyNumberFormat="1" applyBorder="1" applyAlignment="1">
      <alignment horizontal="right"/>
    </xf>
    <xf numFmtId="3" fontId="10" fillId="0" borderId="29" xfId="4" applyNumberFormat="1" applyBorder="1" applyAlignment="1">
      <alignment horizontal="right"/>
    </xf>
    <xf numFmtId="1" fontId="10" fillId="0" borderId="29" xfId="4" applyNumberFormat="1" applyBorder="1" applyAlignment="1">
      <alignment horizontal="right"/>
    </xf>
    <xf numFmtId="3" fontId="10" fillId="0" borderId="30" xfId="4" applyNumberFormat="1" applyBorder="1" applyAlignment="1">
      <alignment horizontal="right"/>
    </xf>
    <xf numFmtId="0" fontId="14" fillId="0" borderId="12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4" fillId="0" borderId="8" xfId="0" applyFont="1" applyBorder="1" applyAlignment="1">
      <alignment horizontal="right" wrapText="1"/>
    </xf>
    <xf numFmtId="0" fontId="14" fillId="0" borderId="10" xfId="0" applyFont="1" applyFill="1" applyBorder="1" applyAlignment="1">
      <alignment horizontal="right" wrapText="1"/>
    </xf>
    <xf numFmtId="1" fontId="10" fillId="0" borderId="50" xfId="4" applyNumberFormat="1" applyBorder="1" applyAlignment="1">
      <alignment horizontal="right"/>
    </xf>
    <xf numFmtId="1" fontId="10" fillId="0" borderId="21" xfId="4" applyNumberFormat="1" applyBorder="1" applyAlignment="1">
      <alignment horizontal="right"/>
    </xf>
    <xf numFmtId="1" fontId="10" fillId="0" borderId="15" xfId="4" applyNumberFormat="1" applyBorder="1" applyAlignment="1">
      <alignment horizontal="right"/>
    </xf>
    <xf numFmtId="0" fontId="0" fillId="0" borderId="15" xfId="0" applyBorder="1" applyAlignment="1">
      <alignment horizontal="right"/>
    </xf>
    <xf numFmtId="1" fontId="10" fillId="0" borderId="28" xfId="4" applyNumberFormat="1" applyBorder="1" applyAlignment="1">
      <alignment horizontal="right"/>
    </xf>
    <xf numFmtId="1" fontId="10" fillId="0" borderId="30" xfId="4" applyNumberFormat="1" applyBorder="1" applyAlignment="1">
      <alignment horizontal="right"/>
    </xf>
    <xf numFmtId="0" fontId="14" fillId="0" borderId="13" xfId="0" applyFont="1" applyBorder="1" applyAlignment="1">
      <alignment horizontal="right" wrapText="1"/>
    </xf>
    <xf numFmtId="0" fontId="2" fillId="0" borderId="1" xfId="0" applyFont="1" applyBorder="1"/>
    <xf numFmtId="3" fontId="16" fillId="0" borderId="32" xfId="0" applyNumberFormat="1" applyFont="1" applyBorder="1" applyAlignment="1">
      <alignment horizontal="center" wrapText="1"/>
    </xf>
    <xf numFmtId="1" fontId="9" fillId="3" borderId="4" xfId="0" applyNumberFormat="1" applyFont="1" applyFill="1" applyBorder="1"/>
    <xf numFmtId="1" fontId="9" fillId="3" borderId="5" xfId="0" applyNumberFormat="1" applyFont="1" applyFill="1" applyBorder="1"/>
    <xf numFmtId="1" fontId="9" fillId="3" borderId="6" xfId="0" applyNumberFormat="1" applyFont="1" applyFill="1" applyBorder="1"/>
    <xf numFmtId="0" fontId="9" fillId="3" borderId="5" xfId="0" applyFont="1" applyFill="1" applyBorder="1" applyAlignment="1">
      <alignment vertical="top" wrapText="1"/>
    </xf>
    <xf numFmtId="0" fontId="9" fillId="3" borderId="5" xfId="0" applyFont="1" applyFill="1" applyBorder="1" applyAlignment="1">
      <alignment horizontal="right" vertical="top"/>
    </xf>
    <xf numFmtId="0" fontId="9" fillId="3" borderId="5" xfId="0" applyFont="1" applyFill="1" applyBorder="1" applyAlignment="1">
      <alignment vertical="top"/>
    </xf>
    <xf numFmtId="0" fontId="22" fillId="3" borderId="4" xfId="0" applyFont="1" applyFill="1" applyBorder="1" applyAlignment="1">
      <alignment horizontal="center" vertical="top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right"/>
    </xf>
    <xf numFmtId="44" fontId="9" fillId="3" borderId="2" xfId="0" applyNumberFormat="1" applyFont="1" applyFill="1" applyBorder="1"/>
    <xf numFmtId="0" fontId="22" fillId="3" borderId="24" xfId="0" applyFont="1" applyFill="1" applyBorder="1" applyAlignment="1">
      <alignment horizontal="center"/>
    </xf>
    <xf numFmtId="3" fontId="9" fillId="3" borderId="4" xfId="0" applyNumberFormat="1" applyFont="1" applyFill="1" applyBorder="1"/>
    <xf numFmtId="3" fontId="9" fillId="3" borderId="5" xfId="0" applyNumberFormat="1" applyFont="1" applyFill="1" applyBorder="1"/>
    <xf numFmtId="3" fontId="9" fillId="3" borderId="6" xfId="0" applyNumberFormat="1" applyFont="1" applyFill="1" applyBorder="1"/>
    <xf numFmtId="3" fontId="9" fillId="3" borderId="57" xfId="0" applyNumberFormat="1" applyFont="1" applyFill="1" applyBorder="1"/>
    <xf numFmtId="0" fontId="0" fillId="0" borderId="59" xfId="0" applyBorder="1"/>
    <xf numFmtId="3" fontId="9" fillId="3" borderId="56" xfId="0" applyNumberFormat="1" applyFont="1" applyFill="1" applyBorder="1"/>
    <xf numFmtId="3" fontId="16" fillId="0" borderId="11" xfId="0" applyNumberFormat="1" applyFont="1" applyBorder="1"/>
    <xf numFmtId="0" fontId="6" fillId="2" borderId="14" xfId="1" applyFont="1" applyFill="1" applyBorder="1"/>
    <xf numFmtId="3" fontId="9" fillId="3" borderId="24" xfId="0" applyNumberFormat="1" applyFont="1" applyFill="1" applyBorder="1"/>
    <xf numFmtId="0" fontId="0" fillId="0" borderId="66" xfId="0" applyBorder="1"/>
    <xf numFmtId="0" fontId="12" fillId="0" borderId="39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3" fontId="12" fillId="0" borderId="41" xfId="0" applyNumberFormat="1" applyFont="1" applyBorder="1" applyAlignment="1">
      <alignment horizontal="center" wrapText="1"/>
    </xf>
    <xf numFmtId="3" fontId="12" fillId="0" borderId="39" xfId="0" applyNumberFormat="1" applyFont="1" applyBorder="1" applyAlignment="1">
      <alignment horizontal="center" wrapText="1"/>
    </xf>
    <xf numFmtId="2" fontId="12" fillId="4" borderId="40" xfId="0" applyNumberFormat="1" applyFont="1" applyFill="1" applyBorder="1" applyAlignment="1">
      <alignment horizontal="center" wrapText="1"/>
    </xf>
    <xf numFmtId="3" fontId="12" fillId="0" borderId="40" xfId="0" applyNumberFormat="1" applyFont="1" applyBorder="1" applyAlignment="1">
      <alignment horizontal="center" wrapText="1"/>
    </xf>
    <xf numFmtId="2" fontId="12" fillId="8" borderId="68" xfId="0" applyNumberFormat="1" applyFont="1" applyFill="1" applyBorder="1" applyAlignment="1">
      <alignment horizontal="center" wrapText="1"/>
    </xf>
    <xf numFmtId="3" fontId="9" fillId="3" borderId="1" xfId="0" applyNumberFormat="1" applyFont="1" applyFill="1" applyBorder="1"/>
    <xf numFmtId="3" fontId="12" fillId="0" borderId="39" xfId="0" applyNumberFormat="1" applyFont="1" applyBorder="1" applyAlignment="1">
      <alignment horizontal="right"/>
    </xf>
    <xf numFmtId="3" fontId="12" fillId="0" borderId="22" xfId="0" applyNumberFormat="1" applyFont="1" applyBorder="1" applyAlignment="1">
      <alignment horizontal="right" wrapText="1"/>
    </xf>
    <xf numFmtId="0" fontId="12" fillId="0" borderId="40" xfId="0" applyFont="1" applyBorder="1" applyAlignment="1">
      <alignment horizontal="right" wrapText="1"/>
    </xf>
    <xf numFmtId="0" fontId="12" fillId="0" borderId="33" xfId="0" applyFont="1" applyBorder="1" applyAlignment="1">
      <alignment horizontal="right" wrapText="1"/>
    </xf>
    <xf numFmtId="0" fontId="16" fillId="0" borderId="18" xfId="0" applyFont="1" applyBorder="1" applyAlignment="1">
      <alignment horizontal="right" wrapText="1"/>
    </xf>
    <xf numFmtId="3" fontId="12" fillId="0" borderId="49" xfId="0" applyNumberFormat="1" applyFont="1" applyBorder="1" applyAlignment="1">
      <alignment horizontal="right" wrapText="1"/>
    </xf>
    <xf numFmtId="3" fontId="12" fillId="0" borderId="33" xfId="0" applyNumberFormat="1" applyFont="1" applyBorder="1" applyAlignment="1">
      <alignment horizontal="right" wrapText="1"/>
    </xf>
    <xf numFmtId="2" fontId="12" fillId="4" borderId="32" xfId="0" applyNumberFormat="1" applyFont="1" applyFill="1" applyBorder="1" applyAlignment="1">
      <alignment horizontal="right" wrapText="1"/>
    </xf>
    <xf numFmtId="3" fontId="12" fillId="0" borderId="39" xfId="0" applyNumberFormat="1" applyFont="1" applyBorder="1" applyAlignment="1">
      <alignment horizontal="right" wrapText="1"/>
    </xf>
    <xf numFmtId="2" fontId="12" fillId="4" borderId="40" xfId="0" applyNumberFormat="1" applyFont="1" applyFill="1" applyBorder="1" applyAlignment="1">
      <alignment horizontal="right" wrapText="1"/>
    </xf>
    <xf numFmtId="1" fontId="10" fillId="0" borderId="41" xfId="4" applyNumberFormat="1" applyBorder="1" applyAlignment="1">
      <alignment horizontal="right"/>
    </xf>
    <xf numFmtId="2" fontId="0" fillId="0" borderId="40" xfId="0" applyNumberFormat="1" applyBorder="1" applyAlignment="1">
      <alignment horizontal="right"/>
    </xf>
    <xf numFmtId="1" fontId="10" fillId="0" borderId="54" xfId="4" applyNumberFormat="1" applyBorder="1" applyAlignment="1">
      <alignment horizontal="right"/>
    </xf>
    <xf numFmtId="3" fontId="10" fillId="0" borderId="54" xfId="4" applyNumberFormat="1" applyBorder="1" applyAlignment="1">
      <alignment horizontal="right"/>
    </xf>
    <xf numFmtId="0" fontId="6" fillId="2" borderId="14" xfId="1" applyFont="1" applyFill="1" applyBorder="1" applyAlignment="1">
      <alignment horizontal="right"/>
    </xf>
    <xf numFmtId="0" fontId="0" fillId="0" borderId="41" xfId="0" applyBorder="1" applyAlignment="1">
      <alignment horizontal="right"/>
    </xf>
    <xf numFmtId="3" fontId="0" fillId="0" borderId="39" xfId="0" applyNumberFormat="1" applyBorder="1" applyAlignment="1">
      <alignment horizontal="right"/>
    </xf>
    <xf numFmtId="0" fontId="0" fillId="0" borderId="54" xfId="0" applyBorder="1" applyAlignment="1">
      <alignment horizontal="right"/>
    </xf>
    <xf numFmtId="2" fontId="0" fillId="0" borderId="30" xfId="0" applyNumberFormat="1" applyBorder="1" applyAlignment="1">
      <alignment horizontal="right"/>
    </xf>
    <xf numFmtId="1" fontId="10" fillId="0" borderId="31" xfId="4" applyNumberFormat="1" applyBorder="1" applyAlignment="1">
      <alignment horizontal="right"/>
    </xf>
    <xf numFmtId="3" fontId="10" fillId="0" borderId="69" xfId="4" applyNumberFormat="1" applyBorder="1" applyAlignment="1">
      <alignment horizontal="right"/>
    </xf>
    <xf numFmtId="3" fontId="10" fillId="0" borderId="64" xfId="4" applyNumberFormat="1" applyBorder="1" applyAlignment="1">
      <alignment horizontal="right"/>
    </xf>
    <xf numFmtId="1" fontId="10" fillId="0" borderId="43" xfId="4" applyNumberFormat="1" applyBorder="1" applyAlignment="1">
      <alignment horizontal="right"/>
    </xf>
    <xf numFmtId="3" fontId="10" fillId="0" borderId="43" xfId="4" applyNumberFormat="1" applyBorder="1" applyAlignment="1">
      <alignment horizontal="right"/>
    </xf>
    <xf numFmtId="2" fontId="0" fillId="0" borderId="44" xfId="0" applyNumberFormat="1" applyBorder="1" applyAlignment="1">
      <alignment horizontal="right"/>
    </xf>
    <xf numFmtId="1" fontId="10" fillId="0" borderId="49" xfId="4" applyNumberFormat="1" applyBorder="1" applyAlignment="1">
      <alignment horizontal="right"/>
    </xf>
    <xf numFmtId="0" fontId="15" fillId="2" borderId="22" xfId="0" applyFont="1" applyFill="1" applyBorder="1" applyAlignment="1">
      <alignment horizontal="center"/>
    </xf>
    <xf numFmtId="9" fontId="7" fillId="4" borderId="38" xfId="0" applyNumberFormat="1" applyFont="1" applyFill="1" applyBorder="1"/>
    <xf numFmtId="0" fontId="15" fillId="4" borderId="39" xfId="0" applyFont="1" applyFill="1" applyBorder="1" applyAlignment="1">
      <alignment horizontal="center"/>
    </xf>
    <xf numFmtId="9" fontId="15" fillId="4" borderId="40" xfId="0" applyNumberFormat="1" applyFont="1" applyFill="1" applyBorder="1" applyAlignment="1">
      <alignment horizontal="center" wrapText="1"/>
    </xf>
    <xf numFmtId="0" fontId="15" fillId="2" borderId="39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164" fontId="10" fillId="0" borderId="39" xfId="4" applyNumberFormat="1" applyBorder="1"/>
    <xf numFmtId="9" fontId="0" fillId="7" borderId="40" xfId="3" applyFont="1" applyFill="1" applyBorder="1"/>
    <xf numFmtId="164" fontId="10" fillId="0" borderId="28" xfId="4" applyNumberFormat="1" applyBorder="1"/>
    <xf numFmtId="164" fontId="10" fillId="0" borderId="29" xfId="4" applyNumberFormat="1" applyBorder="1"/>
    <xf numFmtId="9" fontId="0" fillId="7" borderId="30" xfId="3" applyFont="1" applyFill="1" applyBorder="1"/>
    <xf numFmtId="0" fontId="15" fillId="4" borderId="33" xfId="0" applyFont="1" applyFill="1" applyBorder="1" applyAlignment="1">
      <alignment horizontal="center" wrapText="1"/>
    </xf>
    <xf numFmtId="9" fontId="15" fillId="4" borderId="32" xfId="0" applyNumberFormat="1" applyFont="1" applyFill="1" applyBorder="1" applyAlignment="1">
      <alignment horizontal="center" wrapText="1"/>
    </xf>
    <xf numFmtId="166" fontId="10" fillId="0" borderId="39" xfId="4" applyNumberFormat="1" applyBorder="1"/>
    <xf numFmtId="0" fontId="15" fillId="2" borderId="41" xfId="0" applyFont="1" applyFill="1" applyBorder="1" applyAlignment="1">
      <alignment horizontal="center"/>
    </xf>
    <xf numFmtId="164" fontId="10" fillId="0" borderId="41" xfId="4" applyNumberFormat="1" applyBorder="1"/>
    <xf numFmtId="166" fontId="10" fillId="0" borderId="41" xfId="4" applyNumberFormat="1" applyBorder="1"/>
    <xf numFmtId="166" fontId="10" fillId="0" borderId="42" xfId="4" applyNumberFormat="1" applyBorder="1"/>
    <xf numFmtId="164" fontId="10" fillId="3" borderId="41" xfId="4" applyNumberFormat="1" applyFill="1" applyBorder="1"/>
    <xf numFmtId="164" fontId="10" fillId="3" borderId="42" xfId="4" applyNumberFormat="1" applyFill="1" applyBorder="1"/>
    <xf numFmtId="164" fontId="23" fillId="3" borderId="2" xfId="0" applyNumberFormat="1" applyFont="1" applyFill="1" applyBorder="1"/>
    <xf numFmtId="0" fontId="9" fillId="3" borderId="4" xfId="0" applyFont="1" applyFill="1" applyBorder="1" applyAlignment="1">
      <alignment horizontal="center"/>
    </xf>
    <xf numFmtId="164" fontId="23" fillId="3" borderId="5" xfId="0" applyNumberFormat="1" applyFont="1" applyFill="1" applyBorder="1"/>
    <xf numFmtId="164" fontId="23" fillId="3" borderId="6" xfId="0" applyNumberFormat="1" applyFont="1" applyFill="1" applyBorder="1"/>
    <xf numFmtId="164" fontId="23" fillId="3" borderId="56" xfId="0" applyNumberFormat="1" applyFont="1" applyFill="1" applyBorder="1"/>
    <xf numFmtId="164" fontId="23" fillId="3" borderId="57" xfId="0" applyNumberFormat="1" applyFont="1" applyFill="1" applyBorder="1"/>
    <xf numFmtId="9" fontId="20" fillId="7" borderId="24" xfId="3" applyFont="1" applyFill="1" applyBorder="1"/>
    <xf numFmtId="0" fontId="15" fillId="0" borderId="14" xfId="0" applyFont="1" applyBorder="1" applyAlignment="1">
      <alignment horizontal="center" wrapText="1"/>
    </xf>
    <xf numFmtId="164" fontId="10" fillId="0" borderId="12" xfId="4" applyNumberFormat="1" applyBorder="1"/>
    <xf numFmtId="164" fontId="10" fillId="0" borderId="0" xfId="4" applyNumberFormat="1" applyBorder="1"/>
    <xf numFmtId="9" fontId="0" fillId="7" borderId="13" xfId="3" applyFont="1" applyFill="1" applyBorder="1"/>
    <xf numFmtId="164" fontId="10" fillId="3" borderId="14" xfId="4" applyNumberFormat="1" applyFill="1" applyBorder="1"/>
    <xf numFmtId="166" fontId="10" fillId="0" borderId="14" xfId="4" applyNumberFormat="1" applyBorder="1"/>
    <xf numFmtId="164" fontId="10" fillId="0" borderId="50" xfId="4" applyNumberFormat="1" applyBorder="1"/>
    <xf numFmtId="164" fontId="10" fillId="0" borderId="21" xfId="4" applyNumberFormat="1" applyBorder="1"/>
    <xf numFmtId="0" fontId="15" fillId="4" borderId="14" xfId="0" applyFont="1" applyFill="1" applyBorder="1" applyAlignment="1">
      <alignment horizontal="center" wrapText="1"/>
    </xf>
    <xf numFmtId="9" fontId="7" fillId="4" borderId="38" xfId="0" applyNumberFormat="1" applyFont="1" applyFill="1" applyBorder="1" applyAlignment="1">
      <alignment vertical="top"/>
    </xf>
    <xf numFmtId="0" fontId="15" fillId="4" borderId="39" xfId="0" applyFont="1" applyFill="1" applyBorder="1" applyAlignment="1">
      <alignment horizontal="center" vertical="top"/>
    </xf>
    <xf numFmtId="0" fontId="15" fillId="4" borderId="22" xfId="0" applyFont="1" applyFill="1" applyBorder="1" applyAlignment="1">
      <alignment horizontal="center" vertical="top"/>
    </xf>
    <xf numFmtId="9" fontId="15" fillId="4" borderId="40" xfId="0" applyNumberFormat="1" applyFont="1" applyFill="1" applyBorder="1" applyAlignment="1">
      <alignment horizontal="center" vertical="top"/>
    </xf>
    <xf numFmtId="9" fontId="15" fillId="4" borderId="40" xfId="0" applyNumberFormat="1" applyFont="1" applyFill="1" applyBorder="1" applyAlignment="1">
      <alignment horizontal="center" vertical="top" wrapText="1"/>
    </xf>
    <xf numFmtId="0" fontId="15" fillId="4" borderId="39" xfId="0" applyFont="1" applyFill="1" applyBorder="1" applyAlignment="1">
      <alignment horizontal="center" vertical="top" wrapText="1"/>
    </xf>
    <xf numFmtId="0" fontId="15" fillId="4" borderId="39" xfId="0" applyFont="1" applyFill="1" applyBorder="1" applyAlignment="1">
      <alignment horizontal="center" wrapText="1"/>
    </xf>
    <xf numFmtId="0" fontId="21" fillId="3" borderId="24" xfId="1" applyFont="1" applyFill="1" applyBorder="1" applyAlignment="1">
      <alignment horizontal="center"/>
    </xf>
    <xf numFmtId="0" fontId="7" fillId="0" borderId="0" xfId="0" applyFont="1"/>
    <xf numFmtId="167" fontId="10" fillId="4" borderId="21" xfId="2" applyNumberFormat="1" applyFont="1" applyFill="1" applyBorder="1"/>
    <xf numFmtId="167" fontId="0" fillId="4" borderId="21" xfId="2" applyNumberFormat="1" applyFont="1" applyFill="1" applyBorder="1"/>
    <xf numFmtId="44" fontId="0" fillId="0" borderId="21" xfId="2" applyFont="1" applyBorder="1"/>
    <xf numFmtId="164" fontId="10" fillId="4" borderId="21" xfId="4" applyNumberFormat="1" applyFill="1" applyBorder="1"/>
    <xf numFmtId="165" fontId="0" fillId="0" borderId="21" xfId="0" applyNumberFormat="1" applyBorder="1"/>
    <xf numFmtId="166" fontId="10" fillId="0" borderId="21" xfId="4" applyNumberFormat="1" applyBorder="1"/>
    <xf numFmtId="164" fontId="10" fillId="3" borderId="21" xfId="4" applyNumberFormat="1" applyFill="1" applyBorder="1"/>
    <xf numFmtId="44" fontId="0" fillId="7" borderId="21" xfId="2" applyFont="1" applyFill="1" applyBorder="1"/>
    <xf numFmtId="164" fontId="8" fillId="4" borderId="37" xfId="0" applyNumberFormat="1" applyFont="1" applyFill="1" applyBorder="1" applyAlignment="1">
      <alignment horizontal="right" wrapText="1"/>
    </xf>
    <xf numFmtId="165" fontId="8" fillId="4" borderId="37" xfId="0" applyNumberFormat="1" applyFont="1" applyFill="1" applyBorder="1" applyAlignment="1">
      <alignment horizontal="right" wrapText="1"/>
    </xf>
    <xf numFmtId="0" fontId="8" fillId="4" borderId="37" xfId="0" applyFont="1" applyFill="1" applyBorder="1" applyAlignment="1">
      <alignment horizontal="right" wrapText="1"/>
    </xf>
    <xf numFmtId="165" fontId="8" fillId="4" borderId="38" xfId="0" applyNumberFormat="1" applyFont="1" applyFill="1" applyBorder="1" applyAlignment="1">
      <alignment horizontal="right" wrapText="1"/>
    </xf>
    <xf numFmtId="0" fontId="4" fillId="2" borderId="59" xfId="0" applyFont="1" applyFill="1" applyBorder="1"/>
    <xf numFmtId="0" fontId="4" fillId="2" borderId="61" xfId="0" applyFont="1" applyFill="1" applyBorder="1"/>
    <xf numFmtId="0" fontId="4" fillId="2" borderId="62" xfId="0" applyFont="1" applyFill="1" applyBorder="1"/>
    <xf numFmtId="0" fontId="4" fillId="2" borderId="23" xfId="0" applyFont="1" applyFill="1" applyBorder="1"/>
    <xf numFmtId="0" fontId="8" fillId="4" borderId="67" xfId="0" applyFont="1" applyFill="1" applyBorder="1" applyAlignment="1">
      <alignment horizontal="right" wrapText="1"/>
    </xf>
    <xf numFmtId="0" fontId="4" fillId="4" borderId="12" xfId="0" applyFont="1" applyFill="1" applyBorder="1"/>
    <xf numFmtId="0" fontId="4" fillId="4" borderId="13" xfId="0" applyFont="1" applyFill="1" applyBorder="1"/>
    <xf numFmtId="44" fontId="0" fillId="0" borderId="40" xfId="2" applyFont="1" applyBorder="1"/>
    <xf numFmtId="167" fontId="5" fillId="4" borderId="39" xfId="2" applyNumberFormat="1" applyFont="1" applyFill="1" applyBorder="1"/>
    <xf numFmtId="0" fontId="8" fillId="2" borderId="13" xfId="0" applyFont="1" applyFill="1" applyBorder="1"/>
    <xf numFmtId="167" fontId="10" fillId="4" borderId="29" xfId="2" applyNumberFormat="1" applyFont="1" applyFill="1" applyBorder="1"/>
    <xf numFmtId="167" fontId="0" fillId="4" borderId="29" xfId="2" applyNumberFormat="1" applyFont="1" applyFill="1" applyBorder="1"/>
    <xf numFmtId="44" fontId="0" fillId="0" borderId="30" xfId="2" applyFont="1" applyBorder="1"/>
    <xf numFmtId="0" fontId="8" fillId="4" borderId="36" xfId="0" applyFont="1" applyFill="1" applyBorder="1" applyAlignment="1">
      <alignment horizontal="right" wrapText="1"/>
    </xf>
    <xf numFmtId="164" fontId="10" fillId="4" borderId="39" xfId="4" applyNumberFormat="1" applyFill="1" applyBorder="1"/>
    <xf numFmtId="166" fontId="10" fillId="4" borderId="39" xfId="4" applyNumberFormat="1" applyFill="1" applyBorder="1"/>
    <xf numFmtId="165" fontId="0" fillId="0" borderId="29" xfId="0" applyNumberFormat="1" applyBorder="1"/>
    <xf numFmtId="44" fontId="0" fillId="0" borderId="29" xfId="2" applyFont="1" applyBorder="1"/>
    <xf numFmtId="164" fontId="10" fillId="3" borderId="17" xfId="4" applyNumberFormat="1" applyFill="1" applyBorder="1"/>
    <xf numFmtId="0" fontId="7" fillId="0" borderId="11" xfId="0" applyFont="1" applyBorder="1" applyAlignment="1">
      <alignment horizontal="center"/>
    </xf>
    <xf numFmtId="0" fontId="8" fillId="0" borderId="68" xfId="0" applyFont="1" applyBorder="1" applyAlignment="1">
      <alignment horizontal="right" wrapText="1"/>
    </xf>
    <xf numFmtId="0" fontId="4" fillId="4" borderId="14" xfId="0" applyFont="1" applyFill="1" applyBorder="1"/>
    <xf numFmtId="164" fontId="10" fillId="3" borderId="39" xfId="4" applyNumberFormat="1" applyFill="1" applyBorder="1"/>
    <xf numFmtId="44" fontId="0" fillId="7" borderId="40" xfId="2" applyFont="1" applyFill="1" applyBorder="1"/>
    <xf numFmtId="164" fontId="10" fillId="3" borderId="28" xfId="4" applyNumberFormat="1" applyFill="1" applyBorder="1"/>
    <xf numFmtId="44" fontId="0" fillId="7" borderId="30" xfId="2" applyFont="1" applyFill="1" applyBorder="1"/>
    <xf numFmtId="165" fontId="0" fillId="0" borderId="40" xfId="0" applyNumberFormat="1" applyBorder="1"/>
    <xf numFmtId="165" fontId="0" fillId="0" borderId="30" xfId="0" applyNumberFormat="1" applyBorder="1"/>
    <xf numFmtId="0" fontId="0" fillId="4" borderId="39" xfId="0" applyFill="1" applyBorder="1"/>
    <xf numFmtId="166" fontId="10" fillId="4" borderId="28" xfId="4" applyNumberFormat="1" applyFill="1" applyBorder="1"/>
    <xf numFmtId="166" fontId="10" fillId="0" borderId="28" xfId="4" applyNumberFormat="1" applyBorder="1"/>
    <xf numFmtId="0" fontId="0" fillId="3" borderId="17" xfId="0" applyFill="1" applyBorder="1"/>
    <xf numFmtId="0" fontId="8" fillId="4" borderId="46" xfId="0" applyFont="1" applyFill="1" applyBorder="1" applyAlignment="1">
      <alignment horizontal="right" wrapText="1"/>
    </xf>
    <xf numFmtId="165" fontId="8" fillId="4" borderId="48" xfId="0" applyNumberFormat="1" applyFont="1" applyFill="1" applyBorder="1" applyAlignment="1">
      <alignment horizontal="right" wrapText="1"/>
    </xf>
    <xf numFmtId="164" fontId="10" fillId="3" borderId="54" xfId="4" applyNumberFormat="1" applyFill="1" applyBorder="1"/>
    <xf numFmtId="44" fontId="0" fillId="7" borderId="66" xfId="2" applyFont="1" applyFill="1" applyBorder="1"/>
    <xf numFmtId="164" fontId="8" fillId="4" borderId="67" xfId="0" applyNumberFormat="1" applyFont="1" applyFill="1" applyBorder="1" applyAlignment="1">
      <alignment horizontal="right" wrapText="1"/>
    </xf>
    <xf numFmtId="167" fontId="0" fillId="4" borderId="17" xfId="2" applyNumberFormat="1" applyFont="1" applyFill="1" applyBorder="1"/>
    <xf numFmtId="167" fontId="5" fillId="4" borderId="17" xfId="2" applyNumberFormat="1" applyFont="1" applyFill="1" applyBorder="1"/>
    <xf numFmtId="167" fontId="5" fillId="4" borderId="65" xfId="2" applyNumberFormat="1" applyFont="1" applyFill="1" applyBorder="1"/>
    <xf numFmtId="167" fontId="5" fillId="4" borderId="20" xfId="2" applyNumberFormat="1" applyFont="1" applyFill="1" applyBorder="1"/>
    <xf numFmtId="167" fontId="0" fillId="4" borderId="17" xfId="2" applyNumberFormat="1" applyFont="1" applyFill="1" applyBorder="1" applyAlignment="1">
      <alignment horizontal="right"/>
    </xf>
    <xf numFmtId="0" fontId="7" fillId="0" borderId="14" xfId="0" applyFont="1" applyBorder="1"/>
    <xf numFmtId="0" fontId="25" fillId="0" borderId="11" xfId="0" applyFont="1" applyBorder="1"/>
    <xf numFmtId="0" fontId="6" fillId="0" borderId="14" xfId="1" applyFont="1" applyBorder="1"/>
    <xf numFmtId="0" fontId="15" fillId="0" borderId="14" xfId="1" applyFont="1" applyBorder="1"/>
    <xf numFmtId="0" fontId="4" fillId="0" borderId="14" xfId="0" applyFont="1" applyBorder="1"/>
    <xf numFmtId="0" fontId="6" fillId="0" borderId="14" xfId="1" applyFont="1" applyBorder="1" applyAlignment="1">
      <alignment wrapText="1"/>
    </xf>
    <xf numFmtId="0" fontId="25" fillId="0" borderId="24" xfId="0" applyFont="1" applyBorder="1"/>
    <xf numFmtId="0" fontId="6" fillId="0" borderId="23" xfId="1" applyFont="1" applyBorder="1"/>
    <xf numFmtId="1" fontId="5" fillId="0" borderId="22" xfId="1" applyNumberFormat="1" applyBorder="1"/>
    <xf numFmtId="2" fontId="5" fillId="0" borderId="22" xfId="1" applyNumberFormat="1" applyBorder="1"/>
    <xf numFmtId="0" fontId="3" fillId="0" borderId="34" xfId="0" applyFont="1" applyBorder="1" applyAlignment="1">
      <alignment wrapText="1"/>
    </xf>
    <xf numFmtId="0" fontId="3" fillId="0" borderId="35" xfId="0" applyFont="1" applyBorder="1" applyAlignment="1">
      <alignment wrapText="1"/>
    </xf>
    <xf numFmtId="0" fontId="2" fillId="0" borderId="24" xfId="0" applyFont="1" applyBorder="1"/>
    <xf numFmtId="0" fontId="6" fillId="0" borderId="12" xfId="1" applyFont="1" applyBorder="1"/>
    <xf numFmtId="0" fontId="4" fillId="0" borderId="12" xfId="0" applyFont="1" applyBorder="1"/>
    <xf numFmtId="0" fontId="3" fillId="0" borderId="4" xfId="0" applyFont="1" applyBorder="1" applyAlignment="1">
      <alignment wrapText="1"/>
    </xf>
    <xf numFmtId="3" fontId="5" fillId="0" borderId="39" xfId="1" applyNumberFormat="1" applyBorder="1"/>
    <xf numFmtId="1" fontId="5" fillId="0" borderId="39" xfId="1" applyNumberFormat="1" applyBorder="1"/>
    <xf numFmtId="3" fontId="5" fillId="2" borderId="12" xfId="1" applyNumberFormat="1" applyFill="1" applyBorder="1"/>
    <xf numFmtId="1" fontId="0" fillId="2" borderId="0" xfId="0" applyNumberFormat="1" applyFill="1" applyBorder="1"/>
    <xf numFmtId="3" fontId="5" fillId="0" borderId="12" xfId="1" applyNumberFormat="1" applyBorder="1"/>
    <xf numFmtId="3" fontId="5" fillId="0" borderId="28" xfId="1" applyNumberFormat="1" applyBorder="1"/>
    <xf numFmtId="1" fontId="0" fillId="0" borderId="29" xfId="0" applyNumberFormat="1" applyBorder="1"/>
    <xf numFmtId="0" fontId="0" fillId="0" borderId="29" xfId="0" applyBorder="1"/>
    <xf numFmtId="0" fontId="0" fillId="0" borderId="30" xfId="0" applyBorder="1"/>
    <xf numFmtId="3" fontId="5" fillId="0" borderId="0" xfId="1" applyNumberFormat="1" applyBorder="1"/>
    <xf numFmtId="1" fontId="5" fillId="0" borderId="0" xfId="1" applyNumberFormat="1" applyBorder="1"/>
    <xf numFmtId="2" fontId="5" fillId="0" borderId="0" xfId="1" applyNumberFormat="1" applyBorder="1"/>
    <xf numFmtId="0" fontId="3" fillId="0" borderId="6" xfId="0" applyFont="1" applyBorder="1" applyAlignment="1">
      <alignment horizontal="right" wrapText="1"/>
    </xf>
    <xf numFmtId="1" fontId="5" fillId="0" borderId="12" xfId="1" applyNumberFormat="1" applyBorder="1"/>
    <xf numFmtId="1" fontId="5" fillId="0" borderId="13" xfId="1" applyNumberFormat="1" applyBorder="1" applyAlignment="1">
      <alignment horizontal="right"/>
    </xf>
    <xf numFmtId="1" fontId="5" fillId="0" borderId="40" xfId="1" applyNumberFormat="1" applyBorder="1" applyAlignment="1">
      <alignment horizontal="right"/>
    </xf>
    <xf numFmtId="1" fontId="5" fillId="2" borderId="12" xfId="1" applyNumberFormat="1" applyFill="1" applyBorder="1"/>
    <xf numFmtId="1" fontId="5" fillId="2" borderId="0" xfId="1" applyNumberFormat="1" applyFill="1" applyBorder="1"/>
    <xf numFmtId="2" fontId="5" fillId="2" borderId="0" xfId="1" applyNumberFormat="1" applyFill="1" applyBorder="1"/>
    <xf numFmtId="1" fontId="5" fillId="2" borderId="13" xfId="1" applyNumberFormat="1" applyFill="1" applyBorder="1" applyAlignment="1">
      <alignment horizontal="right"/>
    </xf>
    <xf numFmtId="0" fontId="5" fillId="0" borderId="40" xfId="1" applyBorder="1" applyAlignment="1">
      <alignment horizontal="right"/>
    </xf>
    <xf numFmtId="1" fontId="5" fillId="0" borderId="28" xfId="1" applyNumberFormat="1" applyBorder="1"/>
    <xf numFmtId="1" fontId="5" fillId="0" borderId="29" xfId="1" applyNumberFormat="1" applyBorder="1"/>
    <xf numFmtId="2" fontId="5" fillId="0" borderId="29" xfId="1" applyNumberFormat="1" applyBorder="1"/>
    <xf numFmtId="1" fontId="5" fillId="0" borderId="30" xfId="1" applyNumberFormat="1" applyBorder="1" applyAlignment="1">
      <alignment horizontal="right"/>
    </xf>
    <xf numFmtId="0" fontId="3" fillId="0" borderId="24" xfId="0" applyFont="1" applyBorder="1" applyAlignment="1">
      <alignment wrapText="1"/>
    </xf>
    <xf numFmtId="0" fontId="5" fillId="0" borderId="41" xfId="1" applyBorder="1"/>
    <xf numFmtId="0" fontId="5" fillId="2" borderId="14" xfId="1" applyFill="1" applyBorder="1"/>
    <xf numFmtId="0" fontId="5" fillId="0" borderId="14" xfId="1" applyBorder="1"/>
    <xf numFmtId="0" fontId="5" fillId="0" borderId="42" xfId="1" applyBorder="1"/>
    <xf numFmtId="0" fontId="0" fillId="0" borderId="11" xfId="0" applyBorder="1"/>
    <xf numFmtId="3" fontId="5" fillId="0" borderId="41" xfId="1" applyNumberFormat="1" applyBorder="1"/>
    <xf numFmtId="3" fontId="5" fillId="2" borderId="14" xfId="1" applyNumberFormat="1" applyFill="1" applyBorder="1"/>
    <xf numFmtId="3" fontId="5" fillId="0" borderId="14" xfId="1" applyNumberFormat="1" applyBorder="1"/>
    <xf numFmtId="0" fontId="3" fillId="0" borderId="45" xfId="0" applyFont="1" applyBorder="1" applyAlignment="1">
      <alignment wrapText="1"/>
    </xf>
    <xf numFmtId="0" fontId="3" fillId="0" borderId="35" xfId="0" applyFont="1" applyBorder="1" applyAlignment="1">
      <alignment horizontal="right" wrapText="1"/>
    </xf>
    <xf numFmtId="0" fontId="5" fillId="0" borderId="20" xfId="1" applyBorder="1"/>
    <xf numFmtId="0" fontId="9" fillId="3" borderId="24" xfId="0" applyFont="1" applyFill="1" applyBorder="1" applyAlignment="1">
      <alignment horizontal="center"/>
    </xf>
    <xf numFmtId="0" fontId="6" fillId="0" borderId="8" xfId="1" applyFont="1" applyBorder="1"/>
    <xf numFmtId="0" fontId="4" fillId="2" borderId="39" xfId="0" applyFont="1" applyFill="1" applyBorder="1"/>
    <xf numFmtId="0" fontId="4" fillId="2" borderId="22" xfId="0" applyFont="1" applyFill="1" applyBorder="1"/>
    <xf numFmtId="0" fontId="4" fillId="2" borderId="40" xfId="0" applyFont="1" applyFill="1" applyBorder="1"/>
    <xf numFmtId="0" fontId="4" fillId="2" borderId="40" xfId="0" applyFont="1" applyFill="1" applyBorder="1" applyAlignment="1">
      <alignment horizontal="right"/>
    </xf>
    <xf numFmtId="0" fontId="4" fillId="2" borderId="41" xfId="0" applyFont="1" applyFill="1" applyBorder="1"/>
    <xf numFmtId="1" fontId="0" fillId="0" borderId="15" xfId="0" applyNumberFormat="1" applyBorder="1"/>
    <xf numFmtId="1" fontId="5" fillId="0" borderId="54" xfId="1" applyNumberFormat="1" applyBorder="1"/>
    <xf numFmtId="3" fontId="5" fillId="0" borderId="54" xfId="1" applyNumberFormat="1" applyBorder="1"/>
    <xf numFmtId="1" fontId="5" fillId="0" borderId="16" xfId="1" applyNumberFormat="1" applyBorder="1"/>
    <xf numFmtId="1" fontId="5" fillId="0" borderId="32" xfId="1" applyNumberFormat="1" applyBorder="1" applyAlignment="1">
      <alignment horizontal="right"/>
    </xf>
    <xf numFmtId="1" fontId="0" fillId="0" borderId="0" xfId="0" applyNumberFormat="1" applyFill="1" applyBorder="1"/>
    <xf numFmtId="4" fontId="9" fillId="3" borderId="5" xfId="0" applyNumberFormat="1" applyFont="1" applyFill="1" applyBorder="1"/>
    <xf numFmtId="44" fontId="0" fillId="0" borderId="51" xfId="2" applyFont="1" applyBorder="1"/>
    <xf numFmtId="164" fontId="10" fillId="4" borderId="50" xfId="4" applyNumberFormat="1" applyFill="1" applyBorder="1"/>
    <xf numFmtId="165" fontId="0" fillId="0" borderId="51" xfId="0" applyNumberFormat="1" applyBorder="1"/>
    <xf numFmtId="164" fontId="10" fillId="0" borderId="25" xfId="4" applyNumberFormat="1" applyBorder="1"/>
    <xf numFmtId="164" fontId="10" fillId="3" borderId="53" xfId="4" applyNumberFormat="1" applyFill="1" applyBorder="1"/>
    <xf numFmtId="44" fontId="0" fillId="7" borderId="51" xfId="2" applyFont="1" applyFill="1" applyBorder="1"/>
    <xf numFmtId="0" fontId="13" fillId="5" borderId="1" xfId="1" applyFont="1" applyFill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3" fillId="0" borderId="12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5" borderId="24" xfId="1" applyFont="1" applyFill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4" borderId="0" xfId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7" fillId="0" borderId="0" xfId="0" applyFont="1" applyBorder="1"/>
    <xf numFmtId="0" fontId="7" fillId="0" borderId="24" xfId="0" applyFont="1" applyBorder="1"/>
    <xf numFmtId="167" fontId="26" fillId="3" borderId="5" xfId="0" applyNumberFormat="1" applyFont="1" applyFill="1" applyBorder="1"/>
    <xf numFmtId="0" fontId="27" fillId="0" borderId="0" xfId="0" applyFont="1"/>
    <xf numFmtId="44" fontId="0" fillId="0" borderId="0" xfId="0" applyNumberFormat="1"/>
    <xf numFmtId="0" fontId="2" fillId="0" borderId="14" xfId="0" applyFont="1" applyBorder="1"/>
    <xf numFmtId="3" fontId="5" fillId="0" borderId="50" xfId="1" applyNumberFormat="1" applyBorder="1"/>
    <xf numFmtId="1" fontId="0" fillId="0" borderId="21" xfId="0" applyNumberFormat="1" applyBorder="1"/>
    <xf numFmtId="0" fontId="0" fillId="0" borderId="21" xfId="0" applyBorder="1"/>
    <xf numFmtId="0" fontId="0" fillId="0" borderId="51" xfId="0" applyBorder="1"/>
    <xf numFmtId="1" fontId="5" fillId="0" borderId="50" xfId="1" applyNumberFormat="1" applyBorder="1"/>
    <xf numFmtId="1" fontId="5" fillId="0" borderId="21" xfId="1" applyNumberFormat="1" applyBorder="1"/>
    <xf numFmtId="1" fontId="5" fillId="0" borderId="15" xfId="1" applyNumberFormat="1" applyBorder="1"/>
    <xf numFmtId="2" fontId="5" fillId="0" borderId="21" xfId="1" applyNumberFormat="1" applyBorder="1"/>
    <xf numFmtId="2" fontId="5" fillId="0" borderId="39" xfId="1" applyNumberFormat="1" applyBorder="1"/>
    <xf numFmtId="1" fontId="5" fillId="0" borderId="51" xfId="1" applyNumberFormat="1" applyBorder="1" applyAlignment="1">
      <alignment horizontal="right"/>
    </xf>
    <xf numFmtId="1" fontId="5" fillId="0" borderId="15" xfId="1" applyNumberFormat="1" applyBorder="1" applyAlignment="1">
      <alignment horizontal="right"/>
    </xf>
    <xf numFmtId="3" fontId="5" fillId="0" borderId="25" xfId="1" applyNumberFormat="1" applyBorder="1"/>
    <xf numFmtId="3" fontId="5" fillId="0" borderId="40" xfId="1" applyNumberFormat="1" applyBorder="1"/>
    <xf numFmtId="1" fontId="10" fillId="0" borderId="12" xfId="4" applyNumberFormat="1" applyBorder="1"/>
    <xf numFmtId="1" fontId="10" fillId="0" borderId="0" xfId="4" applyNumberFormat="1" applyBorder="1"/>
    <xf numFmtId="1" fontId="10" fillId="0" borderId="13" xfId="4" applyNumberFormat="1" applyBorder="1"/>
    <xf numFmtId="3" fontId="10" fillId="0" borderId="53" xfId="4" applyNumberFormat="1" applyBorder="1"/>
    <xf numFmtId="2" fontId="0" fillId="0" borderId="70" xfId="0" applyNumberFormat="1" applyBorder="1"/>
    <xf numFmtId="3" fontId="10" fillId="0" borderId="70" xfId="4" applyNumberFormat="1" applyBorder="1"/>
    <xf numFmtId="9" fontId="0" fillId="0" borderId="70" xfId="3" applyFont="1" applyBorder="1"/>
    <xf numFmtId="3" fontId="10" fillId="0" borderId="71" xfId="4" applyNumberFormat="1" applyBorder="1"/>
    <xf numFmtId="3" fontId="10" fillId="0" borderId="12" xfId="4" applyNumberFormat="1" applyBorder="1"/>
    <xf numFmtId="3" fontId="10" fillId="0" borderId="13" xfId="4" applyNumberFormat="1" applyBorder="1"/>
    <xf numFmtId="3" fontId="10" fillId="0" borderId="0" xfId="4" applyNumberFormat="1" applyBorder="1"/>
    <xf numFmtId="0" fontId="14" fillId="0" borderId="11" xfId="0" applyFont="1" applyBorder="1"/>
    <xf numFmtId="0" fontId="11" fillId="0" borderId="11" xfId="0" applyFont="1" applyBorder="1"/>
    <xf numFmtId="0" fontId="2" fillId="0" borderId="23" xfId="0" applyFont="1" applyBorder="1" applyAlignment="1">
      <alignment horizontal="center"/>
    </xf>
    <xf numFmtId="0" fontId="15" fillId="0" borderId="14" xfId="1" applyFont="1" applyBorder="1" applyAlignment="1">
      <alignment wrapText="1"/>
    </xf>
    <xf numFmtId="0" fontId="15" fillId="0" borderId="14" xfId="1" applyFont="1" applyFill="1" applyBorder="1"/>
    <xf numFmtId="0" fontId="3" fillId="0" borderId="11" xfId="0" applyFont="1" applyBorder="1"/>
    <xf numFmtId="0" fontId="3" fillId="0" borderId="14" xfId="0" applyFont="1" applyBorder="1"/>
    <xf numFmtId="0" fontId="2" fillId="0" borderId="14" xfId="0" applyFont="1" applyBorder="1" applyAlignment="1">
      <alignment vertical="top"/>
    </xf>
    <xf numFmtId="0" fontId="24" fillId="0" borderId="14" xfId="1" applyFont="1" applyBorder="1"/>
    <xf numFmtId="0" fontId="24" fillId="2" borderId="14" xfId="1" applyFont="1" applyFill="1" applyBorder="1"/>
    <xf numFmtId="0" fontId="11" fillId="0" borderId="14" xfId="0" applyFont="1" applyBorder="1"/>
    <xf numFmtId="0" fontId="24" fillId="0" borderId="14" xfId="1" applyFont="1" applyBorder="1" applyAlignment="1">
      <alignment wrapText="1"/>
    </xf>
    <xf numFmtId="0" fontId="24" fillId="0" borderId="23" xfId="1" applyFont="1" applyBorder="1"/>
    <xf numFmtId="167" fontId="9" fillId="3" borderId="24" xfId="0" applyNumberFormat="1" applyFont="1" applyFill="1" applyBorder="1"/>
    <xf numFmtId="164" fontId="0" fillId="5" borderId="63" xfId="0" applyNumberFormat="1" applyFill="1" applyBorder="1"/>
    <xf numFmtId="164" fontId="0" fillId="5" borderId="44" xfId="0" applyNumberFormat="1" applyFill="1" applyBorder="1"/>
    <xf numFmtId="164" fontId="0" fillId="0" borderId="63" xfId="0" applyNumberFormat="1" applyBorder="1"/>
    <xf numFmtId="164" fontId="0" fillId="0" borderId="44" xfId="0" applyNumberFormat="1" applyBorder="1"/>
    <xf numFmtId="164" fontId="0" fillId="0" borderId="3" xfId="0" applyNumberFormat="1" applyBorder="1" applyAlignment="1">
      <alignment wrapText="1"/>
    </xf>
    <xf numFmtId="164" fontId="0" fillId="5" borderId="13" xfId="0" applyNumberFormat="1" applyFill="1" applyBorder="1"/>
    <xf numFmtId="164" fontId="0" fillId="5" borderId="62" xfId="0" applyNumberFormat="1" applyFill="1" applyBorder="1"/>
    <xf numFmtId="164" fontId="0" fillId="0" borderId="13" xfId="0" applyNumberFormat="1" applyBorder="1"/>
    <xf numFmtId="164" fontId="0" fillId="0" borderId="62" xfId="0" applyNumberFormat="1" applyBorder="1"/>
    <xf numFmtId="164" fontId="0" fillId="0" borderId="0" xfId="0" applyNumberFormat="1" applyBorder="1"/>
    <xf numFmtId="164" fontId="0" fillId="0" borderId="19" xfId="0" applyNumberFormat="1" applyBorder="1"/>
    <xf numFmtId="164" fontId="0" fillId="4" borderId="0" xfId="0" applyNumberFormat="1" applyFill="1" applyBorder="1"/>
    <xf numFmtId="1" fontId="5" fillId="4" borderId="54" xfId="1" applyNumberFormat="1" applyFill="1" applyBorder="1"/>
    <xf numFmtId="1" fontId="5" fillId="4" borderId="54" xfId="1" applyNumberFormat="1" applyFill="1" applyBorder="1" applyAlignment="1">
      <alignment vertical="top"/>
    </xf>
    <xf numFmtId="0" fontId="28" fillId="9" borderId="4" xfId="0" applyFont="1" applyFill="1" applyBorder="1" applyAlignment="1">
      <alignment horizontal="center" vertical="top"/>
    </xf>
    <xf numFmtId="0" fontId="28" fillId="9" borderId="5" xfId="0" applyFont="1" applyFill="1" applyBorder="1" applyAlignment="1">
      <alignment horizontal="center" vertical="top" wrapText="1"/>
    </xf>
    <xf numFmtId="0" fontId="28" fillId="9" borderId="5" xfId="0" applyFont="1" applyFill="1" applyBorder="1" applyAlignment="1">
      <alignment horizontal="right" vertical="top" wrapText="1"/>
    </xf>
    <xf numFmtId="0" fontId="4" fillId="9" borderId="5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28" fillId="9" borderId="6" xfId="0" applyFont="1" applyFill="1" applyBorder="1" applyAlignment="1">
      <alignment horizontal="center" vertical="top" wrapText="1"/>
    </xf>
    <xf numFmtId="169" fontId="9" fillId="3" borderId="5" xfId="11" applyNumberFormat="1" applyFont="1" applyFill="1" applyBorder="1" applyAlignment="1">
      <alignment vertical="top"/>
    </xf>
    <xf numFmtId="167" fontId="0" fillId="0" borderId="0" xfId="0" applyNumberFormat="1"/>
    <xf numFmtId="44" fontId="0" fillId="0" borderId="0" xfId="2" applyFont="1"/>
    <xf numFmtId="164" fontId="10" fillId="4" borderId="17" xfId="4" applyNumberFormat="1" applyFill="1" applyBorder="1"/>
    <xf numFmtId="166" fontId="10" fillId="4" borderId="17" xfId="4" applyNumberFormat="1" applyFill="1" applyBorder="1"/>
    <xf numFmtId="164" fontId="10" fillId="4" borderId="65" xfId="4" applyNumberForma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167" fontId="0" fillId="4" borderId="39" xfId="2" applyNumberFormat="1" applyFont="1" applyFill="1" applyBorder="1"/>
    <xf numFmtId="167" fontId="0" fillId="4" borderId="39" xfId="2" applyNumberFormat="1" applyFont="1" applyFill="1" applyBorder="1" applyAlignment="1">
      <alignment wrapText="1"/>
    </xf>
    <xf numFmtId="167" fontId="5" fillId="4" borderId="28" xfId="2" applyNumberFormat="1" applyFont="1" applyFill="1" applyBorder="1"/>
    <xf numFmtId="0" fontId="26" fillId="3" borderId="1" xfId="0" applyFont="1" applyFill="1" applyBorder="1" applyAlignment="1">
      <alignment horizontal="center"/>
    </xf>
    <xf numFmtId="167" fontId="26" fillId="3" borderId="4" xfId="0" applyNumberFormat="1" applyFont="1" applyFill="1" applyBorder="1"/>
    <xf numFmtId="44" fontId="9" fillId="3" borderId="2" xfId="2" applyFont="1" applyFill="1" applyBorder="1"/>
    <xf numFmtId="44" fontId="9" fillId="3" borderId="3" xfId="2" applyFont="1" applyFill="1" applyBorder="1"/>
    <xf numFmtId="1" fontId="10" fillId="0" borderId="16" xfId="4" applyNumberFormat="1" applyBorder="1" applyAlignment="1">
      <alignment horizontal="right"/>
    </xf>
    <xf numFmtId="3" fontId="10" fillId="0" borderId="16" xfId="4" applyNumberFormat="1" applyBorder="1" applyAlignment="1">
      <alignment horizontal="right"/>
    </xf>
    <xf numFmtId="0" fontId="4" fillId="2" borderId="70" xfId="0" applyFont="1" applyFill="1" applyBorder="1"/>
    <xf numFmtId="3" fontId="12" fillId="4" borderId="0" xfId="0" applyNumberFormat="1" applyFont="1" applyFill="1" applyBorder="1" applyAlignment="1">
      <alignment horizontal="right" wrapText="1"/>
    </xf>
    <xf numFmtId="2" fontId="0" fillId="0" borderId="40" xfId="0" applyNumberFormat="1" applyBorder="1"/>
    <xf numFmtId="1" fontId="10" fillId="0" borderId="42" xfId="4" applyNumberFormat="1" applyBorder="1" applyAlignment="1">
      <alignment horizontal="right"/>
    </xf>
    <xf numFmtId="2" fontId="0" fillId="0" borderId="13" xfId="0" applyNumberFormat="1" applyBorder="1"/>
    <xf numFmtId="2" fontId="0" fillId="0" borderId="30" xfId="0" applyNumberFormat="1" applyBorder="1"/>
    <xf numFmtId="3" fontId="16" fillId="0" borderId="14" xfId="0" applyNumberFormat="1" applyFont="1" applyBorder="1"/>
    <xf numFmtId="2" fontId="0" fillId="0" borderId="51" xfId="0" applyNumberFormat="1" applyBorder="1"/>
    <xf numFmtId="4" fontId="9" fillId="3" borderId="6" xfId="0" applyNumberFormat="1" applyFont="1" applyFill="1" applyBorder="1"/>
    <xf numFmtId="0" fontId="9" fillId="3" borderId="62" xfId="0" applyFont="1" applyFill="1" applyBorder="1"/>
    <xf numFmtId="4" fontId="9" fillId="3" borderId="3" xfId="0" applyNumberFormat="1" applyFont="1" applyFill="1" applyBorder="1"/>
    <xf numFmtId="3" fontId="16" fillId="2" borderId="9" xfId="0" applyNumberFormat="1" applyFont="1" applyFill="1" applyBorder="1" applyAlignment="1">
      <alignment horizontal="center" wrapText="1"/>
    </xf>
    <xf numFmtId="9" fontId="0" fillId="0" borderId="0" xfId="0" applyNumberFormat="1"/>
    <xf numFmtId="9" fontId="0" fillId="0" borderId="22" xfId="0" applyNumberFormat="1" applyBorder="1"/>
    <xf numFmtId="2" fontId="9" fillId="3" borderId="5" xfId="0" applyNumberFormat="1" applyFont="1" applyFill="1" applyBorder="1"/>
    <xf numFmtId="9" fontId="9" fillId="3" borderId="5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 wrapText="1"/>
    </xf>
    <xf numFmtId="0" fontId="15" fillId="6" borderId="14" xfId="0" applyFont="1" applyFill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6" borderId="49" xfId="0" applyFont="1" applyFill="1" applyBorder="1" applyAlignment="1">
      <alignment horizontal="center" wrapText="1"/>
    </xf>
    <xf numFmtId="0" fontId="15" fillId="6" borderId="25" xfId="0" applyFont="1" applyFill="1" applyBorder="1" applyAlignment="1">
      <alignment horizontal="center" wrapText="1"/>
    </xf>
    <xf numFmtId="0" fontId="15" fillId="0" borderId="49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15" fillId="4" borderId="36" xfId="0" applyFont="1" applyFill="1" applyBorder="1" applyAlignment="1">
      <alignment horizontal="center" vertical="top"/>
    </xf>
    <xf numFmtId="0" fontId="15" fillId="4" borderId="37" xfId="0" applyFont="1" applyFill="1" applyBorder="1" applyAlignment="1">
      <alignment horizontal="center" vertical="top"/>
    </xf>
    <xf numFmtId="0" fontId="15" fillId="4" borderId="38" xfId="0" applyFont="1" applyFill="1" applyBorder="1" applyAlignment="1">
      <alignment horizontal="center" vertical="top"/>
    </xf>
    <xf numFmtId="0" fontId="15" fillId="6" borderId="11" xfId="0" applyFont="1" applyFill="1" applyBorder="1" applyAlignment="1">
      <alignment horizontal="center" vertical="top" wrapText="1"/>
    </xf>
    <xf numFmtId="0" fontId="15" fillId="6" borderId="25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3" fontId="12" fillId="3" borderId="10" xfId="0" applyNumberFormat="1" applyFont="1" applyFill="1" applyBorder="1" applyAlignment="1">
      <alignment horizontal="center"/>
    </xf>
    <xf numFmtId="3" fontId="12" fillId="3" borderId="9" xfId="0" applyNumberFormat="1" applyFont="1" applyFill="1" applyBorder="1" applyAlignment="1">
      <alignment horizontal="center" vertical="top" wrapText="1"/>
    </xf>
    <xf numFmtId="3" fontId="12" fillId="3" borderId="70" xfId="0" applyNumberFormat="1" applyFont="1" applyFill="1" applyBorder="1" applyAlignment="1">
      <alignment horizontal="center" vertical="top" wrapText="1"/>
    </xf>
    <xf numFmtId="3" fontId="12" fillId="3" borderId="12" xfId="0" applyNumberFormat="1" applyFont="1" applyFill="1" applyBorder="1" applyAlignment="1">
      <alignment horizontal="center"/>
    </xf>
    <xf numFmtId="3" fontId="12" fillId="3" borderId="13" xfId="0" applyNumberFormat="1" applyFont="1" applyFill="1" applyBorder="1" applyAlignment="1">
      <alignment horizontal="center"/>
    </xf>
    <xf numFmtId="3" fontId="12" fillId="3" borderId="8" xfId="0" applyNumberFormat="1" applyFont="1" applyFill="1" applyBorder="1" applyAlignment="1">
      <alignment horizontal="center" vertical="top" wrapText="1"/>
    </xf>
    <xf numFmtId="3" fontId="12" fillId="3" borderId="53" xfId="0" applyNumberFormat="1" applyFont="1" applyFill="1" applyBorder="1" applyAlignment="1">
      <alignment horizontal="center" vertical="top" wrapText="1"/>
    </xf>
    <xf numFmtId="3" fontId="14" fillId="0" borderId="8" xfId="0" applyNumberFormat="1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3" fontId="14" fillId="5" borderId="8" xfId="0" applyNumberFormat="1" applyFont="1" applyFill="1" applyBorder="1" applyAlignment="1">
      <alignment horizontal="center" wrapText="1"/>
    </xf>
    <xf numFmtId="3" fontId="14" fillId="5" borderId="9" xfId="0" applyNumberFormat="1" applyFont="1" applyFill="1" applyBorder="1" applyAlignment="1">
      <alignment horizontal="center" wrapText="1"/>
    </xf>
    <xf numFmtId="3" fontId="14" fillId="5" borderId="10" xfId="0" applyNumberFormat="1" applyFont="1" applyFill="1" applyBorder="1" applyAlignment="1">
      <alignment horizontal="center" wrapText="1"/>
    </xf>
    <xf numFmtId="3" fontId="14" fillId="5" borderId="8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14" fillId="5" borderId="10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8" xfId="1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59" xfId="0" applyFont="1" applyBorder="1" applyAlignment="1">
      <alignment horizontal="center" vertical="top"/>
    </xf>
    <xf numFmtId="0" fontId="13" fillId="5" borderId="8" xfId="1" applyFont="1" applyFill="1" applyBorder="1" applyAlignment="1">
      <alignment horizontal="center" vertical="top"/>
    </xf>
    <xf numFmtId="0" fontId="13" fillId="5" borderId="12" xfId="1" applyFont="1" applyFill="1" applyBorder="1" applyAlignment="1">
      <alignment horizontal="center" vertical="top"/>
    </xf>
    <xf numFmtId="0" fontId="13" fillId="5" borderId="59" xfId="1" applyFont="1" applyFill="1" applyBorder="1" applyAlignment="1">
      <alignment horizontal="center" vertical="top"/>
    </xf>
    <xf numFmtId="0" fontId="13" fillId="0" borderId="45" xfId="1" applyFont="1" applyBorder="1" applyAlignment="1">
      <alignment horizontal="center" vertical="top"/>
    </xf>
    <xf numFmtId="0" fontId="13" fillId="0" borderId="55" xfId="1" applyFont="1" applyBorder="1" applyAlignment="1">
      <alignment horizontal="center" vertical="top"/>
    </xf>
    <xf numFmtId="0" fontId="13" fillId="0" borderId="64" xfId="1" applyFont="1" applyBorder="1" applyAlignment="1">
      <alignment horizontal="center" vertical="top"/>
    </xf>
    <xf numFmtId="0" fontId="13" fillId="0" borderId="11" xfId="1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13" fillId="0" borderId="45" xfId="1" applyFont="1" applyBorder="1" applyAlignment="1">
      <alignment horizontal="center" vertical="top" wrapText="1"/>
    </xf>
    <xf numFmtId="0" fontId="13" fillId="0" borderId="55" xfId="1" applyFont="1" applyBorder="1" applyAlignment="1">
      <alignment horizontal="center" vertical="top" wrapText="1"/>
    </xf>
    <xf numFmtId="0" fontId="13" fillId="0" borderId="64" xfId="1" applyFont="1" applyBorder="1" applyAlignment="1">
      <alignment horizontal="center" vertical="top" wrapText="1"/>
    </xf>
    <xf numFmtId="0" fontId="13" fillId="0" borderId="12" xfId="1" applyFont="1" applyBorder="1" applyAlignment="1">
      <alignment horizontal="center" vertical="top"/>
    </xf>
    <xf numFmtId="0" fontId="13" fillId="0" borderId="59" xfId="1" applyFont="1" applyBorder="1" applyAlignment="1">
      <alignment horizontal="center" vertical="top"/>
    </xf>
    <xf numFmtId="0" fontId="13" fillId="5" borderId="45" xfId="1" applyFont="1" applyFill="1" applyBorder="1" applyAlignment="1">
      <alignment horizontal="center" vertical="top"/>
    </xf>
    <xf numFmtId="0" fontId="13" fillId="5" borderId="64" xfId="1" applyFont="1" applyFill="1" applyBorder="1" applyAlignment="1">
      <alignment horizontal="center" vertical="top"/>
    </xf>
    <xf numFmtId="0" fontId="13" fillId="5" borderId="11" xfId="1" applyFont="1" applyFill="1" applyBorder="1" applyAlignment="1">
      <alignment horizontal="center" vertical="top"/>
    </xf>
    <xf numFmtId="0" fontId="13" fillId="5" borderId="55" xfId="1" applyFont="1" applyFill="1" applyBorder="1" applyAlignment="1">
      <alignment horizontal="center" vertical="top"/>
    </xf>
    <xf numFmtId="164" fontId="4" fillId="6" borderId="11" xfId="0" applyNumberFormat="1" applyFont="1" applyFill="1" applyBorder="1" applyAlignment="1">
      <alignment horizontal="center" wrapText="1"/>
    </xf>
    <xf numFmtId="164" fontId="4" fillId="6" borderId="23" xfId="0" applyNumberFormat="1" applyFont="1" applyFill="1" applyBorder="1" applyAlignment="1">
      <alignment horizontal="center" wrapText="1"/>
    </xf>
    <xf numFmtId="164" fontId="4" fillId="6" borderId="10" xfId="0" applyNumberFormat="1" applyFont="1" applyFill="1" applyBorder="1" applyAlignment="1">
      <alignment horizontal="center" wrapText="1"/>
    </xf>
    <xf numFmtId="164" fontId="4" fillId="6" borderId="62" xfId="0" applyNumberFormat="1" applyFont="1" applyFill="1" applyBorder="1" applyAlignment="1">
      <alignment horizontal="center" wrapText="1"/>
    </xf>
  </cellXfs>
  <cellStyles count="12">
    <cellStyle name="Comma" xfId="11" builtinId="3"/>
    <cellStyle name="Currency" xfId="2" builtinId="4"/>
    <cellStyle name="Currency 2" xfId="5"/>
    <cellStyle name="Currency 2 2" xfId="7"/>
    <cellStyle name="Currency 3" xfId="6"/>
    <cellStyle name="Currency 3 2" xfId="10"/>
    <cellStyle name="Normal" xfId="0" builtinId="0"/>
    <cellStyle name="Normal 2" xfId="1"/>
    <cellStyle name="Normal 3" xfId="4"/>
    <cellStyle name="Normal 3 2" xfId="8"/>
    <cellStyle name="Normal 3 3" xfId="9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58" zoomScaleNormal="100" workbookViewId="0">
      <selection activeCell="B8" sqref="B8:B9"/>
    </sheetView>
  </sheetViews>
  <sheetFormatPr defaultRowHeight="15" x14ac:dyDescent="0.25"/>
  <cols>
    <col min="1" max="1" width="37" customWidth="1"/>
    <col min="2" max="2" width="10.140625" customWidth="1"/>
    <col min="3" max="3" width="8.140625" customWidth="1"/>
    <col min="4" max="4" width="8.5703125" customWidth="1"/>
    <col min="5" max="5" width="8.85546875" customWidth="1"/>
    <col min="6" max="6" width="8.7109375" customWidth="1"/>
    <col min="7" max="7" width="8" customWidth="1"/>
    <col min="8" max="8" width="7.42578125" customWidth="1"/>
    <col min="10" max="10" width="6" customWidth="1"/>
    <col min="11" max="11" width="7.7109375" style="6" customWidth="1"/>
    <col min="12" max="12" width="16.5703125" customWidth="1"/>
  </cols>
  <sheetData>
    <row r="1" spans="1:14" ht="15.75" thickBot="1" x14ac:dyDescent="0.3"/>
    <row r="2" spans="1:14" ht="15.75" thickBot="1" x14ac:dyDescent="0.3">
      <c r="B2" s="693" t="s">
        <v>0</v>
      </c>
      <c r="C2" s="694"/>
      <c r="D2" s="694"/>
      <c r="E2" s="695"/>
      <c r="F2" s="693" t="s">
        <v>1</v>
      </c>
      <c r="G2" s="694"/>
      <c r="H2" s="694"/>
      <c r="I2" s="694"/>
      <c r="J2" s="694"/>
      <c r="K2" s="695"/>
    </row>
    <row r="3" spans="1:14" ht="24" thickBot="1" x14ac:dyDescent="0.3">
      <c r="A3" s="357" t="s">
        <v>2</v>
      </c>
      <c r="B3" s="528" t="s">
        <v>3</v>
      </c>
      <c r="C3" s="267" t="s">
        <v>4</v>
      </c>
      <c r="D3" s="267" t="s">
        <v>5</v>
      </c>
      <c r="E3" s="268" t="s">
        <v>6</v>
      </c>
      <c r="F3" s="528" t="s">
        <v>7</v>
      </c>
      <c r="G3" s="267" t="s">
        <v>8</v>
      </c>
      <c r="H3" s="267" t="s">
        <v>9</v>
      </c>
      <c r="I3" s="267" t="s">
        <v>10</v>
      </c>
      <c r="J3" s="267" t="s">
        <v>11</v>
      </c>
      <c r="K3" s="541" t="s">
        <v>12</v>
      </c>
      <c r="L3" s="554" t="s">
        <v>13</v>
      </c>
    </row>
    <row r="4" spans="1:14" s="247" customFormat="1" ht="15.75" thickBot="1" x14ac:dyDescent="0.3">
      <c r="A4" s="253" t="s">
        <v>625</v>
      </c>
      <c r="B4" s="568"/>
      <c r="C4" s="569"/>
      <c r="D4" s="569"/>
      <c r="E4" s="570"/>
      <c r="F4" s="568"/>
      <c r="G4" s="569"/>
      <c r="H4" s="569"/>
      <c r="I4" s="569"/>
      <c r="J4" s="569"/>
      <c r="K4" s="571"/>
      <c r="L4" s="572"/>
      <c r="N4" s="9"/>
    </row>
    <row r="5" spans="1:14" x14ac:dyDescent="0.25">
      <c r="A5" s="567" t="s">
        <v>14</v>
      </c>
      <c r="B5" s="533">
        <v>8296</v>
      </c>
      <c r="C5" s="252">
        <v>75</v>
      </c>
      <c r="D5" s="251">
        <v>5</v>
      </c>
      <c r="E5" s="256">
        <v>2</v>
      </c>
      <c r="F5" s="542">
        <v>1</v>
      </c>
      <c r="G5" s="539">
        <v>3.37</v>
      </c>
      <c r="H5" s="539">
        <v>0</v>
      </c>
      <c r="I5" s="521">
        <v>3.37</v>
      </c>
      <c r="J5" s="522">
        <v>3.375</v>
      </c>
      <c r="K5" s="544">
        <v>0</v>
      </c>
      <c r="L5" s="557" t="s">
        <v>66</v>
      </c>
      <c r="N5" s="9"/>
    </row>
    <row r="6" spans="1:14" x14ac:dyDescent="0.25">
      <c r="A6" s="526" t="s">
        <v>20</v>
      </c>
      <c r="B6" s="575">
        <v>10254</v>
      </c>
      <c r="C6" s="252">
        <v>80</v>
      </c>
      <c r="D6" s="251">
        <v>5</v>
      </c>
      <c r="E6" s="379">
        <v>2</v>
      </c>
      <c r="F6" s="530">
        <v>0</v>
      </c>
      <c r="G6" s="521">
        <v>4</v>
      </c>
      <c r="H6" s="521">
        <v>0.5</v>
      </c>
      <c r="I6" s="521">
        <v>4.5</v>
      </c>
      <c r="J6" s="522">
        <v>3</v>
      </c>
      <c r="K6" s="544">
        <v>266</v>
      </c>
      <c r="L6" s="555" t="s">
        <v>66</v>
      </c>
    </row>
    <row r="7" spans="1:14" x14ac:dyDescent="0.25">
      <c r="A7" s="526" t="s">
        <v>628</v>
      </c>
      <c r="B7" s="575">
        <v>19442</v>
      </c>
      <c r="C7" s="252">
        <v>109.69230769230769</v>
      </c>
      <c r="D7" s="251">
        <v>6</v>
      </c>
      <c r="E7" s="379">
        <v>3</v>
      </c>
      <c r="F7" s="530">
        <v>1</v>
      </c>
      <c r="G7" s="521">
        <v>3.63</v>
      </c>
      <c r="H7" s="521">
        <v>1.3</v>
      </c>
      <c r="I7" s="521">
        <v>4.93</v>
      </c>
      <c r="J7" s="522">
        <v>4.9249999999999998</v>
      </c>
      <c r="K7" s="544">
        <v>81.5</v>
      </c>
      <c r="L7" s="555" t="s">
        <v>68</v>
      </c>
    </row>
    <row r="8" spans="1:14" x14ac:dyDescent="0.25">
      <c r="A8" s="526" t="s">
        <v>18</v>
      </c>
      <c r="B8" s="575">
        <v>9080</v>
      </c>
      <c r="C8" s="252">
        <v>37.384615384615387</v>
      </c>
      <c r="D8" s="251">
        <v>6</v>
      </c>
      <c r="E8" s="379">
        <v>1</v>
      </c>
      <c r="F8" s="530">
        <v>1</v>
      </c>
      <c r="G8" s="521">
        <v>2</v>
      </c>
      <c r="H8" s="521">
        <v>0</v>
      </c>
      <c r="I8" s="521">
        <v>2</v>
      </c>
      <c r="J8" s="522">
        <v>2.0249999999999999</v>
      </c>
      <c r="K8" s="549" t="s">
        <v>69</v>
      </c>
      <c r="L8" s="555" t="s">
        <v>66</v>
      </c>
    </row>
    <row r="9" spans="1:14" x14ac:dyDescent="0.25">
      <c r="A9" s="526" t="s">
        <v>17</v>
      </c>
      <c r="B9" s="575">
        <v>8741</v>
      </c>
      <c r="C9" s="252">
        <v>35.480769230769234</v>
      </c>
      <c r="D9" s="251">
        <v>5</v>
      </c>
      <c r="E9" s="379">
        <v>1</v>
      </c>
      <c r="F9" s="530">
        <v>0</v>
      </c>
      <c r="G9" s="521">
        <v>3.44</v>
      </c>
      <c r="H9" s="521">
        <v>0.15</v>
      </c>
      <c r="I9" s="521">
        <v>3.59</v>
      </c>
      <c r="J9" s="522">
        <v>3.5874999999999999</v>
      </c>
      <c r="K9" s="544">
        <v>585.5</v>
      </c>
      <c r="L9" s="555" t="s">
        <v>66</v>
      </c>
    </row>
    <row r="10" spans="1:14" x14ac:dyDescent="0.25">
      <c r="A10" s="526" t="s">
        <v>16</v>
      </c>
      <c r="B10" s="575">
        <v>7678</v>
      </c>
      <c r="C10" s="252">
        <v>40</v>
      </c>
      <c r="D10" s="251">
        <v>5</v>
      </c>
      <c r="E10" s="379">
        <v>1</v>
      </c>
      <c r="F10" s="530">
        <v>1</v>
      </c>
      <c r="G10" s="521">
        <v>2.83</v>
      </c>
      <c r="H10" s="521"/>
      <c r="I10" s="521">
        <v>2.83</v>
      </c>
      <c r="J10" s="522">
        <v>2.8250000000000002</v>
      </c>
      <c r="K10" s="544">
        <v>0</v>
      </c>
      <c r="L10" s="555" t="s">
        <v>68</v>
      </c>
    </row>
    <row r="11" spans="1:14" x14ac:dyDescent="0.25">
      <c r="A11" s="526" t="s">
        <v>21</v>
      </c>
      <c r="B11" s="575">
        <v>11115</v>
      </c>
      <c r="C11" s="252">
        <v>70</v>
      </c>
      <c r="D11" s="251">
        <v>6</v>
      </c>
      <c r="E11" s="379">
        <v>3</v>
      </c>
      <c r="F11" s="530">
        <v>1</v>
      </c>
      <c r="G11" s="521">
        <v>3.5</v>
      </c>
      <c r="H11" s="521"/>
      <c r="I11" s="521">
        <v>3.5</v>
      </c>
      <c r="J11" s="522">
        <v>3.5</v>
      </c>
      <c r="K11" s="544">
        <v>0</v>
      </c>
      <c r="L11" s="555" t="s">
        <v>66</v>
      </c>
    </row>
    <row r="12" spans="1:14" x14ac:dyDescent="0.25">
      <c r="A12" s="526" t="s">
        <v>15</v>
      </c>
      <c r="B12" s="575">
        <v>6044</v>
      </c>
      <c r="C12" s="252">
        <v>45.96153846153846</v>
      </c>
      <c r="D12" s="251">
        <v>6</v>
      </c>
      <c r="E12" s="379">
        <v>1</v>
      </c>
      <c r="F12" s="530">
        <v>1</v>
      </c>
      <c r="G12" s="521">
        <v>1</v>
      </c>
      <c r="H12" s="521">
        <v>2</v>
      </c>
      <c r="I12" s="521">
        <v>3</v>
      </c>
      <c r="J12" s="522">
        <v>3</v>
      </c>
      <c r="K12" s="544">
        <v>150</v>
      </c>
      <c r="L12" s="555" t="s">
        <v>67</v>
      </c>
    </row>
    <row r="13" spans="1:14" x14ac:dyDescent="0.25">
      <c r="A13" s="526" t="s">
        <v>23</v>
      </c>
      <c r="B13" s="575">
        <v>14761</v>
      </c>
      <c r="C13" s="252">
        <v>61.53846153846154</v>
      </c>
      <c r="D13" s="251">
        <v>4</v>
      </c>
      <c r="E13" s="379">
        <v>2</v>
      </c>
      <c r="F13" s="530">
        <v>1</v>
      </c>
      <c r="G13" s="521">
        <v>3</v>
      </c>
      <c r="H13" s="521">
        <v>0</v>
      </c>
      <c r="I13" s="521">
        <v>3</v>
      </c>
      <c r="J13" s="522">
        <v>3</v>
      </c>
      <c r="K13" s="544">
        <v>80</v>
      </c>
      <c r="L13" s="555" t="s">
        <v>68</v>
      </c>
    </row>
    <row r="14" spans="1:14" x14ac:dyDescent="0.25">
      <c r="A14" s="526" t="s">
        <v>19</v>
      </c>
      <c r="B14" s="575">
        <v>9191</v>
      </c>
      <c r="C14" s="252">
        <v>54.92307692307692</v>
      </c>
      <c r="D14" s="251"/>
      <c r="E14" s="379">
        <v>2</v>
      </c>
      <c r="F14" s="530">
        <v>1</v>
      </c>
      <c r="G14" s="521">
        <v>1</v>
      </c>
      <c r="H14" s="521">
        <v>2</v>
      </c>
      <c r="I14" s="521">
        <v>3</v>
      </c>
      <c r="J14" s="522">
        <v>1.85</v>
      </c>
      <c r="K14" s="544">
        <v>38</v>
      </c>
      <c r="L14" s="555" t="s">
        <v>66</v>
      </c>
    </row>
    <row r="15" spans="1:14" x14ac:dyDescent="0.25">
      <c r="A15" s="526" t="s">
        <v>22</v>
      </c>
      <c r="B15" s="529">
        <v>12276</v>
      </c>
      <c r="C15" s="252">
        <v>53</v>
      </c>
      <c r="D15" s="251">
        <v>5</v>
      </c>
      <c r="E15" s="37">
        <v>2</v>
      </c>
      <c r="F15" s="530">
        <v>0</v>
      </c>
      <c r="G15" s="521">
        <v>1.88</v>
      </c>
      <c r="H15" s="521"/>
      <c r="I15" s="521">
        <v>1.88</v>
      </c>
      <c r="J15" s="522">
        <v>1.875</v>
      </c>
      <c r="K15" s="544">
        <v>40</v>
      </c>
      <c r="L15" s="555" t="s">
        <v>70</v>
      </c>
    </row>
    <row r="16" spans="1:14" s="20" customFormat="1" x14ac:dyDescent="0.25">
      <c r="A16" s="316"/>
      <c r="B16" s="531"/>
      <c r="C16" s="532"/>
      <c r="D16" s="250"/>
      <c r="E16" s="257"/>
      <c r="F16" s="545"/>
      <c r="G16" s="546"/>
      <c r="H16" s="546"/>
      <c r="I16" s="546"/>
      <c r="J16" s="547"/>
      <c r="K16" s="548"/>
      <c r="L16" s="556"/>
    </row>
    <row r="17" spans="1:12" s="247" customFormat="1" x14ac:dyDescent="0.25">
      <c r="A17" s="527" t="s">
        <v>619</v>
      </c>
      <c r="B17" s="529"/>
      <c r="C17" s="573"/>
      <c r="D17" s="251"/>
      <c r="E17" s="379"/>
      <c r="F17" s="530"/>
      <c r="G17" s="521"/>
      <c r="H17" s="521"/>
      <c r="I17" s="521"/>
      <c r="J17" s="522"/>
      <c r="K17" s="544"/>
      <c r="L17" s="555"/>
    </row>
    <row r="18" spans="1:12" s="20" customFormat="1" x14ac:dyDescent="0.25">
      <c r="A18" s="526" t="s">
        <v>36</v>
      </c>
      <c r="B18" s="533">
        <v>33768</v>
      </c>
      <c r="C18" s="262">
        <v>126.5</v>
      </c>
      <c r="D18" s="251">
        <v>6</v>
      </c>
      <c r="E18" s="256">
        <v>8</v>
      </c>
      <c r="F18" s="542">
        <v>1</v>
      </c>
      <c r="G18" s="521">
        <v>13.38</v>
      </c>
      <c r="H18" s="539">
        <v>0.4</v>
      </c>
      <c r="I18" s="521">
        <v>13.78</v>
      </c>
      <c r="J18" s="522">
        <v>12.637499999999999</v>
      </c>
      <c r="K18" s="577">
        <v>490</v>
      </c>
      <c r="L18" s="557" t="s">
        <v>67</v>
      </c>
    </row>
    <row r="19" spans="1:12" s="247" customFormat="1" x14ac:dyDescent="0.25">
      <c r="A19" s="526" t="s">
        <v>24</v>
      </c>
      <c r="B19" s="651">
        <v>24807</v>
      </c>
      <c r="C19" s="252">
        <v>46</v>
      </c>
      <c r="D19" s="251">
        <v>6</v>
      </c>
      <c r="E19" s="379">
        <v>1</v>
      </c>
      <c r="F19" s="530">
        <v>2</v>
      </c>
      <c r="G19" s="521">
        <v>7.75</v>
      </c>
      <c r="H19" s="521">
        <v>2</v>
      </c>
      <c r="I19" s="521">
        <v>9.75</v>
      </c>
      <c r="J19" s="522">
        <v>9.625</v>
      </c>
      <c r="K19" s="544">
        <v>110</v>
      </c>
      <c r="L19" s="555" t="s">
        <v>67</v>
      </c>
    </row>
    <row r="20" spans="1:12" x14ac:dyDescent="0.25">
      <c r="A20" s="526" t="s">
        <v>38</v>
      </c>
      <c r="B20" s="529">
        <v>36396</v>
      </c>
      <c r="C20" s="573">
        <v>195</v>
      </c>
      <c r="D20" s="251">
        <v>6</v>
      </c>
      <c r="E20" s="379">
        <v>5</v>
      </c>
      <c r="F20" s="574">
        <v>1</v>
      </c>
      <c r="G20" s="521">
        <v>9.2799999999999994</v>
      </c>
      <c r="H20" s="576">
        <v>0.49</v>
      </c>
      <c r="I20" s="521">
        <v>9.77</v>
      </c>
      <c r="J20" s="522">
        <v>9.7750000000000004</v>
      </c>
      <c r="K20" s="544">
        <v>500</v>
      </c>
      <c r="L20" s="555" t="s">
        <v>68</v>
      </c>
    </row>
    <row r="21" spans="1:12" x14ac:dyDescent="0.25">
      <c r="A21" s="526" t="s">
        <v>35</v>
      </c>
      <c r="B21" s="529">
        <v>32900</v>
      </c>
      <c r="C21" s="252">
        <v>160.15384615384616</v>
      </c>
      <c r="D21" s="251">
        <v>5</v>
      </c>
      <c r="E21" s="37">
        <v>6</v>
      </c>
      <c r="F21" s="574">
        <v>1</v>
      </c>
      <c r="G21" s="521">
        <v>13</v>
      </c>
      <c r="H21" s="576">
        <v>1</v>
      </c>
      <c r="I21" s="521">
        <v>14</v>
      </c>
      <c r="J21" s="522">
        <v>8.8125</v>
      </c>
      <c r="K21" s="544">
        <v>120</v>
      </c>
      <c r="L21" s="555" t="s">
        <v>68</v>
      </c>
    </row>
    <row r="22" spans="1:12" x14ac:dyDescent="0.25">
      <c r="A22" s="526" t="s">
        <v>27</v>
      </c>
      <c r="B22" s="529">
        <v>21666</v>
      </c>
      <c r="C22" s="252">
        <v>43</v>
      </c>
      <c r="D22" s="251">
        <v>5</v>
      </c>
      <c r="E22" s="37">
        <v>1</v>
      </c>
      <c r="F22" s="530">
        <v>1</v>
      </c>
      <c r="G22" s="521">
        <v>5</v>
      </c>
      <c r="H22" s="521">
        <v>0.5</v>
      </c>
      <c r="I22" s="521">
        <v>5.5</v>
      </c>
      <c r="J22" s="522">
        <v>5.4749999999999996</v>
      </c>
      <c r="K22" s="544">
        <v>216</v>
      </c>
      <c r="L22" s="555" t="s">
        <v>67</v>
      </c>
    </row>
    <row r="23" spans="1:12" x14ac:dyDescent="0.25">
      <c r="A23" s="526" t="s">
        <v>32</v>
      </c>
      <c r="B23" s="529">
        <v>31422</v>
      </c>
      <c r="C23" s="252">
        <v>65.269230769230774</v>
      </c>
      <c r="D23" s="251">
        <v>6</v>
      </c>
      <c r="E23" s="37">
        <v>2</v>
      </c>
      <c r="F23" s="530">
        <v>3.3</v>
      </c>
      <c r="G23" s="521">
        <v>6.3</v>
      </c>
      <c r="H23" s="521">
        <v>2.75</v>
      </c>
      <c r="I23" s="521">
        <v>9.0500000000000007</v>
      </c>
      <c r="J23" s="522">
        <v>9.0500000000000007</v>
      </c>
      <c r="K23" s="544">
        <v>252</v>
      </c>
      <c r="L23" s="555" t="s">
        <v>67</v>
      </c>
    </row>
    <row r="24" spans="1:12" x14ac:dyDescent="0.25">
      <c r="A24" s="526" t="s">
        <v>33</v>
      </c>
      <c r="B24" s="529">
        <v>31737</v>
      </c>
      <c r="C24" s="252">
        <v>41.53846153846154</v>
      </c>
      <c r="D24" s="251">
        <v>6</v>
      </c>
      <c r="E24" s="37">
        <v>1</v>
      </c>
      <c r="F24" s="530">
        <v>2</v>
      </c>
      <c r="G24" s="521">
        <v>9</v>
      </c>
      <c r="H24" s="521">
        <v>1</v>
      </c>
      <c r="I24" s="521">
        <v>10</v>
      </c>
      <c r="J24" s="522">
        <v>9.8249999999999993</v>
      </c>
      <c r="K24" s="544">
        <v>706</v>
      </c>
      <c r="L24" s="555" t="s">
        <v>67</v>
      </c>
    </row>
    <row r="25" spans="1:12" x14ac:dyDescent="0.25">
      <c r="A25" s="526" t="s">
        <v>34</v>
      </c>
      <c r="B25" s="529">
        <v>31995</v>
      </c>
      <c r="C25" s="252">
        <v>142</v>
      </c>
      <c r="D25" s="251">
        <v>5</v>
      </c>
      <c r="E25" s="37">
        <v>5</v>
      </c>
      <c r="F25" s="530">
        <v>1</v>
      </c>
      <c r="G25" s="521">
        <v>9.6</v>
      </c>
      <c r="H25" s="521">
        <v>1.18</v>
      </c>
      <c r="I25" s="521">
        <v>10.78</v>
      </c>
      <c r="J25" s="522">
        <v>9.5749999999999993</v>
      </c>
      <c r="K25" s="544">
        <v>45</v>
      </c>
      <c r="L25" s="555" t="s">
        <v>66</v>
      </c>
    </row>
    <row r="26" spans="1:12" x14ac:dyDescent="0.25">
      <c r="A26" s="526" t="s">
        <v>37</v>
      </c>
      <c r="B26" s="529">
        <v>36234</v>
      </c>
      <c r="C26" s="252">
        <v>97</v>
      </c>
      <c r="D26" s="251">
        <v>6</v>
      </c>
      <c r="E26" s="37">
        <v>3</v>
      </c>
      <c r="F26" s="530">
        <v>1</v>
      </c>
      <c r="G26" s="521">
        <v>5.13</v>
      </c>
      <c r="H26" s="521">
        <v>0.38</v>
      </c>
      <c r="I26" s="521">
        <v>5.51</v>
      </c>
      <c r="J26" s="522">
        <v>5.5</v>
      </c>
      <c r="K26" s="544">
        <v>122</v>
      </c>
      <c r="L26" s="555" t="s">
        <v>68</v>
      </c>
    </row>
    <row r="27" spans="1:12" x14ac:dyDescent="0.25">
      <c r="A27" s="526" t="s">
        <v>31</v>
      </c>
      <c r="B27" s="529">
        <v>29465</v>
      </c>
      <c r="C27" s="252">
        <v>44</v>
      </c>
      <c r="D27" s="251">
        <v>6</v>
      </c>
      <c r="E27" s="37">
        <v>1</v>
      </c>
      <c r="F27" s="530">
        <v>1</v>
      </c>
      <c r="G27" s="521">
        <v>4.0599999999999996</v>
      </c>
      <c r="H27" s="521">
        <v>2.06</v>
      </c>
      <c r="I27" s="521">
        <v>6.12</v>
      </c>
      <c r="J27" s="522">
        <v>6.1</v>
      </c>
      <c r="K27" s="544">
        <v>30</v>
      </c>
      <c r="L27" s="555" t="s">
        <v>71</v>
      </c>
    </row>
    <row r="28" spans="1:12" x14ac:dyDescent="0.25">
      <c r="A28" s="526" t="s">
        <v>39</v>
      </c>
      <c r="B28" s="529">
        <v>37690</v>
      </c>
      <c r="C28" s="252">
        <v>135</v>
      </c>
      <c r="D28" s="251">
        <v>6</v>
      </c>
      <c r="E28" s="37">
        <v>3</v>
      </c>
      <c r="F28" s="530">
        <v>2</v>
      </c>
      <c r="G28" s="521">
        <v>6</v>
      </c>
      <c r="H28" s="521">
        <v>8</v>
      </c>
      <c r="I28" s="521">
        <v>14</v>
      </c>
      <c r="J28" s="522">
        <v>10</v>
      </c>
      <c r="K28" s="544">
        <v>0</v>
      </c>
      <c r="L28" s="555" t="s">
        <v>67</v>
      </c>
    </row>
    <row r="29" spans="1:12" x14ac:dyDescent="0.25">
      <c r="A29" s="526" t="s">
        <v>28</v>
      </c>
      <c r="B29" s="529">
        <v>27496</v>
      </c>
      <c r="C29" s="252">
        <v>101</v>
      </c>
      <c r="D29" s="251">
        <v>6</v>
      </c>
      <c r="E29" s="37">
        <v>5</v>
      </c>
      <c r="F29" s="530">
        <v>0</v>
      </c>
      <c r="G29" s="521">
        <v>10.7</v>
      </c>
      <c r="H29" s="521">
        <v>1</v>
      </c>
      <c r="I29" s="521">
        <v>11.7</v>
      </c>
      <c r="J29" s="522">
        <v>11.6625</v>
      </c>
      <c r="K29" s="544">
        <v>104.5</v>
      </c>
      <c r="L29" s="555" t="s">
        <v>67</v>
      </c>
    </row>
    <row r="30" spans="1:12" x14ac:dyDescent="0.25">
      <c r="A30" s="526" t="s">
        <v>30</v>
      </c>
      <c r="B30" s="529">
        <v>28097</v>
      </c>
      <c r="C30" s="252">
        <v>73.42307692307692</v>
      </c>
      <c r="D30" s="251">
        <v>6</v>
      </c>
      <c r="E30" s="37">
        <v>2</v>
      </c>
      <c r="F30" s="530">
        <v>1</v>
      </c>
      <c r="G30" s="521">
        <v>5.5</v>
      </c>
      <c r="H30" s="521">
        <v>0.25</v>
      </c>
      <c r="I30" s="521">
        <v>5.75</v>
      </c>
      <c r="J30" s="522">
        <v>5.75</v>
      </c>
      <c r="K30" s="544">
        <v>10</v>
      </c>
      <c r="L30" s="555" t="s">
        <v>67</v>
      </c>
    </row>
    <row r="31" spans="1:12" x14ac:dyDescent="0.25">
      <c r="A31" s="526" t="s">
        <v>26</v>
      </c>
      <c r="B31" s="529">
        <v>20490</v>
      </c>
      <c r="C31" s="252">
        <v>48.903846153846153</v>
      </c>
      <c r="D31" s="251">
        <v>6</v>
      </c>
      <c r="E31" s="37">
        <v>1</v>
      </c>
      <c r="F31" s="530">
        <v>1</v>
      </c>
      <c r="G31" s="521">
        <v>1</v>
      </c>
      <c r="H31" s="521">
        <v>6.5</v>
      </c>
      <c r="I31" s="521">
        <v>7.5</v>
      </c>
      <c r="J31" s="522">
        <v>7.5</v>
      </c>
      <c r="K31" s="544">
        <v>2800</v>
      </c>
      <c r="L31" s="555" t="s">
        <v>67</v>
      </c>
    </row>
    <row r="32" spans="1:12" ht="15.75" thickBot="1" x14ac:dyDescent="0.3">
      <c r="A32" s="526" t="s">
        <v>29</v>
      </c>
      <c r="B32" s="534">
        <v>27817</v>
      </c>
      <c r="C32" s="535">
        <v>49</v>
      </c>
      <c r="D32" s="536">
        <v>6</v>
      </c>
      <c r="E32" s="537">
        <v>1</v>
      </c>
      <c r="F32" s="550">
        <v>1</v>
      </c>
      <c r="G32" s="551">
        <v>4.55</v>
      </c>
      <c r="H32" s="551">
        <v>0.23</v>
      </c>
      <c r="I32" s="551">
        <v>4.78</v>
      </c>
      <c r="J32" s="552">
        <v>4.7750000000000004</v>
      </c>
      <c r="K32" s="553">
        <v>1260</v>
      </c>
      <c r="L32" s="558" t="s">
        <v>67</v>
      </c>
    </row>
    <row r="33" spans="1:12" s="247" customFormat="1" x14ac:dyDescent="0.25">
      <c r="A33" s="526"/>
      <c r="B33" s="538"/>
      <c r="C33" s="262"/>
      <c r="D33" s="249"/>
      <c r="E33" s="249"/>
      <c r="F33" s="539"/>
      <c r="G33" s="539"/>
      <c r="H33" s="539"/>
      <c r="I33" s="539"/>
      <c r="J33" s="540"/>
      <c r="K33" s="69"/>
      <c r="L33" s="54"/>
    </row>
    <row r="34" spans="1:12" s="205" customFormat="1" ht="15.75" thickBot="1" x14ac:dyDescent="0.3">
      <c r="A34" s="526"/>
      <c r="B34" s="538"/>
      <c r="C34" s="3"/>
      <c r="F34" s="4"/>
      <c r="G34" s="4"/>
      <c r="H34" s="4"/>
      <c r="I34" s="4"/>
      <c r="J34" s="5"/>
      <c r="K34" s="8"/>
      <c r="L34" s="7"/>
    </row>
    <row r="35" spans="1:12" s="206" customFormat="1" ht="15.75" thickBot="1" x14ac:dyDescent="0.3">
      <c r="A35" s="259"/>
      <c r="B35" s="693" t="s">
        <v>0</v>
      </c>
      <c r="C35" s="694"/>
      <c r="D35" s="694"/>
      <c r="E35" s="695"/>
      <c r="F35" s="693" t="s">
        <v>1</v>
      </c>
      <c r="G35" s="694"/>
      <c r="H35" s="694"/>
      <c r="I35" s="694"/>
      <c r="J35" s="694"/>
      <c r="K35" s="695"/>
      <c r="L35" s="559"/>
    </row>
    <row r="36" spans="1:12" s="205" customFormat="1" ht="24" thickBot="1" x14ac:dyDescent="0.3">
      <c r="A36" s="525" t="s">
        <v>2</v>
      </c>
      <c r="B36" s="528" t="s">
        <v>3</v>
      </c>
      <c r="C36" s="267" t="s">
        <v>4</v>
      </c>
      <c r="D36" s="267" t="s">
        <v>5</v>
      </c>
      <c r="E36" s="268" t="s">
        <v>6</v>
      </c>
      <c r="F36" s="528" t="s">
        <v>7</v>
      </c>
      <c r="G36" s="267" t="s">
        <v>8</v>
      </c>
      <c r="H36" s="267" t="s">
        <v>9</v>
      </c>
      <c r="I36" s="267" t="s">
        <v>10</v>
      </c>
      <c r="J36" s="267" t="s">
        <v>11</v>
      </c>
      <c r="K36" s="541" t="s">
        <v>12</v>
      </c>
      <c r="L36" s="554" t="s">
        <v>13</v>
      </c>
    </row>
    <row r="37" spans="1:12" s="247" customFormat="1" x14ac:dyDescent="0.25">
      <c r="A37" s="517" t="s">
        <v>620</v>
      </c>
      <c r="B37" s="533"/>
      <c r="C37" s="252"/>
      <c r="D37" s="251"/>
      <c r="E37" s="256"/>
      <c r="F37" s="542"/>
      <c r="G37" s="521"/>
      <c r="H37" s="521"/>
      <c r="I37" s="521"/>
      <c r="J37" s="522"/>
      <c r="K37" s="544"/>
      <c r="L37" s="557"/>
    </row>
    <row r="38" spans="1:12" s="247" customFormat="1" x14ac:dyDescent="0.25">
      <c r="A38" s="515" t="s">
        <v>47</v>
      </c>
      <c r="B38" s="529">
        <v>59730</v>
      </c>
      <c r="C38" s="252">
        <v>96</v>
      </c>
      <c r="D38" s="251">
        <v>6</v>
      </c>
      <c r="E38" s="37">
        <v>4</v>
      </c>
      <c r="F38" s="530">
        <v>4</v>
      </c>
      <c r="G38" s="521">
        <v>7</v>
      </c>
      <c r="H38" s="521">
        <v>7.09</v>
      </c>
      <c r="I38" s="521">
        <v>14.09</v>
      </c>
      <c r="J38" s="522">
        <v>14.0875</v>
      </c>
      <c r="K38" s="544">
        <v>509</v>
      </c>
      <c r="L38" s="555" t="s">
        <v>67</v>
      </c>
    </row>
    <row r="39" spans="1:12" x14ac:dyDescent="0.25">
      <c r="A39" s="515" t="s">
        <v>41</v>
      </c>
      <c r="B39" s="575">
        <v>45949</v>
      </c>
      <c r="C39" s="252">
        <v>199.71153846153845</v>
      </c>
      <c r="D39" s="251">
        <v>6</v>
      </c>
      <c r="E39" s="379">
        <v>5</v>
      </c>
      <c r="F39" s="530">
        <v>2</v>
      </c>
      <c r="G39" s="521">
        <v>23.6</v>
      </c>
      <c r="H39" s="521">
        <v>7.5</v>
      </c>
      <c r="I39" s="521">
        <v>31.1</v>
      </c>
      <c r="J39" s="522">
        <v>32.1</v>
      </c>
      <c r="K39" s="544">
        <v>2391</v>
      </c>
      <c r="L39" s="555" t="s">
        <v>71</v>
      </c>
    </row>
    <row r="40" spans="1:12" x14ac:dyDescent="0.25">
      <c r="A40" s="515" t="s">
        <v>45</v>
      </c>
      <c r="B40" s="575">
        <v>55110</v>
      </c>
      <c r="C40" s="252">
        <v>172</v>
      </c>
      <c r="D40" s="251">
        <v>6</v>
      </c>
      <c r="E40" s="379">
        <v>4</v>
      </c>
      <c r="F40" s="530">
        <v>3</v>
      </c>
      <c r="G40" s="521">
        <v>13.35</v>
      </c>
      <c r="H40" s="521">
        <v>0.6</v>
      </c>
      <c r="I40" s="521">
        <v>13.95</v>
      </c>
      <c r="J40" s="522">
        <v>13.95</v>
      </c>
      <c r="K40" s="544">
        <v>1059</v>
      </c>
      <c r="L40" s="560" t="s">
        <v>72</v>
      </c>
    </row>
    <row r="41" spans="1:12" x14ac:dyDescent="0.25">
      <c r="A41" s="515" t="s">
        <v>46</v>
      </c>
      <c r="B41" s="529">
        <v>55224</v>
      </c>
      <c r="C41" s="252">
        <v>52.615384615384613</v>
      </c>
      <c r="D41" s="251">
        <v>5</v>
      </c>
      <c r="E41" s="37">
        <v>2</v>
      </c>
      <c r="F41" s="530">
        <v>2</v>
      </c>
      <c r="G41" s="521">
        <v>6</v>
      </c>
      <c r="H41" s="521">
        <v>6.6</v>
      </c>
      <c r="I41" s="521">
        <v>12.6</v>
      </c>
      <c r="J41" s="522">
        <v>12.6</v>
      </c>
      <c r="K41" s="544">
        <v>1765</v>
      </c>
      <c r="L41" s="555" t="s">
        <v>68</v>
      </c>
    </row>
    <row r="42" spans="1:12" x14ac:dyDescent="0.25">
      <c r="A42" s="515" t="s">
        <v>40</v>
      </c>
      <c r="B42" s="529">
        <v>44428</v>
      </c>
      <c r="C42" s="252">
        <v>182.15384615384616</v>
      </c>
      <c r="D42" s="251">
        <v>4</v>
      </c>
      <c r="E42" s="37">
        <v>8</v>
      </c>
      <c r="F42" s="530">
        <v>2</v>
      </c>
      <c r="G42" s="521">
        <v>9.85</v>
      </c>
      <c r="H42" s="521"/>
      <c r="I42" s="521">
        <v>9.85</v>
      </c>
      <c r="J42" s="522">
        <v>9.85</v>
      </c>
      <c r="K42" s="544">
        <v>50</v>
      </c>
      <c r="L42" s="555" t="s">
        <v>68</v>
      </c>
    </row>
    <row r="43" spans="1:12" x14ac:dyDescent="0.25">
      <c r="A43" s="515" t="s">
        <v>44</v>
      </c>
      <c r="B43" s="529">
        <v>49414</v>
      </c>
      <c r="C43" s="252">
        <v>115</v>
      </c>
      <c r="D43" s="251">
        <v>6</v>
      </c>
      <c r="E43" s="37">
        <v>3</v>
      </c>
      <c r="F43" s="530">
        <v>4</v>
      </c>
      <c r="G43" s="521">
        <v>7.83</v>
      </c>
      <c r="H43" s="521">
        <v>1.95</v>
      </c>
      <c r="I43" s="521">
        <v>9.7799999999999994</v>
      </c>
      <c r="J43" s="522">
        <v>9.7750000000000004</v>
      </c>
      <c r="K43" s="544">
        <v>1872</v>
      </c>
      <c r="L43" s="555" t="s">
        <v>71</v>
      </c>
    </row>
    <row r="44" spans="1:12" x14ac:dyDescent="0.25">
      <c r="A44" s="515" t="s">
        <v>42</v>
      </c>
      <c r="B44" s="529">
        <v>47983</v>
      </c>
      <c r="C44" s="252">
        <v>52.769230769230766</v>
      </c>
      <c r="D44" s="251">
        <v>6</v>
      </c>
      <c r="E44" s="37">
        <v>1</v>
      </c>
      <c r="F44" s="530">
        <v>3</v>
      </c>
      <c r="G44" s="521">
        <v>10</v>
      </c>
      <c r="H44" s="521">
        <v>1.9</v>
      </c>
      <c r="I44" s="521">
        <v>11.9</v>
      </c>
      <c r="J44" s="522">
        <v>11.9</v>
      </c>
      <c r="K44" s="544">
        <v>100</v>
      </c>
      <c r="L44" s="560" t="s">
        <v>72</v>
      </c>
    </row>
    <row r="45" spans="1:12" x14ac:dyDescent="0.25">
      <c r="A45" s="515" t="s">
        <v>43</v>
      </c>
      <c r="B45" s="529">
        <v>48958</v>
      </c>
      <c r="C45" s="252">
        <v>172</v>
      </c>
      <c r="D45" s="251">
        <v>6</v>
      </c>
      <c r="E45" s="37">
        <v>7</v>
      </c>
      <c r="F45" s="530">
        <v>2</v>
      </c>
      <c r="G45" s="521">
        <v>9</v>
      </c>
      <c r="H45" s="521">
        <v>9.75</v>
      </c>
      <c r="I45" s="521">
        <v>18.75</v>
      </c>
      <c r="J45" s="522">
        <v>18.75</v>
      </c>
      <c r="K45" s="544">
        <v>120</v>
      </c>
      <c r="L45" s="560" t="s">
        <v>72</v>
      </c>
    </row>
    <row r="46" spans="1:12" s="206" customFormat="1" x14ac:dyDescent="0.25">
      <c r="A46" s="377"/>
      <c r="B46" s="531"/>
      <c r="C46" s="532"/>
      <c r="D46" s="250"/>
      <c r="E46" s="257"/>
      <c r="F46" s="545"/>
      <c r="G46" s="546"/>
      <c r="H46" s="546"/>
      <c r="I46" s="546"/>
      <c r="J46" s="547"/>
      <c r="K46" s="548"/>
      <c r="L46" s="556"/>
    </row>
    <row r="47" spans="1:12" s="247" customFormat="1" x14ac:dyDescent="0.25">
      <c r="A47" s="517" t="s">
        <v>621</v>
      </c>
      <c r="B47" s="529"/>
      <c r="C47" s="252"/>
      <c r="D47" s="251"/>
      <c r="E47" s="37"/>
      <c r="F47" s="530"/>
      <c r="G47" s="521"/>
      <c r="H47" s="521"/>
      <c r="I47" s="521"/>
      <c r="J47" s="522"/>
      <c r="K47" s="544"/>
      <c r="L47" s="555"/>
    </row>
    <row r="48" spans="1:12" s="206" customFormat="1" x14ac:dyDescent="0.25">
      <c r="A48" s="515" t="s">
        <v>49</v>
      </c>
      <c r="B48" s="533">
        <v>63008</v>
      </c>
      <c r="C48" s="252">
        <v>252.13461538461539</v>
      </c>
      <c r="D48" s="251">
        <v>6</v>
      </c>
      <c r="E48" s="256">
        <v>8</v>
      </c>
      <c r="F48" s="542">
        <v>3</v>
      </c>
      <c r="G48" s="521">
        <v>14.35</v>
      </c>
      <c r="H48" s="521">
        <v>2</v>
      </c>
      <c r="I48" s="521">
        <v>16.350000000000001</v>
      </c>
      <c r="J48" s="522">
        <v>16.274999999999999</v>
      </c>
      <c r="K48" s="577">
        <v>1574</v>
      </c>
      <c r="L48" s="557" t="s">
        <v>67</v>
      </c>
    </row>
    <row r="49" spans="1:12" x14ac:dyDescent="0.25">
      <c r="A49" s="515" t="s">
        <v>48</v>
      </c>
      <c r="B49" s="575">
        <v>60099</v>
      </c>
      <c r="C49" s="252">
        <v>188</v>
      </c>
      <c r="D49" s="251">
        <v>6</v>
      </c>
      <c r="E49" s="379">
        <v>4</v>
      </c>
      <c r="F49" s="574">
        <v>4</v>
      </c>
      <c r="G49" s="521">
        <v>16.5</v>
      </c>
      <c r="H49" s="521"/>
      <c r="I49" s="521">
        <v>16.5</v>
      </c>
      <c r="J49" s="522">
        <v>16.8</v>
      </c>
      <c r="K49" s="544">
        <v>613</v>
      </c>
      <c r="L49" s="555" t="s">
        <v>67</v>
      </c>
    </row>
    <row r="50" spans="1:12" x14ac:dyDescent="0.25">
      <c r="A50" s="515" t="s">
        <v>51</v>
      </c>
      <c r="B50" s="575">
        <v>68290</v>
      </c>
      <c r="C50" s="252">
        <v>81.5</v>
      </c>
      <c r="D50" s="251">
        <v>6</v>
      </c>
      <c r="E50" s="379">
        <v>2</v>
      </c>
      <c r="F50" s="574">
        <v>1</v>
      </c>
      <c r="G50" s="521">
        <v>5</v>
      </c>
      <c r="H50" s="521">
        <v>7</v>
      </c>
      <c r="I50" s="521">
        <v>12</v>
      </c>
      <c r="J50" s="522">
        <v>12.95</v>
      </c>
      <c r="K50" s="544">
        <v>273</v>
      </c>
      <c r="L50" s="555" t="s">
        <v>71</v>
      </c>
    </row>
    <row r="51" spans="1:12" x14ac:dyDescent="0.25">
      <c r="A51" s="515" t="s">
        <v>54</v>
      </c>
      <c r="B51" s="575">
        <v>79739</v>
      </c>
      <c r="C51" s="252">
        <v>63.519230769230766</v>
      </c>
      <c r="D51" s="251">
        <v>6</v>
      </c>
      <c r="E51" s="379">
        <v>1</v>
      </c>
      <c r="F51" s="574">
        <v>4</v>
      </c>
      <c r="G51" s="521">
        <v>4</v>
      </c>
      <c r="H51" s="521">
        <v>11.4</v>
      </c>
      <c r="I51" s="521">
        <v>15.4</v>
      </c>
      <c r="J51" s="522">
        <v>15.4</v>
      </c>
      <c r="K51" s="544">
        <v>100</v>
      </c>
      <c r="L51" s="560" t="s">
        <v>72</v>
      </c>
    </row>
    <row r="52" spans="1:12" x14ac:dyDescent="0.25">
      <c r="A52" s="515" t="s">
        <v>50</v>
      </c>
      <c r="B52" s="529">
        <v>67546</v>
      </c>
      <c r="C52" s="252">
        <v>241.82692307692307</v>
      </c>
      <c r="D52" s="251">
        <v>6</v>
      </c>
      <c r="E52" s="37">
        <v>9</v>
      </c>
      <c r="F52" s="530">
        <v>3</v>
      </c>
      <c r="G52" s="521">
        <v>16.940000000000001</v>
      </c>
      <c r="H52" s="521">
        <v>3</v>
      </c>
      <c r="I52" s="521">
        <v>19.940000000000001</v>
      </c>
      <c r="J52" s="522">
        <v>19.9375</v>
      </c>
      <c r="K52" s="544">
        <v>0</v>
      </c>
      <c r="L52" s="555" t="s">
        <v>68</v>
      </c>
    </row>
    <row r="53" spans="1:12" x14ac:dyDescent="0.25">
      <c r="A53" s="515" t="s">
        <v>53</v>
      </c>
      <c r="B53" s="529">
        <v>76330</v>
      </c>
      <c r="C53" s="252">
        <v>109</v>
      </c>
      <c r="D53" s="251">
        <v>6</v>
      </c>
      <c r="E53" s="37">
        <v>2</v>
      </c>
      <c r="F53" s="530">
        <v>5</v>
      </c>
      <c r="G53" s="521">
        <v>26.9</v>
      </c>
      <c r="H53" s="521">
        <v>1</v>
      </c>
      <c r="I53" s="521">
        <v>27.9</v>
      </c>
      <c r="J53" s="522">
        <v>27.9</v>
      </c>
      <c r="K53" s="544">
        <v>836</v>
      </c>
      <c r="L53" s="560" t="s">
        <v>72</v>
      </c>
    </row>
    <row r="54" spans="1:12" x14ac:dyDescent="0.25">
      <c r="A54" s="515" t="s">
        <v>52</v>
      </c>
      <c r="B54" s="529">
        <v>74494</v>
      </c>
      <c r="C54" s="252">
        <v>298.38461538461536</v>
      </c>
      <c r="D54" s="251">
        <v>6</v>
      </c>
      <c r="E54" s="37">
        <v>10</v>
      </c>
      <c r="F54" s="530">
        <v>1</v>
      </c>
      <c r="G54" s="521">
        <v>11</v>
      </c>
      <c r="H54" s="521">
        <v>14.19</v>
      </c>
      <c r="I54" s="521">
        <v>25.19</v>
      </c>
      <c r="J54" s="522">
        <v>25.1875</v>
      </c>
      <c r="K54" s="544">
        <v>2572</v>
      </c>
      <c r="L54" s="555" t="s">
        <v>67</v>
      </c>
    </row>
    <row r="55" spans="1:12" s="207" customFormat="1" x14ac:dyDescent="0.25">
      <c r="A55" s="377"/>
      <c r="B55" s="531"/>
      <c r="C55" s="532"/>
      <c r="D55" s="250"/>
      <c r="E55" s="257"/>
      <c r="F55" s="545"/>
      <c r="G55" s="546"/>
      <c r="H55" s="546"/>
      <c r="I55" s="546"/>
      <c r="J55" s="547"/>
      <c r="K55" s="548"/>
      <c r="L55" s="561"/>
    </row>
    <row r="56" spans="1:12" s="207" customFormat="1" x14ac:dyDescent="0.25">
      <c r="A56" s="517" t="s">
        <v>622</v>
      </c>
      <c r="B56" s="533"/>
      <c r="C56" s="262"/>
      <c r="D56" s="249"/>
      <c r="E56" s="256"/>
      <c r="F56" s="542"/>
      <c r="G56" s="539"/>
      <c r="H56" s="539"/>
      <c r="I56" s="539"/>
      <c r="J56" s="540"/>
      <c r="K56" s="543"/>
      <c r="L56" s="562"/>
    </row>
    <row r="57" spans="1:12" x14ac:dyDescent="0.25">
      <c r="A57" s="515" t="s">
        <v>58</v>
      </c>
      <c r="B57" s="529">
        <v>108773</v>
      </c>
      <c r="C57" s="252">
        <v>112.90384615384616</v>
      </c>
      <c r="D57" s="251">
        <v>6</v>
      </c>
      <c r="E57" s="37">
        <v>2</v>
      </c>
      <c r="F57" s="530">
        <v>4</v>
      </c>
      <c r="G57" s="521">
        <v>18.25</v>
      </c>
      <c r="H57" s="521">
        <v>4.5</v>
      </c>
      <c r="I57" s="521">
        <v>22.75</v>
      </c>
      <c r="J57" s="522">
        <v>22.712499999999999</v>
      </c>
      <c r="K57" s="544">
        <v>2381</v>
      </c>
      <c r="L57" s="560" t="s">
        <v>72</v>
      </c>
    </row>
    <row r="58" spans="1:12" x14ac:dyDescent="0.25">
      <c r="A58" s="515" t="s">
        <v>56</v>
      </c>
      <c r="B58" s="529">
        <v>101688</v>
      </c>
      <c r="C58" s="252">
        <v>248.23076923076923</v>
      </c>
      <c r="D58" s="251">
        <v>6</v>
      </c>
      <c r="E58" s="37">
        <v>5</v>
      </c>
      <c r="F58" s="530">
        <v>5.48</v>
      </c>
      <c r="G58" s="521">
        <v>27.73</v>
      </c>
      <c r="H58" s="521">
        <v>3.95</v>
      </c>
      <c r="I58" s="521">
        <v>31.68</v>
      </c>
      <c r="J58" s="522">
        <v>31.675000000000001</v>
      </c>
      <c r="K58" s="544">
        <v>1400</v>
      </c>
      <c r="L58" s="560" t="s">
        <v>72</v>
      </c>
    </row>
    <row r="59" spans="1:12" x14ac:dyDescent="0.25">
      <c r="A59" s="515" t="s">
        <v>55</v>
      </c>
      <c r="B59" s="529">
        <v>89693</v>
      </c>
      <c r="C59" s="252">
        <v>439.5</v>
      </c>
      <c r="D59" s="251">
        <v>6</v>
      </c>
      <c r="E59" s="37">
        <v>13</v>
      </c>
      <c r="F59" s="530">
        <v>1</v>
      </c>
      <c r="G59" s="521">
        <v>10.88</v>
      </c>
      <c r="H59" s="521">
        <v>22.2</v>
      </c>
      <c r="I59" s="521">
        <v>33.08</v>
      </c>
      <c r="J59" s="522">
        <v>33.075000000000003</v>
      </c>
      <c r="K59" s="544">
        <v>1645</v>
      </c>
      <c r="L59" s="560" t="s">
        <v>72</v>
      </c>
    </row>
    <row r="60" spans="1:12" x14ac:dyDescent="0.25">
      <c r="A60" s="515" t="s">
        <v>57</v>
      </c>
      <c r="B60" s="529">
        <v>104267</v>
      </c>
      <c r="C60" s="252">
        <v>411</v>
      </c>
      <c r="D60" s="251">
        <v>6</v>
      </c>
      <c r="E60" s="37">
        <v>13</v>
      </c>
      <c r="F60" s="530">
        <v>3</v>
      </c>
      <c r="G60" s="521">
        <v>17.5</v>
      </c>
      <c r="H60" s="521">
        <v>2.65</v>
      </c>
      <c r="I60" s="521">
        <v>20.149999999999999</v>
      </c>
      <c r="J60" s="522">
        <v>20.149999999999999</v>
      </c>
      <c r="K60" s="544">
        <v>5789</v>
      </c>
      <c r="L60" s="555" t="s">
        <v>67</v>
      </c>
    </row>
    <row r="61" spans="1:12" s="208" customFormat="1" x14ac:dyDescent="0.25">
      <c r="A61" s="377"/>
      <c r="B61" s="531"/>
      <c r="C61" s="532"/>
      <c r="D61" s="250"/>
      <c r="E61" s="257"/>
      <c r="F61" s="545"/>
      <c r="G61" s="546"/>
      <c r="H61" s="546"/>
      <c r="I61" s="546"/>
      <c r="J61" s="547"/>
      <c r="K61" s="548"/>
      <c r="L61" s="561"/>
    </row>
    <row r="62" spans="1:12" s="247" customFormat="1" x14ac:dyDescent="0.25">
      <c r="A62" s="517" t="s">
        <v>623</v>
      </c>
      <c r="B62" s="529"/>
      <c r="C62" s="252"/>
      <c r="D62" s="251"/>
      <c r="E62" s="37"/>
      <c r="F62" s="530"/>
      <c r="G62" s="521"/>
      <c r="H62" s="521"/>
      <c r="I62" s="521"/>
      <c r="J62" s="522"/>
      <c r="K62" s="544"/>
      <c r="L62" s="560"/>
    </row>
    <row r="63" spans="1:12" s="208" customFormat="1" x14ac:dyDescent="0.25">
      <c r="A63" s="515" t="s">
        <v>61</v>
      </c>
      <c r="B63" s="533">
        <v>220182</v>
      </c>
      <c r="C63" s="573">
        <v>695.19230769230774</v>
      </c>
      <c r="D63" s="252">
        <v>6</v>
      </c>
      <c r="E63" s="379">
        <v>20</v>
      </c>
      <c r="F63" s="542">
        <v>5</v>
      </c>
      <c r="G63" s="521">
        <v>73.2</v>
      </c>
      <c r="H63" s="521">
        <v>4.6500000000000004</v>
      </c>
      <c r="I63" s="521">
        <v>77.849999999999994</v>
      </c>
      <c r="J63" s="522">
        <v>77.775000000000006</v>
      </c>
      <c r="K63" s="544">
        <v>8171</v>
      </c>
      <c r="L63" s="557" t="s">
        <v>67</v>
      </c>
    </row>
    <row r="64" spans="1:12" x14ac:dyDescent="0.25">
      <c r="A64" s="515" t="s">
        <v>63</v>
      </c>
      <c r="B64" s="529">
        <v>297089</v>
      </c>
      <c r="C64" s="578">
        <v>582</v>
      </c>
      <c r="D64" s="251">
        <v>7</v>
      </c>
      <c r="E64" s="37">
        <v>13</v>
      </c>
      <c r="F64" s="530">
        <v>15</v>
      </c>
      <c r="G64" s="521">
        <v>17</v>
      </c>
      <c r="H64" s="521">
        <v>72.400000000000006</v>
      </c>
      <c r="I64" s="521">
        <v>89.4</v>
      </c>
      <c r="J64" s="522">
        <v>89.375</v>
      </c>
      <c r="K64" s="544">
        <v>12690</v>
      </c>
      <c r="L64" s="560" t="s">
        <v>72</v>
      </c>
    </row>
    <row r="65" spans="1:14" x14ac:dyDescent="0.25">
      <c r="A65" s="515" t="s">
        <v>60</v>
      </c>
      <c r="B65" s="529">
        <v>199058</v>
      </c>
      <c r="C65" s="252">
        <v>404.63461538461536</v>
      </c>
      <c r="D65" s="251">
        <v>6</v>
      </c>
      <c r="E65" s="37">
        <v>9</v>
      </c>
      <c r="F65" s="530">
        <v>6</v>
      </c>
      <c r="G65" s="521">
        <v>8</v>
      </c>
      <c r="H65" s="521">
        <v>64</v>
      </c>
      <c r="I65" s="521">
        <v>72</v>
      </c>
      <c r="J65" s="522">
        <v>0</v>
      </c>
      <c r="K65" s="549" t="s">
        <v>69</v>
      </c>
      <c r="L65" s="560" t="s">
        <v>72</v>
      </c>
    </row>
    <row r="66" spans="1:14" s="247" customFormat="1" x14ac:dyDescent="0.25">
      <c r="A66" s="515" t="s">
        <v>59</v>
      </c>
      <c r="B66" s="529">
        <v>164440</v>
      </c>
      <c r="C66" s="252">
        <v>464</v>
      </c>
      <c r="D66" s="251">
        <v>6</v>
      </c>
      <c r="E66" s="37">
        <v>8</v>
      </c>
      <c r="F66" s="530">
        <v>12</v>
      </c>
      <c r="G66" s="521">
        <v>63.86</v>
      </c>
      <c r="H66" s="521">
        <v>12.19</v>
      </c>
      <c r="I66" s="607">
        <v>76.05</v>
      </c>
      <c r="J66" s="609">
        <v>76.05</v>
      </c>
      <c r="K66" s="611">
        <v>10812</v>
      </c>
      <c r="L66" s="613" t="s">
        <v>72</v>
      </c>
    </row>
    <row r="67" spans="1:14" s="247" customFormat="1" x14ac:dyDescent="0.25">
      <c r="A67" s="515" t="s">
        <v>62</v>
      </c>
      <c r="B67" s="601">
        <v>243729</v>
      </c>
      <c r="C67" s="602">
        <v>792</v>
      </c>
      <c r="D67" s="603">
        <v>7</v>
      </c>
      <c r="E67" s="604">
        <v>15</v>
      </c>
      <c r="F67" s="605">
        <v>9</v>
      </c>
      <c r="G67" s="606">
        <v>62</v>
      </c>
      <c r="H67" s="606">
        <v>13</v>
      </c>
      <c r="I67" s="606">
        <v>75</v>
      </c>
      <c r="J67" s="608">
        <v>75</v>
      </c>
      <c r="K67" s="610">
        <v>3116</v>
      </c>
      <c r="L67" s="612" t="s">
        <v>72</v>
      </c>
    </row>
    <row r="68" spans="1:14" s="247" customFormat="1" ht="15.75" thickBot="1" x14ac:dyDescent="0.3">
      <c r="A68" s="515"/>
      <c r="B68" s="533"/>
      <c r="C68" s="262"/>
      <c r="D68" s="249"/>
      <c r="E68" s="256"/>
      <c r="F68" s="542"/>
      <c r="G68" s="539"/>
      <c r="H68" s="539"/>
      <c r="I68" s="539"/>
      <c r="J68" s="540"/>
      <c r="K68" s="543"/>
      <c r="L68" s="562"/>
    </row>
    <row r="69" spans="1:14" s="209" customFormat="1" ht="15.75" thickBot="1" x14ac:dyDescent="0.3">
      <c r="A69" s="259"/>
      <c r="B69" s="693" t="s">
        <v>0</v>
      </c>
      <c r="C69" s="694"/>
      <c r="D69" s="694"/>
      <c r="E69" s="695"/>
      <c r="F69" s="693" t="s">
        <v>1</v>
      </c>
      <c r="G69" s="694"/>
      <c r="H69" s="694"/>
      <c r="I69" s="694"/>
      <c r="J69" s="694"/>
      <c r="K69" s="695"/>
      <c r="L69" s="559"/>
    </row>
    <row r="70" spans="1:14" ht="24" thickBot="1" x14ac:dyDescent="0.3">
      <c r="A70" s="525" t="s">
        <v>2</v>
      </c>
      <c r="B70" s="563" t="s">
        <v>3</v>
      </c>
      <c r="C70" s="523" t="s">
        <v>4</v>
      </c>
      <c r="D70" s="523" t="s">
        <v>5</v>
      </c>
      <c r="E70" s="524" t="s">
        <v>6</v>
      </c>
      <c r="F70" s="563" t="s">
        <v>7</v>
      </c>
      <c r="G70" s="523" t="s">
        <v>8</v>
      </c>
      <c r="H70" s="523" t="s">
        <v>9</v>
      </c>
      <c r="I70" s="523" t="s">
        <v>10</v>
      </c>
      <c r="J70" s="523" t="s">
        <v>11</v>
      </c>
      <c r="K70" s="564" t="s">
        <v>12</v>
      </c>
      <c r="L70" s="280" t="s">
        <v>13</v>
      </c>
    </row>
    <row r="71" spans="1:14" s="247" customFormat="1" x14ac:dyDescent="0.25">
      <c r="A71" s="377"/>
      <c r="B71" s="531"/>
      <c r="C71" s="532"/>
      <c r="D71" s="250"/>
      <c r="E71" s="257"/>
      <c r="F71" s="545"/>
      <c r="G71" s="546"/>
      <c r="H71" s="546"/>
      <c r="I71" s="546"/>
      <c r="J71" s="547"/>
      <c r="K71" s="548"/>
      <c r="L71" s="561"/>
    </row>
    <row r="72" spans="1:14" s="247" customFormat="1" x14ac:dyDescent="0.25">
      <c r="A72" s="517" t="s">
        <v>627</v>
      </c>
      <c r="B72" s="529"/>
      <c r="C72" s="252"/>
      <c r="D72" s="251"/>
      <c r="E72" s="37"/>
      <c r="F72" s="530"/>
      <c r="G72" s="521"/>
      <c r="H72" s="521"/>
      <c r="I72" s="521"/>
      <c r="J72" s="522"/>
      <c r="K72" s="544"/>
      <c r="L72" s="560"/>
    </row>
    <row r="73" spans="1:14" ht="15.75" thickBot="1" x14ac:dyDescent="0.3">
      <c r="A73" s="515" t="s">
        <v>64</v>
      </c>
      <c r="B73" s="529">
        <v>3350</v>
      </c>
      <c r="C73" s="252">
        <v>43.096153846153847</v>
      </c>
      <c r="D73" s="251">
        <v>6</v>
      </c>
      <c r="E73" s="37">
        <v>1</v>
      </c>
      <c r="F73" s="530">
        <v>0</v>
      </c>
      <c r="G73" s="521">
        <v>1</v>
      </c>
      <c r="H73" s="521">
        <v>1.8</v>
      </c>
      <c r="I73" s="521">
        <v>2.8</v>
      </c>
      <c r="J73" s="522">
        <v>2.7749999999999999</v>
      </c>
      <c r="K73" s="544">
        <v>0</v>
      </c>
      <c r="L73" s="558" t="s">
        <v>66</v>
      </c>
    </row>
    <row r="74" spans="1:14" ht="15.75" thickBot="1" x14ac:dyDescent="0.3">
      <c r="A74" s="520" t="s">
        <v>65</v>
      </c>
      <c r="B74" s="534">
        <v>15416</v>
      </c>
      <c r="C74" s="535">
        <v>51</v>
      </c>
      <c r="D74" s="536">
        <v>6</v>
      </c>
      <c r="E74" s="537">
        <v>1</v>
      </c>
      <c r="F74" s="550">
        <v>0</v>
      </c>
      <c r="G74" s="551">
        <v>6.65</v>
      </c>
      <c r="H74" s="551"/>
      <c r="I74" s="551">
        <v>6.65</v>
      </c>
      <c r="J74" s="552">
        <v>6.65</v>
      </c>
      <c r="K74" s="553">
        <v>505</v>
      </c>
      <c r="L74" s="565" t="s">
        <v>68</v>
      </c>
      <c r="N74" s="1"/>
    </row>
    <row r="75" spans="1:14" ht="15.75" thickBot="1" x14ac:dyDescent="0.3">
      <c r="B75" s="9"/>
    </row>
    <row r="76" spans="1:14" ht="15.75" thickBot="1" x14ac:dyDescent="0.3">
      <c r="A76" s="566" t="s">
        <v>635</v>
      </c>
      <c r="B76" s="370" t="s">
        <v>641</v>
      </c>
      <c r="C76" s="371">
        <f>SUM(C6:C74)</f>
        <v>8475.9423076923067</v>
      </c>
      <c r="D76" s="579">
        <f>AVERAGE(D5:D74)</f>
        <v>5.784313725490196</v>
      </c>
      <c r="E76" s="371">
        <f t="shared" ref="E76:K76" si="0">SUM(E6:E74)</f>
        <v>233</v>
      </c>
      <c r="F76" s="371">
        <f t="shared" si="0"/>
        <v>129.78</v>
      </c>
      <c r="G76" s="371">
        <f t="shared" si="0"/>
        <v>623.91999999999996</v>
      </c>
      <c r="H76" s="371">
        <f t="shared" si="0"/>
        <v>309.01000000000005</v>
      </c>
      <c r="I76" s="371">
        <f t="shared" si="0"/>
        <v>932.92999999999984</v>
      </c>
      <c r="J76" s="371">
        <f t="shared" si="0"/>
        <v>848.3499999999998</v>
      </c>
      <c r="K76" s="371">
        <f t="shared" si="0"/>
        <v>68349.5</v>
      </c>
      <c r="L76" s="372"/>
    </row>
    <row r="77" spans="1:14" x14ac:dyDescent="0.25">
      <c r="B77" s="9"/>
    </row>
    <row r="79" spans="1:14" x14ac:dyDescent="0.25">
      <c r="B79" t="s">
        <v>640</v>
      </c>
    </row>
  </sheetData>
  <sortState ref="A62:L67">
    <sortCondition ref="A63"/>
  </sortState>
  <mergeCells count="6">
    <mergeCell ref="B69:E69"/>
    <mergeCell ref="F69:K69"/>
    <mergeCell ref="B2:E2"/>
    <mergeCell ref="F2:K2"/>
    <mergeCell ref="B35:E35"/>
    <mergeCell ref="F35:K35"/>
  </mergeCells>
  <pageMargins left="0.5" right="0.5" top="0.75" bottom="0.75" header="0.3" footer="0.3"/>
  <pageSetup orientation="landscape" horizontalDpi="300" verticalDpi="300" r:id="rId1"/>
  <headerFooter>
    <oddHeader>&amp;C2014 Annual Statistical Report:
Operations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60" zoomScaleNormal="100" workbookViewId="0">
      <selection sqref="A1:N76"/>
    </sheetView>
  </sheetViews>
  <sheetFormatPr defaultRowHeight="15" x14ac:dyDescent="0.25"/>
  <cols>
    <col min="1" max="1" width="39.85546875" style="458" customWidth="1"/>
    <col min="2" max="2" width="12.28515625" customWidth="1"/>
    <col min="3" max="3" width="11.28515625" customWidth="1"/>
    <col min="4" max="4" width="12.140625" customWidth="1"/>
    <col min="5" max="5" width="11" customWidth="1"/>
    <col min="6" max="6" width="11.5703125" bestFit="1" customWidth="1"/>
    <col min="7" max="7" width="10.28515625" customWidth="1"/>
    <col min="8" max="8" width="9.85546875" bestFit="1" customWidth="1"/>
    <col min="9" max="9" width="9.28515625" bestFit="1" customWidth="1"/>
    <col min="10" max="10" width="9.85546875" customWidth="1"/>
    <col min="11" max="11" width="9.28515625" bestFit="1" customWidth="1"/>
    <col min="12" max="12" width="9.7109375" bestFit="1" customWidth="1"/>
    <col min="13" max="13" width="11" customWidth="1"/>
    <col min="14" max="14" width="9.7109375" bestFit="1" customWidth="1"/>
  </cols>
  <sheetData>
    <row r="1" spans="1:14" ht="15.75" thickBot="1" x14ac:dyDescent="0.3">
      <c r="A1" s="595"/>
    </row>
    <row r="2" spans="1:14" ht="15.75" thickBot="1" x14ac:dyDescent="0.3">
      <c r="A2" s="596"/>
      <c r="B2" s="696" t="s">
        <v>73</v>
      </c>
      <c r="C2" s="697"/>
      <c r="D2" s="697"/>
      <c r="E2" s="698"/>
      <c r="F2" s="699" t="s">
        <v>74</v>
      </c>
      <c r="G2" s="697"/>
      <c r="H2" s="697" t="s">
        <v>75</v>
      </c>
      <c r="I2" s="697"/>
      <c r="J2" s="697" t="s">
        <v>76</v>
      </c>
      <c r="K2" s="698"/>
      <c r="L2" s="490" t="s">
        <v>77</v>
      </c>
      <c r="M2" s="700" t="s">
        <v>78</v>
      </c>
      <c r="N2" s="701"/>
    </row>
    <row r="3" spans="1:14" ht="23.25" x14ac:dyDescent="0.25">
      <c r="A3" s="514" t="s">
        <v>2</v>
      </c>
      <c r="B3" s="507" t="s">
        <v>79</v>
      </c>
      <c r="C3" s="467" t="s">
        <v>80</v>
      </c>
      <c r="D3" s="467" t="s">
        <v>81</v>
      </c>
      <c r="E3" s="470" t="s">
        <v>82</v>
      </c>
      <c r="F3" s="484" t="s">
        <v>83</v>
      </c>
      <c r="G3" s="468" t="s">
        <v>82</v>
      </c>
      <c r="H3" s="469" t="s">
        <v>83</v>
      </c>
      <c r="I3" s="468" t="s">
        <v>82</v>
      </c>
      <c r="J3" s="469" t="s">
        <v>83</v>
      </c>
      <c r="K3" s="470" t="s">
        <v>84</v>
      </c>
      <c r="L3" s="491" t="s">
        <v>83</v>
      </c>
      <c r="M3" s="484" t="s">
        <v>85</v>
      </c>
      <c r="N3" s="470" t="s">
        <v>86</v>
      </c>
    </row>
    <row r="4" spans="1:14" ht="15.75" thickBot="1" x14ac:dyDescent="0.3">
      <c r="A4" s="258"/>
      <c r="B4" s="472"/>
      <c r="C4" s="472"/>
      <c r="D4" s="472"/>
      <c r="E4" s="473"/>
      <c r="F4" s="471"/>
      <c r="G4" s="473"/>
      <c r="H4" s="471"/>
      <c r="I4" s="473"/>
      <c r="J4" s="471"/>
      <c r="K4" s="473"/>
      <c r="L4" s="474"/>
      <c r="M4" s="471"/>
      <c r="N4" s="473"/>
    </row>
    <row r="5" spans="1:14" s="209" customFormat="1" x14ac:dyDescent="0.25">
      <c r="A5" s="258" t="s">
        <v>624</v>
      </c>
      <c r="B5" s="665"/>
      <c r="C5" s="666"/>
      <c r="D5" s="666"/>
      <c r="E5" s="667"/>
      <c r="F5" s="211"/>
      <c r="G5" s="211"/>
      <c r="H5" s="211"/>
      <c r="I5" s="211"/>
      <c r="J5" s="211"/>
      <c r="K5" s="477"/>
      <c r="L5" s="492"/>
      <c r="M5" s="476"/>
      <c r="N5" s="477"/>
    </row>
    <row r="6" spans="1:14" x14ac:dyDescent="0.25">
      <c r="A6" s="515" t="s">
        <v>14</v>
      </c>
      <c r="B6" s="668">
        <v>0</v>
      </c>
      <c r="C6" s="11">
        <v>75531</v>
      </c>
      <c r="D6" s="10">
        <f t="shared" ref="D6:D16" si="0">SUM(B6:C6)</f>
        <v>75531</v>
      </c>
      <c r="E6" s="478">
        <v>9.1045081967213122</v>
      </c>
      <c r="F6" s="662">
        <v>3500</v>
      </c>
      <c r="G6" s="13">
        <v>0.40835375102088439</v>
      </c>
      <c r="H6" s="14">
        <v>44324</v>
      </c>
      <c r="I6" s="12">
        <v>5.1713919029284794</v>
      </c>
      <c r="J6" s="14">
        <v>16331</v>
      </c>
      <c r="K6" s="478">
        <v>1.9053786022634465</v>
      </c>
      <c r="L6" s="430">
        <v>0</v>
      </c>
      <c r="M6" s="493">
        <v>139686</v>
      </c>
      <c r="N6" s="494">
        <v>16.297514875743786</v>
      </c>
    </row>
    <row r="7" spans="1:14" x14ac:dyDescent="0.25">
      <c r="A7" s="515" t="s">
        <v>20</v>
      </c>
      <c r="B7" s="479">
        <v>6600</v>
      </c>
      <c r="C7" s="11">
        <v>68500</v>
      </c>
      <c r="D7" s="10">
        <f t="shared" si="0"/>
        <v>75100</v>
      </c>
      <c r="E7" s="478">
        <v>7.3239711332163058</v>
      </c>
      <c r="F7" s="662">
        <v>12350</v>
      </c>
      <c r="G7" s="13">
        <v>1.1892152142513239</v>
      </c>
      <c r="H7" s="14">
        <v>41524</v>
      </c>
      <c r="I7" s="12">
        <v>3.9984593163216178</v>
      </c>
      <c r="J7" s="15">
        <v>0</v>
      </c>
      <c r="K7" s="478">
        <v>0</v>
      </c>
      <c r="L7" s="430">
        <v>0</v>
      </c>
      <c r="M7" s="493">
        <v>128974</v>
      </c>
      <c r="N7" s="494">
        <v>12.419258545979778</v>
      </c>
    </row>
    <row r="8" spans="1:14" x14ac:dyDescent="0.25">
      <c r="A8" s="515" t="s">
        <v>25</v>
      </c>
      <c r="B8" s="479">
        <v>11750</v>
      </c>
      <c r="C8" s="11">
        <v>105816</v>
      </c>
      <c r="D8" s="10">
        <f t="shared" si="0"/>
        <v>117566</v>
      </c>
      <c r="E8" s="478">
        <v>6.0470116243184862</v>
      </c>
      <c r="F8" s="662">
        <v>2947</v>
      </c>
      <c r="G8" s="13">
        <v>0.1517273335735983</v>
      </c>
      <c r="H8" s="14">
        <v>48366</v>
      </c>
      <c r="I8" s="12">
        <v>2.4901405550120992</v>
      </c>
      <c r="J8" s="14">
        <v>28633</v>
      </c>
      <c r="K8" s="478">
        <v>1.4741800957627555</v>
      </c>
      <c r="L8" s="430">
        <v>0</v>
      </c>
      <c r="M8" s="493">
        <v>197512</v>
      </c>
      <c r="N8" s="494">
        <v>10.168974926633373</v>
      </c>
    </row>
    <row r="9" spans="1:14" x14ac:dyDescent="0.25">
      <c r="A9" s="515" t="s">
        <v>18</v>
      </c>
      <c r="B9" s="479">
        <v>0</v>
      </c>
      <c r="C9" s="11">
        <v>47250</v>
      </c>
      <c r="D9" s="10">
        <f t="shared" si="0"/>
        <v>47250</v>
      </c>
      <c r="E9" s="478">
        <v>5.2037444933920707</v>
      </c>
      <c r="F9" s="662">
        <v>239</v>
      </c>
      <c r="G9" s="13">
        <v>2.63215859030837E-2</v>
      </c>
      <c r="H9" s="14">
        <v>29194</v>
      </c>
      <c r="I9" s="12">
        <v>3.2151982378854624</v>
      </c>
      <c r="J9" s="14">
        <v>8746</v>
      </c>
      <c r="K9" s="478">
        <v>0.96321585903083695</v>
      </c>
      <c r="L9" s="430">
        <v>0</v>
      </c>
      <c r="M9" s="493">
        <v>85429</v>
      </c>
      <c r="N9" s="494">
        <v>9.4084801762114534</v>
      </c>
    </row>
    <row r="10" spans="1:14" x14ac:dyDescent="0.25">
      <c r="A10" s="515" t="s">
        <v>17</v>
      </c>
      <c r="B10" s="479">
        <v>15500</v>
      </c>
      <c r="C10" s="11">
        <v>42500</v>
      </c>
      <c r="D10" s="10">
        <f t="shared" si="0"/>
        <v>58000</v>
      </c>
      <c r="E10" s="478">
        <v>6.6353964077336691</v>
      </c>
      <c r="F10" s="662">
        <v>3953</v>
      </c>
      <c r="G10" s="13">
        <v>0.4522365862029516</v>
      </c>
      <c r="H10" s="14">
        <v>41769</v>
      </c>
      <c r="I10" s="12">
        <v>4.7785150440453039</v>
      </c>
      <c r="J10" s="14">
        <v>10098</v>
      </c>
      <c r="K10" s="478">
        <v>1.1552453952636998</v>
      </c>
      <c r="L10" s="430">
        <v>0</v>
      </c>
      <c r="M10" s="493">
        <v>113820</v>
      </c>
      <c r="N10" s="494">
        <v>13.021393433245624</v>
      </c>
    </row>
    <row r="11" spans="1:14" x14ac:dyDescent="0.25">
      <c r="A11" s="515" t="s">
        <v>16</v>
      </c>
      <c r="B11" s="479">
        <v>7000</v>
      </c>
      <c r="C11" s="11">
        <v>52000</v>
      </c>
      <c r="D11" s="10">
        <f t="shared" si="0"/>
        <v>59000</v>
      </c>
      <c r="E11" s="478">
        <v>7.6842927845793172</v>
      </c>
      <c r="F11" s="662">
        <v>9634</v>
      </c>
      <c r="G11" s="13">
        <v>1.2547538421463922</v>
      </c>
      <c r="H11" s="14">
        <v>40255</v>
      </c>
      <c r="I11" s="12">
        <v>5.2429017973430581</v>
      </c>
      <c r="J11" s="14">
        <v>9852</v>
      </c>
      <c r="K11" s="478">
        <v>1.28314665277416</v>
      </c>
      <c r="L11" s="430">
        <v>0</v>
      </c>
      <c r="M11" s="493">
        <v>118741</v>
      </c>
      <c r="N11" s="494">
        <v>15.465095076842928</v>
      </c>
    </row>
    <row r="12" spans="1:14" x14ac:dyDescent="0.25">
      <c r="A12" s="515" t="s">
        <v>21</v>
      </c>
      <c r="B12" s="479">
        <v>10431</v>
      </c>
      <c r="C12" s="11">
        <v>60000</v>
      </c>
      <c r="D12" s="10">
        <f t="shared" si="0"/>
        <v>70431</v>
      </c>
      <c r="E12" s="478">
        <v>6.3365721997300941</v>
      </c>
      <c r="F12" s="662">
        <v>7376</v>
      </c>
      <c r="G12" s="13">
        <v>0.66360773729194777</v>
      </c>
      <c r="H12" s="14">
        <v>45182</v>
      </c>
      <c r="I12" s="12">
        <v>4.0649572649572647</v>
      </c>
      <c r="J12" s="14">
        <v>36539</v>
      </c>
      <c r="K12" s="478">
        <v>3.2873594242015294</v>
      </c>
      <c r="L12" s="430">
        <v>0</v>
      </c>
      <c r="M12" s="493">
        <v>159528</v>
      </c>
      <c r="N12" s="494">
        <v>14.352496626180837</v>
      </c>
    </row>
    <row r="13" spans="1:14" x14ac:dyDescent="0.25">
      <c r="A13" s="515" t="s">
        <v>15</v>
      </c>
      <c r="B13" s="669">
        <v>12500</v>
      </c>
      <c r="C13" s="11">
        <v>68893</v>
      </c>
      <c r="D13" s="10">
        <f t="shared" si="0"/>
        <v>81393</v>
      </c>
      <c r="E13" s="478">
        <v>13.466743878226341</v>
      </c>
      <c r="F13" s="662">
        <v>6000</v>
      </c>
      <c r="G13" s="13">
        <v>0.99272005294506949</v>
      </c>
      <c r="H13" s="14">
        <v>52599</v>
      </c>
      <c r="I13" s="12">
        <v>8.7026803441429514</v>
      </c>
      <c r="J13" s="14">
        <v>33172</v>
      </c>
      <c r="K13" s="478">
        <v>5.4884182660489742</v>
      </c>
      <c r="L13" s="430">
        <v>0</v>
      </c>
      <c r="M13" s="493">
        <v>173164</v>
      </c>
      <c r="N13" s="494">
        <v>28.650562541363335</v>
      </c>
    </row>
    <row r="14" spans="1:14" x14ac:dyDescent="0.25">
      <c r="A14" s="515" t="s">
        <v>23</v>
      </c>
      <c r="B14" s="479">
        <v>15600</v>
      </c>
      <c r="C14" s="11">
        <v>88000</v>
      </c>
      <c r="D14" s="10">
        <f t="shared" si="0"/>
        <v>103600</v>
      </c>
      <c r="E14" s="478">
        <v>7.0184946819321183</v>
      </c>
      <c r="F14" s="662">
        <v>7368</v>
      </c>
      <c r="G14" s="13">
        <v>0.49915317390420705</v>
      </c>
      <c r="H14" s="14">
        <v>46166</v>
      </c>
      <c r="I14" s="12">
        <v>3.1275658830702526</v>
      </c>
      <c r="J14" s="14">
        <v>500</v>
      </c>
      <c r="K14" s="478">
        <v>3.387304383171872E-2</v>
      </c>
      <c r="L14" s="429">
        <v>1000</v>
      </c>
      <c r="M14" s="493">
        <v>157634</v>
      </c>
      <c r="N14" s="494">
        <v>10.679086782738297</v>
      </c>
    </row>
    <row r="15" spans="1:14" x14ac:dyDescent="0.25">
      <c r="A15" s="515" t="s">
        <v>19</v>
      </c>
      <c r="B15" s="479">
        <v>1200</v>
      </c>
      <c r="C15" s="11">
        <v>72000</v>
      </c>
      <c r="D15" s="10">
        <f t="shared" si="0"/>
        <v>73200</v>
      </c>
      <c r="E15" s="478">
        <v>7.9643129148079641</v>
      </c>
      <c r="F15" s="663">
        <v>0</v>
      </c>
      <c r="G15" s="13">
        <v>0</v>
      </c>
      <c r="H15" s="14">
        <v>38008</v>
      </c>
      <c r="I15" s="12">
        <v>4.1353497987161356</v>
      </c>
      <c r="J15" s="14">
        <v>3440</v>
      </c>
      <c r="K15" s="478">
        <v>0.37427918616037426</v>
      </c>
      <c r="L15" s="430">
        <v>0</v>
      </c>
      <c r="M15" s="493">
        <v>114648</v>
      </c>
      <c r="N15" s="494">
        <v>12.473941899684474</v>
      </c>
    </row>
    <row r="16" spans="1:14" x14ac:dyDescent="0.25">
      <c r="A16" s="515" t="s">
        <v>22</v>
      </c>
      <c r="B16" s="479">
        <v>5600</v>
      </c>
      <c r="C16" s="11">
        <v>39516</v>
      </c>
      <c r="D16" s="10">
        <f t="shared" si="0"/>
        <v>45116</v>
      </c>
      <c r="E16" s="478">
        <v>3.6751384815900945</v>
      </c>
      <c r="F16" s="662">
        <v>6000</v>
      </c>
      <c r="G16" s="13">
        <v>0.48875855327468232</v>
      </c>
      <c r="H16" s="14">
        <v>37462</v>
      </c>
      <c r="I16" s="12">
        <v>3.0516454871293579</v>
      </c>
      <c r="J16" s="14">
        <v>5736</v>
      </c>
      <c r="K16" s="478">
        <v>0.46725317693059626</v>
      </c>
      <c r="L16" s="430">
        <v>0</v>
      </c>
      <c r="M16" s="493">
        <v>94314</v>
      </c>
      <c r="N16" s="494">
        <v>7.682795698924731</v>
      </c>
    </row>
    <row r="17" spans="1:19" s="209" customFormat="1" x14ac:dyDescent="0.25">
      <c r="A17" s="258"/>
      <c r="B17" s="269"/>
      <c r="C17" s="260"/>
      <c r="D17" s="260"/>
      <c r="E17" s="480"/>
      <c r="F17" s="260"/>
      <c r="G17" s="260"/>
      <c r="H17" s="260"/>
      <c r="I17" s="260"/>
      <c r="J17" s="260"/>
      <c r="K17" s="480"/>
      <c r="L17" s="264"/>
      <c r="M17" s="269"/>
      <c r="N17" s="480"/>
      <c r="P17"/>
      <c r="Q17"/>
      <c r="R17"/>
      <c r="S17"/>
    </row>
    <row r="18" spans="1:19" s="247" customFormat="1" x14ac:dyDescent="0.25">
      <c r="A18" s="516" t="s">
        <v>619</v>
      </c>
      <c r="B18" s="479"/>
      <c r="C18" s="11"/>
      <c r="D18" s="10"/>
      <c r="E18" s="478"/>
      <c r="F18" s="662"/>
      <c r="G18" s="13"/>
      <c r="H18" s="14"/>
      <c r="I18" s="12"/>
      <c r="J18" s="14"/>
      <c r="K18" s="478"/>
      <c r="L18" s="430"/>
      <c r="M18" s="493"/>
      <c r="N18" s="494"/>
      <c r="P18"/>
      <c r="Q18"/>
      <c r="R18"/>
      <c r="S18"/>
    </row>
    <row r="19" spans="1:19" s="209" customFormat="1" x14ac:dyDescent="0.25">
      <c r="A19" s="515" t="s">
        <v>36</v>
      </c>
      <c r="B19" s="479">
        <v>181900</v>
      </c>
      <c r="C19" s="11">
        <v>301000</v>
      </c>
      <c r="D19" s="10">
        <f t="shared" ref="D19:D33" si="1">SUM(B19:C19)</f>
        <v>482900</v>
      </c>
      <c r="E19" s="478">
        <v>14.300521203506278</v>
      </c>
      <c r="F19" s="662">
        <v>10142</v>
      </c>
      <c r="G19" s="13">
        <v>0.29786484184557549</v>
      </c>
      <c r="H19" s="14">
        <v>110347</v>
      </c>
      <c r="I19" s="12">
        <v>3.2408293929337133</v>
      </c>
      <c r="J19" s="14">
        <v>63545</v>
      </c>
      <c r="K19" s="478">
        <v>1.8662809480454638</v>
      </c>
      <c r="L19" s="430">
        <v>0</v>
      </c>
      <c r="M19" s="493">
        <v>666934</v>
      </c>
      <c r="N19" s="494">
        <v>19.587476871567446</v>
      </c>
      <c r="P19"/>
      <c r="Q19"/>
      <c r="R19"/>
      <c r="S19"/>
    </row>
    <row r="20" spans="1:19" s="247" customFormat="1" x14ac:dyDescent="0.25">
      <c r="A20" s="515" t="s">
        <v>24</v>
      </c>
      <c r="B20" s="479">
        <v>234633</v>
      </c>
      <c r="C20" s="11">
        <v>200001</v>
      </c>
      <c r="D20" s="10">
        <f t="shared" si="1"/>
        <v>434634</v>
      </c>
      <c r="E20" s="478">
        <v>17.520619180070142</v>
      </c>
      <c r="F20" s="662">
        <v>7157</v>
      </c>
      <c r="G20" s="13">
        <v>0.28850727617204819</v>
      </c>
      <c r="H20" s="14">
        <v>86890</v>
      </c>
      <c r="I20" s="12">
        <v>3.5026403837626479</v>
      </c>
      <c r="J20" s="14">
        <v>118598</v>
      </c>
      <c r="K20" s="478">
        <v>4.7808279920990042</v>
      </c>
      <c r="L20" s="430">
        <v>0</v>
      </c>
      <c r="M20" s="493">
        <v>647279</v>
      </c>
      <c r="N20" s="494">
        <v>26.092594832103842</v>
      </c>
      <c r="P20"/>
      <c r="Q20"/>
      <c r="R20"/>
      <c r="S20"/>
    </row>
    <row r="21" spans="1:19" x14ac:dyDescent="0.25">
      <c r="A21" s="515" t="s">
        <v>38</v>
      </c>
      <c r="B21" s="479">
        <v>105881</v>
      </c>
      <c r="C21" s="11">
        <v>139589</v>
      </c>
      <c r="D21" s="10">
        <f t="shared" si="1"/>
        <v>245470</v>
      </c>
      <c r="E21" s="478">
        <v>6.7444224640070338</v>
      </c>
      <c r="F21" s="662">
        <v>19156</v>
      </c>
      <c r="G21" s="13">
        <v>0.52410396716826269</v>
      </c>
      <c r="H21" s="14">
        <v>86886</v>
      </c>
      <c r="I21" s="12">
        <v>2.3771819425444596</v>
      </c>
      <c r="J21" s="14">
        <v>90672</v>
      </c>
      <c r="K21" s="478">
        <v>2.480766073871409</v>
      </c>
      <c r="L21" s="430">
        <v>0</v>
      </c>
      <c r="M21" s="493">
        <v>442184</v>
      </c>
      <c r="N21" s="494">
        <v>12.098057455540356</v>
      </c>
    </row>
    <row r="22" spans="1:19" x14ac:dyDescent="0.25">
      <c r="A22" s="515" t="s">
        <v>35</v>
      </c>
      <c r="B22" s="479">
        <v>120449</v>
      </c>
      <c r="C22" s="11">
        <v>233000</v>
      </c>
      <c r="D22" s="10">
        <f t="shared" si="1"/>
        <v>353449</v>
      </c>
      <c r="E22" s="478">
        <v>10.743130699088146</v>
      </c>
      <c r="F22" s="662">
        <v>13019</v>
      </c>
      <c r="G22" s="13">
        <v>0.39589478485631746</v>
      </c>
      <c r="H22" s="14">
        <v>124183</v>
      </c>
      <c r="I22" s="12">
        <v>3.7762809791698344</v>
      </c>
      <c r="J22" s="14">
        <v>53319</v>
      </c>
      <c r="K22" s="478">
        <v>1.6213775277482134</v>
      </c>
      <c r="L22" s="430">
        <v>0</v>
      </c>
      <c r="M22" s="493">
        <v>543970</v>
      </c>
      <c r="N22" s="494">
        <v>16.54158430895545</v>
      </c>
    </row>
    <row r="23" spans="1:19" x14ac:dyDescent="0.25">
      <c r="A23" s="515" t="s">
        <v>27</v>
      </c>
      <c r="B23" s="479">
        <v>138050</v>
      </c>
      <c r="C23" s="11">
        <v>85000</v>
      </c>
      <c r="D23" s="10">
        <f t="shared" si="1"/>
        <v>223050</v>
      </c>
      <c r="E23" s="478">
        <v>10.294932151758516</v>
      </c>
      <c r="F23" s="662">
        <v>26315</v>
      </c>
      <c r="G23" s="13">
        <v>1.2176105867110865</v>
      </c>
      <c r="H23" s="14">
        <v>73050</v>
      </c>
      <c r="I23" s="12">
        <v>3.3800666296501944</v>
      </c>
      <c r="J23" s="14">
        <v>61770</v>
      </c>
      <c r="K23" s="478">
        <v>2.8581343697945587</v>
      </c>
      <c r="L23" s="429">
        <v>15800</v>
      </c>
      <c r="M23" s="493">
        <v>384185</v>
      </c>
      <c r="N23" s="494">
        <v>17.776466777716085</v>
      </c>
    </row>
    <row r="24" spans="1:19" x14ac:dyDescent="0.25">
      <c r="A24" s="515" t="s">
        <v>32</v>
      </c>
      <c r="B24" s="479">
        <v>175837</v>
      </c>
      <c r="C24" s="11">
        <v>171935</v>
      </c>
      <c r="D24" s="10">
        <f t="shared" si="1"/>
        <v>347772</v>
      </c>
      <c r="E24" s="478">
        <v>11.06778690089746</v>
      </c>
      <c r="F24" s="662">
        <v>20384</v>
      </c>
      <c r="G24" s="13">
        <v>0.6487174591050856</v>
      </c>
      <c r="H24" s="14">
        <v>68454</v>
      </c>
      <c r="I24" s="12">
        <v>2.1785373305327478</v>
      </c>
      <c r="J24" s="14">
        <v>17934</v>
      </c>
      <c r="K24" s="478">
        <v>0.57074661065495513</v>
      </c>
      <c r="L24" s="430">
        <v>0</v>
      </c>
      <c r="M24" s="493">
        <v>454544</v>
      </c>
      <c r="N24" s="494">
        <v>14.465788301190249</v>
      </c>
    </row>
    <row r="25" spans="1:19" x14ac:dyDescent="0.25">
      <c r="A25" s="515" t="s">
        <v>33</v>
      </c>
      <c r="B25" s="479">
        <v>305151</v>
      </c>
      <c r="C25" s="11">
        <v>0</v>
      </c>
      <c r="D25" s="10">
        <f t="shared" si="1"/>
        <v>305151</v>
      </c>
      <c r="E25" s="478">
        <v>9.614991965214104</v>
      </c>
      <c r="F25" s="662">
        <v>16094</v>
      </c>
      <c r="G25" s="13">
        <v>0.5071052714497275</v>
      </c>
      <c r="H25" s="14">
        <v>83590</v>
      </c>
      <c r="I25" s="12">
        <v>2.6338343258657089</v>
      </c>
      <c r="J25" s="14">
        <v>28852</v>
      </c>
      <c r="K25" s="478">
        <v>0.90909663799350915</v>
      </c>
      <c r="L25" s="430">
        <v>0</v>
      </c>
      <c r="M25" s="493">
        <v>433687</v>
      </c>
      <c r="N25" s="494">
        <v>13.665028200523048</v>
      </c>
    </row>
    <row r="26" spans="1:19" x14ac:dyDescent="0.25">
      <c r="A26" s="515" t="s">
        <v>34</v>
      </c>
      <c r="B26" s="479">
        <v>32150</v>
      </c>
      <c r="C26" s="11">
        <v>107334</v>
      </c>
      <c r="D26" s="10">
        <f t="shared" si="1"/>
        <v>139484</v>
      </c>
      <c r="E26" s="478">
        <v>4.359556180653227</v>
      </c>
      <c r="F26" s="662">
        <v>1184</v>
      </c>
      <c r="G26" s="13">
        <v>3.7005782153461481E-2</v>
      </c>
      <c r="H26" s="14">
        <v>105186</v>
      </c>
      <c r="I26" s="12">
        <v>3.2875761837787154</v>
      </c>
      <c r="J26" s="14">
        <v>25601</v>
      </c>
      <c r="K26" s="478">
        <v>0.80015627441787784</v>
      </c>
      <c r="L26" s="430">
        <v>0</v>
      </c>
      <c r="M26" s="493">
        <v>271455</v>
      </c>
      <c r="N26" s="494">
        <v>8.4842944210032822</v>
      </c>
    </row>
    <row r="27" spans="1:19" x14ac:dyDescent="0.25">
      <c r="A27" s="515" t="s">
        <v>37</v>
      </c>
      <c r="B27" s="479">
        <v>10000</v>
      </c>
      <c r="C27" s="11">
        <v>140000</v>
      </c>
      <c r="D27" s="10">
        <f t="shared" si="1"/>
        <v>150000</v>
      </c>
      <c r="E27" s="478">
        <v>4.139758238118894</v>
      </c>
      <c r="F27" s="662">
        <v>416</v>
      </c>
      <c r="G27" s="13">
        <v>1.1480929513716398E-2</v>
      </c>
      <c r="H27" s="14">
        <v>67660</v>
      </c>
      <c r="I27" s="12">
        <v>1.8673069492741623</v>
      </c>
      <c r="J27" s="14">
        <v>24050</v>
      </c>
      <c r="K27" s="478">
        <v>0.66374123751172931</v>
      </c>
      <c r="L27" s="430">
        <v>0</v>
      </c>
      <c r="M27" s="493">
        <v>242126</v>
      </c>
      <c r="N27" s="494">
        <v>6.6822873544185022</v>
      </c>
    </row>
    <row r="28" spans="1:19" x14ac:dyDescent="0.25">
      <c r="A28" s="515" t="s">
        <v>31</v>
      </c>
      <c r="B28" s="479">
        <v>45438</v>
      </c>
      <c r="C28" s="11">
        <v>236200</v>
      </c>
      <c r="D28" s="10">
        <f t="shared" si="1"/>
        <v>281638</v>
      </c>
      <c r="E28" s="478">
        <v>9.5583913117257762</v>
      </c>
      <c r="F28" s="663">
        <v>0</v>
      </c>
      <c r="G28" s="13">
        <v>0</v>
      </c>
      <c r="H28" s="14">
        <v>76561</v>
      </c>
      <c r="I28" s="12">
        <v>2.5983709485830646</v>
      </c>
      <c r="J28" s="14">
        <v>40015</v>
      </c>
      <c r="K28" s="478">
        <v>1.3580519260139148</v>
      </c>
      <c r="L28" s="429">
        <v>25000</v>
      </c>
      <c r="M28" s="493">
        <v>398214</v>
      </c>
      <c r="N28" s="494">
        <v>13.514814186322756</v>
      </c>
    </row>
    <row r="29" spans="1:19" x14ac:dyDescent="0.25">
      <c r="A29" s="515" t="s">
        <v>39</v>
      </c>
      <c r="B29" s="479">
        <v>60050</v>
      </c>
      <c r="C29" s="11">
        <v>277000</v>
      </c>
      <c r="D29" s="10">
        <f t="shared" si="1"/>
        <v>337050</v>
      </c>
      <c r="E29" s="478">
        <v>8.9426903687980897</v>
      </c>
      <c r="F29" s="662">
        <v>21667</v>
      </c>
      <c r="G29" s="13">
        <v>0.57487397187582912</v>
      </c>
      <c r="H29" s="14">
        <v>127111</v>
      </c>
      <c r="I29" s="12">
        <v>3.3725391350490845</v>
      </c>
      <c r="J29" s="14">
        <v>81711</v>
      </c>
      <c r="K29" s="478">
        <v>2.1679755903422659</v>
      </c>
      <c r="L29" s="430">
        <v>0</v>
      </c>
      <c r="M29" s="493">
        <v>567539</v>
      </c>
      <c r="N29" s="494">
        <v>15.05807906606527</v>
      </c>
    </row>
    <row r="30" spans="1:19" x14ac:dyDescent="0.25">
      <c r="A30" s="515" t="s">
        <v>28</v>
      </c>
      <c r="B30" s="479">
        <v>144843</v>
      </c>
      <c r="C30" s="11">
        <v>341310</v>
      </c>
      <c r="D30" s="10">
        <f t="shared" si="1"/>
        <v>486153</v>
      </c>
      <c r="E30" s="478">
        <v>17.680862670933955</v>
      </c>
      <c r="F30" s="662">
        <v>24585</v>
      </c>
      <c r="G30" s="13">
        <v>0.89413005528076817</v>
      </c>
      <c r="H30" s="14">
        <v>120494</v>
      </c>
      <c r="I30" s="12">
        <v>4.3822374163514697</v>
      </c>
      <c r="J30" s="14">
        <v>106604</v>
      </c>
      <c r="K30" s="478">
        <v>3.8770730288041899</v>
      </c>
      <c r="L30" s="430">
        <v>0</v>
      </c>
      <c r="M30" s="493">
        <v>737836</v>
      </c>
      <c r="N30" s="494">
        <v>26.834303171370379</v>
      </c>
    </row>
    <row r="31" spans="1:19" x14ac:dyDescent="0.25">
      <c r="A31" s="515" t="s">
        <v>30</v>
      </c>
      <c r="B31" s="479">
        <v>15000</v>
      </c>
      <c r="C31" s="11">
        <v>141494</v>
      </c>
      <c r="D31" s="10">
        <f t="shared" si="1"/>
        <v>156494</v>
      </c>
      <c r="E31" s="478">
        <v>5.5697761326832049</v>
      </c>
      <c r="F31" s="662">
        <v>8680</v>
      </c>
      <c r="G31" s="13">
        <v>0.30892977897996227</v>
      </c>
      <c r="H31" s="14">
        <v>73445</v>
      </c>
      <c r="I31" s="12">
        <v>2.6139801402284943</v>
      </c>
      <c r="J31" s="14">
        <v>55267</v>
      </c>
      <c r="K31" s="478">
        <v>1.9670071537886606</v>
      </c>
      <c r="L31" s="430">
        <v>0</v>
      </c>
      <c r="M31" s="493">
        <v>293886</v>
      </c>
      <c r="N31" s="494">
        <v>10.459693205680322</v>
      </c>
    </row>
    <row r="32" spans="1:19" x14ac:dyDescent="0.25">
      <c r="A32" s="515" t="s">
        <v>26</v>
      </c>
      <c r="B32" s="479">
        <v>109614</v>
      </c>
      <c r="C32" s="11">
        <v>127960</v>
      </c>
      <c r="D32" s="10">
        <f t="shared" si="1"/>
        <v>237574</v>
      </c>
      <c r="E32" s="478">
        <v>11.594631527574426</v>
      </c>
      <c r="F32" s="662">
        <v>10565</v>
      </c>
      <c r="G32" s="13">
        <v>0.51561737432894095</v>
      </c>
      <c r="H32" s="14">
        <v>76282</v>
      </c>
      <c r="I32" s="12">
        <v>3.7228892142508543</v>
      </c>
      <c r="J32" s="14">
        <v>68914</v>
      </c>
      <c r="K32" s="478">
        <v>3.363299170326989</v>
      </c>
      <c r="L32" s="430">
        <v>0</v>
      </c>
      <c r="M32" s="493">
        <v>393335</v>
      </c>
      <c r="N32" s="494">
        <v>19.19643728648121</v>
      </c>
    </row>
    <row r="33" spans="1:19" ht="15.75" thickBot="1" x14ac:dyDescent="0.3">
      <c r="A33" s="515" t="s">
        <v>29</v>
      </c>
      <c r="B33" s="670">
        <v>53931</v>
      </c>
      <c r="C33" s="481">
        <v>165000</v>
      </c>
      <c r="D33" s="482">
        <f t="shared" si="1"/>
        <v>218931</v>
      </c>
      <c r="E33" s="483">
        <v>7.870402990976741</v>
      </c>
      <c r="F33" s="664">
        <v>87333</v>
      </c>
      <c r="G33" s="487">
        <v>3.1395549484128411</v>
      </c>
      <c r="H33" s="423">
        <v>71073</v>
      </c>
      <c r="I33" s="488">
        <v>2.5550203113204155</v>
      </c>
      <c r="J33" s="423">
        <v>46259</v>
      </c>
      <c r="K33" s="483">
        <v>1.6629758780601791</v>
      </c>
      <c r="L33" s="431">
        <v>0</v>
      </c>
      <c r="M33" s="495">
        <v>423596</v>
      </c>
      <c r="N33" s="496">
        <v>15.227954128770177</v>
      </c>
    </row>
    <row r="34" spans="1:19" s="209" customFormat="1" ht="15.75" thickBot="1" x14ac:dyDescent="0.3">
      <c r="A34" s="515"/>
      <c r="B34" s="511"/>
      <c r="C34" s="459"/>
      <c r="D34" s="460"/>
      <c r="E34" s="461"/>
      <c r="F34" s="462"/>
      <c r="G34" s="463"/>
      <c r="H34" s="448"/>
      <c r="I34" s="461"/>
      <c r="J34" s="448"/>
      <c r="K34" s="461"/>
      <c r="L34" s="464"/>
      <c r="M34" s="465"/>
      <c r="N34" s="466"/>
      <c r="P34"/>
      <c r="Q34"/>
      <c r="R34"/>
      <c r="S34"/>
    </row>
    <row r="35" spans="1:19" s="247" customFormat="1" ht="15.75" thickBot="1" x14ac:dyDescent="0.3">
      <c r="A35" s="513"/>
      <c r="B35" s="696" t="s">
        <v>73</v>
      </c>
      <c r="C35" s="697"/>
      <c r="D35" s="697"/>
      <c r="E35" s="698"/>
      <c r="F35" s="699" t="s">
        <v>74</v>
      </c>
      <c r="G35" s="698"/>
      <c r="H35" s="699" t="s">
        <v>75</v>
      </c>
      <c r="I35" s="698"/>
      <c r="J35" s="699" t="s">
        <v>76</v>
      </c>
      <c r="K35" s="698"/>
      <c r="L35" s="490" t="s">
        <v>77</v>
      </c>
      <c r="M35" s="702" t="s">
        <v>78</v>
      </c>
      <c r="N35" s="703"/>
      <c r="P35"/>
      <c r="Q35"/>
      <c r="R35"/>
      <c r="S35"/>
    </row>
    <row r="36" spans="1:19" s="247" customFormat="1" ht="23.25" x14ac:dyDescent="0.25">
      <c r="A36" s="514" t="s">
        <v>2</v>
      </c>
      <c r="B36" s="507" t="s">
        <v>79</v>
      </c>
      <c r="C36" s="467" t="s">
        <v>80</v>
      </c>
      <c r="D36" s="467" t="s">
        <v>81</v>
      </c>
      <c r="E36" s="470" t="s">
        <v>82</v>
      </c>
      <c r="F36" s="484" t="s">
        <v>83</v>
      </c>
      <c r="G36" s="470" t="s">
        <v>82</v>
      </c>
      <c r="H36" s="484" t="s">
        <v>83</v>
      </c>
      <c r="I36" s="470" t="s">
        <v>82</v>
      </c>
      <c r="J36" s="484" t="s">
        <v>83</v>
      </c>
      <c r="K36" s="470" t="s">
        <v>84</v>
      </c>
      <c r="L36" s="491" t="s">
        <v>83</v>
      </c>
      <c r="M36" s="503" t="s">
        <v>85</v>
      </c>
      <c r="N36" s="504" t="s">
        <v>86</v>
      </c>
      <c r="P36"/>
      <c r="Q36"/>
      <c r="R36"/>
      <c r="S36"/>
    </row>
    <row r="37" spans="1:19" s="209" customFormat="1" ht="15.75" thickBot="1" x14ac:dyDescent="0.3">
      <c r="A37" s="258"/>
      <c r="B37" s="472"/>
      <c r="C37" s="472"/>
      <c r="D37" s="472"/>
      <c r="E37" s="473"/>
      <c r="F37" s="471"/>
      <c r="G37" s="473"/>
      <c r="H37" s="471"/>
      <c r="I37" s="473"/>
      <c r="J37" s="471"/>
      <c r="K37" s="473"/>
      <c r="L37" s="474"/>
      <c r="M37" s="471"/>
      <c r="N37" s="473"/>
      <c r="P37"/>
      <c r="Q37"/>
      <c r="R37"/>
      <c r="S37"/>
    </row>
    <row r="38" spans="1:19" s="247" customFormat="1" x14ac:dyDescent="0.25">
      <c r="A38" s="516" t="s">
        <v>626</v>
      </c>
      <c r="B38" s="509"/>
      <c r="C38" s="11"/>
      <c r="D38" s="10"/>
      <c r="E38" s="478"/>
      <c r="F38" s="485"/>
      <c r="G38" s="497"/>
      <c r="H38" s="420"/>
      <c r="I38" s="478"/>
      <c r="J38" s="420"/>
      <c r="K38" s="478"/>
      <c r="L38" s="430"/>
      <c r="M38" s="505"/>
      <c r="N38" s="506"/>
      <c r="P38"/>
      <c r="Q38"/>
      <c r="R38"/>
      <c r="S38"/>
    </row>
    <row r="39" spans="1:19" s="209" customFormat="1" x14ac:dyDescent="0.25">
      <c r="A39" s="515" t="s">
        <v>47</v>
      </c>
      <c r="B39" s="509">
        <v>250000</v>
      </c>
      <c r="C39" s="11">
        <v>333400</v>
      </c>
      <c r="D39" s="10">
        <f t="shared" ref="D39:D46" si="2">SUM(B39:C39)</f>
        <v>583400</v>
      </c>
      <c r="E39" s="478">
        <v>9.7672861208772819</v>
      </c>
      <c r="F39" s="485">
        <v>5329</v>
      </c>
      <c r="G39" s="497">
        <v>8.8932278628884212E-2</v>
      </c>
      <c r="H39" s="420">
        <v>126093</v>
      </c>
      <c r="I39" s="478">
        <v>2.1042855712426154</v>
      </c>
      <c r="J39" s="420">
        <v>96077</v>
      </c>
      <c r="K39" s="478">
        <v>1.6033677113580989</v>
      </c>
      <c r="L39" s="430">
        <v>0</v>
      </c>
      <c r="M39" s="505">
        <v>810899</v>
      </c>
      <c r="N39" s="494">
        <v>13.532575681719569</v>
      </c>
      <c r="P39"/>
      <c r="Q39"/>
      <c r="R39"/>
      <c r="S39"/>
    </row>
    <row r="40" spans="1:19" x14ac:dyDescent="0.25">
      <c r="A40" s="515" t="s">
        <v>41</v>
      </c>
      <c r="B40" s="509">
        <v>467890</v>
      </c>
      <c r="C40" s="11">
        <v>1275113</v>
      </c>
      <c r="D40" s="10">
        <f t="shared" si="2"/>
        <v>1743003</v>
      </c>
      <c r="E40" s="478">
        <v>37.9334261899062</v>
      </c>
      <c r="F40" s="485">
        <v>10603</v>
      </c>
      <c r="G40" s="497">
        <v>0.23075583799429802</v>
      </c>
      <c r="H40" s="420">
        <v>143232</v>
      </c>
      <c r="I40" s="478">
        <v>3.1171951511458356</v>
      </c>
      <c r="J40" s="420">
        <v>122611</v>
      </c>
      <c r="K40" s="478">
        <v>2.6684149818276786</v>
      </c>
      <c r="L40" s="430">
        <v>0</v>
      </c>
      <c r="M40" s="505">
        <v>2019449</v>
      </c>
      <c r="N40" s="494">
        <v>43.949792160874011</v>
      </c>
    </row>
    <row r="41" spans="1:19" x14ac:dyDescent="0.25">
      <c r="A41" s="515" t="s">
        <v>45</v>
      </c>
      <c r="B41" s="509">
        <v>111560</v>
      </c>
      <c r="C41" s="11">
        <v>414420</v>
      </c>
      <c r="D41" s="10">
        <f t="shared" si="2"/>
        <v>525980</v>
      </c>
      <c r="E41" s="478">
        <v>9.5441843585556168</v>
      </c>
      <c r="F41" s="485">
        <v>57588</v>
      </c>
      <c r="G41" s="497">
        <v>1.0449646162221014</v>
      </c>
      <c r="H41" s="420">
        <v>164091</v>
      </c>
      <c r="I41" s="478">
        <v>2.9775176918889494</v>
      </c>
      <c r="J41" s="420">
        <v>187077</v>
      </c>
      <c r="K41" s="478">
        <v>3.3946107784431137</v>
      </c>
      <c r="L41" s="429">
        <v>46171</v>
      </c>
      <c r="M41" s="505">
        <v>934736</v>
      </c>
      <c r="N41" s="494">
        <v>16.961277445109779</v>
      </c>
    </row>
    <row r="42" spans="1:19" x14ac:dyDescent="0.25">
      <c r="A42" s="515" t="s">
        <v>46</v>
      </c>
      <c r="B42" s="509">
        <v>188221</v>
      </c>
      <c r="C42" s="11">
        <v>185000</v>
      </c>
      <c r="D42" s="10">
        <f t="shared" si="2"/>
        <v>373221</v>
      </c>
      <c r="E42" s="478">
        <v>6.7583116036505864</v>
      </c>
      <c r="F42" s="485">
        <v>1481</v>
      </c>
      <c r="G42" s="497">
        <v>2.681805012313487E-2</v>
      </c>
      <c r="H42" s="420">
        <v>134072</v>
      </c>
      <c r="I42" s="478">
        <v>2.4277850210053602</v>
      </c>
      <c r="J42" s="420">
        <v>63368</v>
      </c>
      <c r="K42" s="478">
        <v>1.1474721135738084</v>
      </c>
      <c r="L42" s="430">
        <v>0</v>
      </c>
      <c r="M42" s="505">
        <v>572142</v>
      </c>
      <c r="N42" s="494">
        <v>10.360386788352891</v>
      </c>
    </row>
    <row r="43" spans="1:19" x14ac:dyDescent="0.25">
      <c r="A43" s="515" t="s">
        <v>40</v>
      </c>
      <c r="B43" s="509">
        <v>5000</v>
      </c>
      <c r="C43" s="11">
        <v>190000</v>
      </c>
      <c r="D43" s="10">
        <f t="shared" si="2"/>
        <v>195000</v>
      </c>
      <c r="E43" s="478">
        <v>4.3891239758710725</v>
      </c>
      <c r="F43" s="485">
        <v>1063</v>
      </c>
      <c r="G43" s="497">
        <v>2.3926352750517691E-2</v>
      </c>
      <c r="H43" s="420">
        <v>166433</v>
      </c>
      <c r="I43" s="478">
        <v>3.7461285675700009</v>
      </c>
      <c r="J43" s="420">
        <v>5000</v>
      </c>
      <c r="K43" s="478">
        <v>0.11254164040695057</v>
      </c>
      <c r="L43" s="430">
        <v>0</v>
      </c>
      <c r="M43" s="505">
        <v>367496</v>
      </c>
      <c r="N43" s="494">
        <v>8.2717205365985418</v>
      </c>
    </row>
    <row r="44" spans="1:19" x14ac:dyDescent="0.25">
      <c r="A44" s="515" t="s">
        <v>44</v>
      </c>
      <c r="B44" s="509">
        <v>195900</v>
      </c>
      <c r="C44" s="11">
        <v>170450</v>
      </c>
      <c r="D44" s="10">
        <f t="shared" si="2"/>
        <v>366350</v>
      </c>
      <c r="E44" s="478">
        <v>7.4138908001780868</v>
      </c>
      <c r="F44" s="486">
        <v>0</v>
      </c>
      <c r="G44" s="497">
        <v>0</v>
      </c>
      <c r="H44" s="420">
        <v>107220</v>
      </c>
      <c r="I44" s="478">
        <v>2.1698304124337233</v>
      </c>
      <c r="J44" s="420">
        <v>35510</v>
      </c>
      <c r="K44" s="478">
        <v>0.71862225280284941</v>
      </c>
      <c r="L44" s="429">
        <v>20315</v>
      </c>
      <c r="M44" s="505">
        <v>509080</v>
      </c>
      <c r="N44" s="494">
        <v>10.30234346541466</v>
      </c>
    </row>
    <row r="45" spans="1:19" x14ac:dyDescent="0.25">
      <c r="A45" s="515" t="s">
        <v>42</v>
      </c>
      <c r="B45" s="509">
        <v>0</v>
      </c>
      <c r="C45" s="11">
        <v>714666</v>
      </c>
      <c r="D45" s="10">
        <f t="shared" si="2"/>
        <v>714666</v>
      </c>
      <c r="E45" s="478">
        <v>14.894150011462393</v>
      </c>
      <c r="F45" s="485">
        <v>11381</v>
      </c>
      <c r="G45" s="497">
        <v>0.2371881708104954</v>
      </c>
      <c r="H45" s="420">
        <v>94557</v>
      </c>
      <c r="I45" s="478">
        <v>1.9706354333826563</v>
      </c>
      <c r="J45" s="420">
        <v>54157</v>
      </c>
      <c r="K45" s="478">
        <v>1.128670570827168</v>
      </c>
      <c r="L45" s="430">
        <v>0</v>
      </c>
      <c r="M45" s="505">
        <v>874761</v>
      </c>
      <c r="N45" s="494">
        <v>18.230644186482714</v>
      </c>
    </row>
    <row r="46" spans="1:19" ht="15.75" thickBot="1" x14ac:dyDescent="0.3">
      <c r="A46" s="515" t="s">
        <v>43</v>
      </c>
      <c r="B46" s="509">
        <v>388643</v>
      </c>
      <c r="C46" s="11">
        <v>286206</v>
      </c>
      <c r="D46" s="10">
        <f t="shared" si="2"/>
        <v>674849</v>
      </c>
      <c r="E46" s="478">
        <v>13.784243637403488</v>
      </c>
      <c r="F46" s="485">
        <v>146</v>
      </c>
      <c r="G46" s="497">
        <v>2.9821479635606029E-3</v>
      </c>
      <c r="H46" s="420">
        <v>53294</v>
      </c>
      <c r="I46" s="478">
        <v>1.0885657093835532</v>
      </c>
      <c r="J46" s="420">
        <v>40600</v>
      </c>
      <c r="K46" s="478">
        <v>0.82928224192164712</v>
      </c>
      <c r="L46" s="430">
        <v>0</v>
      </c>
      <c r="M46" s="505">
        <v>768889</v>
      </c>
      <c r="N46" s="496">
        <v>15.705073736672249</v>
      </c>
    </row>
    <row r="47" spans="1:19" s="209" customFormat="1" x14ac:dyDescent="0.25">
      <c r="A47" s="377"/>
      <c r="B47" s="317"/>
      <c r="C47" s="317"/>
      <c r="D47" s="317"/>
      <c r="E47" s="318"/>
      <c r="F47" s="316"/>
      <c r="G47" s="318"/>
      <c r="H47" s="316"/>
      <c r="I47" s="318"/>
      <c r="J47" s="316"/>
      <c r="K47" s="318"/>
      <c r="L47" s="377"/>
      <c r="M47" s="316"/>
      <c r="N47" s="318"/>
      <c r="P47"/>
      <c r="Q47"/>
      <c r="R47"/>
      <c r="S47"/>
    </row>
    <row r="48" spans="1:19" s="247" customFormat="1" x14ac:dyDescent="0.25">
      <c r="A48" s="517" t="s">
        <v>621</v>
      </c>
      <c r="B48" s="509"/>
      <c r="C48" s="11"/>
      <c r="D48" s="10"/>
      <c r="E48" s="478"/>
      <c r="F48" s="485"/>
      <c r="G48" s="497"/>
      <c r="H48" s="420"/>
      <c r="I48" s="478"/>
      <c r="J48" s="420"/>
      <c r="K48" s="478"/>
      <c r="L48" s="430"/>
      <c r="M48" s="505"/>
      <c r="N48" s="506"/>
      <c r="P48"/>
      <c r="Q48"/>
      <c r="R48"/>
      <c r="S48"/>
    </row>
    <row r="49" spans="1:19" s="209" customFormat="1" x14ac:dyDescent="0.25">
      <c r="A49" s="515" t="s">
        <v>49</v>
      </c>
      <c r="B49" s="509">
        <v>151256</v>
      </c>
      <c r="C49" s="11">
        <v>324463</v>
      </c>
      <c r="D49" s="10">
        <f t="shared" ref="D49:D55" si="3">SUM(B49:C49)</f>
        <v>475719</v>
      </c>
      <c r="E49" s="661">
        <v>7.550136490604368</v>
      </c>
      <c r="F49" s="485">
        <v>26199</v>
      </c>
      <c r="G49" s="497">
        <v>0.41624034825712558</v>
      </c>
      <c r="H49" s="420">
        <v>192015</v>
      </c>
      <c r="I49" s="478">
        <v>3.0506656922245878</v>
      </c>
      <c r="J49" s="420">
        <v>83158</v>
      </c>
      <c r="K49" s="478">
        <v>1.3211845826316291</v>
      </c>
      <c r="L49" s="430">
        <v>0</v>
      </c>
      <c r="M49" s="505">
        <v>777091</v>
      </c>
      <c r="N49" s="494">
        <v>12.346144069143021</v>
      </c>
      <c r="P49"/>
      <c r="Q49"/>
      <c r="R49"/>
      <c r="S49"/>
    </row>
    <row r="50" spans="1:19" x14ac:dyDescent="0.25">
      <c r="A50" s="515" t="s">
        <v>48</v>
      </c>
      <c r="B50" s="509">
        <v>0</v>
      </c>
      <c r="C50" s="11">
        <v>644393</v>
      </c>
      <c r="D50" s="10">
        <f t="shared" si="3"/>
        <v>644393</v>
      </c>
      <c r="E50" s="478">
        <v>10.722191717000284</v>
      </c>
      <c r="F50" s="485">
        <v>14005</v>
      </c>
      <c r="G50" s="497">
        <v>0.23303216359673207</v>
      </c>
      <c r="H50" s="420">
        <v>158047</v>
      </c>
      <c r="I50" s="478">
        <v>2.6297775337360023</v>
      </c>
      <c r="J50" s="420">
        <v>118763</v>
      </c>
      <c r="K50" s="478">
        <v>1.976122730827468</v>
      </c>
      <c r="L50" s="430">
        <v>0</v>
      </c>
      <c r="M50" s="505">
        <v>935208</v>
      </c>
      <c r="N50" s="494">
        <v>15.561124145160486</v>
      </c>
    </row>
    <row r="51" spans="1:19" x14ac:dyDescent="0.25">
      <c r="A51" s="515" t="s">
        <v>51</v>
      </c>
      <c r="B51" s="509">
        <v>151700</v>
      </c>
      <c r="C51" s="11">
        <v>357035</v>
      </c>
      <c r="D51" s="10">
        <f t="shared" si="3"/>
        <v>508735</v>
      </c>
      <c r="E51" s="478">
        <v>7.4496265924732761</v>
      </c>
      <c r="F51" s="485">
        <v>22983</v>
      </c>
      <c r="G51" s="497">
        <v>0.33655000732171619</v>
      </c>
      <c r="H51" s="420">
        <v>155421</v>
      </c>
      <c r="I51" s="478">
        <v>2.2758969102357591</v>
      </c>
      <c r="J51" s="420">
        <v>81053</v>
      </c>
      <c r="K51" s="478">
        <v>1.1868941279835994</v>
      </c>
      <c r="L51" s="430">
        <v>0</v>
      </c>
      <c r="M51" s="505">
        <v>768192</v>
      </c>
      <c r="N51" s="494">
        <v>11.248967638014351</v>
      </c>
    </row>
    <row r="52" spans="1:19" x14ac:dyDescent="0.25">
      <c r="A52" s="515" t="s">
        <v>54</v>
      </c>
      <c r="B52" s="509">
        <v>0</v>
      </c>
      <c r="C52" s="11">
        <v>920554</v>
      </c>
      <c r="D52" s="10">
        <f t="shared" si="3"/>
        <v>920554</v>
      </c>
      <c r="E52" s="478">
        <v>11.544589222337878</v>
      </c>
      <c r="F52" s="486">
        <v>0</v>
      </c>
      <c r="G52" s="497">
        <v>0</v>
      </c>
      <c r="H52" s="420">
        <v>178809</v>
      </c>
      <c r="I52" s="478">
        <v>2.2424284227291538</v>
      </c>
      <c r="J52" s="420">
        <v>73769</v>
      </c>
      <c r="K52" s="478">
        <v>0.92513073903610532</v>
      </c>
      <c r="L52" s="430">
        <v>0</v>
      </c>
      <c r="M52" s="505">
        <v>1173132</v>
      </c>
      <c r="N52" s="494">
        <v>14.712148384103136</v>
      </c>
    </row>
    <row r="53" spans="1:19" x14ac:dyDescent="0.25">
      <c r="A53" s="515" t="s">
        <v>50</v>
      </c>
      <c r="B53" s="509">
        <v>74203</v>
      </c>
      <c r="C53" s="11">
        <v>536967</v>
      </c>
      <c r="D53" s="10">
        <f t="shared" si="3"/>
        <v>611170</v>
      </c>
      <c r="E53" s="478">
        <v>9.0482041867764185</v>
      </c>
      <c r="F53" s="485">
        <v>1514</v>
      </c>
      <c r="G53" s="497">
        <v>2.2414354662008112E-2</v>
      </c>
      <c r="H53" s="420">
        <v>218009</v>
      </c>
      <c r="I53" s="478">
        <v>3.2275634382494891</v>
      </c>
      <c r="J53" s="420">
        <v>138669</v>
      </c>
      <c r="K53" s="478">
        <v>2.0529565037159863</v>
      </c>
      <c r="L53" s="430">
        <v>0</v>
      </c>
      <c r="M53" s="505">
        <v>969362</v>
      </c>
      <c r="N53" s="494">
        <v>14.351138483403902</v>
      </c>
    </row>
    <row r="54" spans="1:19" x14ac:dyDescent="0.25">
      <c r="A54" s="515" t="s">
        <v>53</v>
      </c>
      <c r="B54" s="509">
        <v>904802</v>
      </c>
      <c r="C54" s="11">
        <v>733053</v>
      </c>
      <c r="D54" s="10">
        <f t="shared" si="3"/>
        <v>1637855</v>
      </c>
      <c r="E54" s="478">
        <v>21.45755273156033</v>
      </c>
      <c r="F54" s="485">
        <v>20600</v>
      </c>
      <c r="G54" s="497">
        <v>0.26988078082012312</v>
      </c>
      <c r="H54" s="420">
        <v>190973</v>
      </c>
      <c r="I54" s="478">
        <v>2.5019389492990962</v>
      </c>
      <c r="J54" s="420">
        <v>113072</v>
      </c>
      <c r="K54" s="478">
        <v>1.4813572645093671</v>
      </c>
      <c r="L54" s="430">
        <v>0</v>
      </c>
      <c r="M54" s="505">
        <v>1962500</v>
      </c>
      <c r="N54" s="494">
        <v>25.710729726188916</v>
      </c>
    </row>
    <row r="55" spans="1:19" ht="15.75" thickBot="1" x14ac:dyDescent="0.3">
      <c r="A55" s="515" t="s">
        <v>52</v>
      </c>
      <c r="B55" s="509">
        <v>268541</v>
      </c>
      <c r="C55" s="11">
        <v>260584</v>
      </c>
      <c r="D55" s="10">
        <f t="shared" si="3"/>
        <v>529125</v>
      </c>
      <c r="E55" s="478">
        <v>7.1029210406207213</v>
      </c>
      <c r="F55" s="485">
        <v>9796</v>
      </c>
      <c r="G55" s="497">
        <v>0.13150052353209654</v>
      </c>
      <c r="H55" s="420">
        <v>197247</v>
      </c>
      <c r="I55" s="478">
        <v>2.6478239858243615</v>
      </c>
      <c r="J55" s="420">
        <v>190908</v>
      </c>
      <c r="K55" s="478">
        <v>2.5627298842859827</v>
      </c>
      <c r="L55" s="430">
        <v>0</v>
      </c>
      <c r="M55" s="505">
        <v>927076</v>
      </c>
      <c r="N55" s="496">
        <v>12.444975434263162</v>
      </c>
    </row>
    <row r="56" spans="1:19" s="210" customFormat="1" x14ac:dyDescent="0.25">
      <c r="A56" s="377"/>
      <c r="B56" s="317"/>
      <c r="C56" s="317"/>
      <c r="D56" s="317"/>
      <c r="E56" s="318"/>
      <c r="F56" s="316"/>
      <c r="G56" s="318"/>
      <c r="H56" s="316"/>
      <c r="I56" s="318"/>
      <c r="J56" s="316"/>
      <c r="K56" s="318"/>
      <c r="L56" s="377"/>
      <c r="M56" s="316"/>
      <c r="N56" s="318"/>
      <c r="P56"/>
      <c r="Q56"/>
      <c r="R56"/>
      <c r="S56"/>
    </row>
    <row r="57" spans="1:19" s="210" customFormat="1" x14ac:dyDescent="0.25">
      <c r="A57" s="517" t="s">
        <v>622</v>
      </c>
      <c r="B57" s="509"/>
      <c r="C57" s="11"/>
      <c r="D57" s="10"/>
      <c r="E57" s="478"/>
      <c r="F57" s="486"/>
      <c r="G57" s="497"/>
      <c r="H57" s="420"/>
      <c r="I57" s="478"/>
      <c r="J57" s="420"/>
      <c r="K57" s="478"/>
      <c r="L57" s="430"/>
      <c r="M57" s="505"/>
      <c r="N57" s="506"/>
      <c r="P57"/>
      <c r="Q57"/>
      <c r="R57"/>
      <c r="S57"/>
    </row>
    <row r="58" spans="1:19" x14ac:dyDescent="0.25">
      <c r="A58" s="515" t="s">
        <v>58</v>
      </c>
      <c r="B58" s="509">
        <v>490930</v>
      </c>
      <c r="C58" s="11">
        <v>545614</v>
      </c>
      <c r="D58" s="10">
        <f>SUM(B58:C58)</f>
        <v>1036544</v>
      </c>
      <c r="E58" s="478">
        <v>9.5294236621220332</v>
      </c>
      <c r="F58" s="485">
        <v>42383</v>
      </c>
      <c r="G58" s="497">
        <v>0.38964632767322771</v>
      </c>
      <c r="H58" s="420">
        <v>267601</v>
      </c>
      <c r="I58" s="478">
        <v>2.4601785369531042</v>
      </c>
      <c r="J58" s="420">
        <v>79399</v>
      </c>
      <c r="K58" s="478">
        <v>0.72995136660752213</v>
      </c>
      <c r="L58" s="429">
        <v>32461</v>
      </c>
      <c r="M58" s="505">
        <v>1425927</v>
      </c>
      <c r="N58" s="494">
        <v>13.109199893355887</v>
      </c>
    </row>
    <row r="59" spans="1:19" x14ac:dyDescent="0.25">
      <c r="A59" s="515" t="s">
        <v>56</v>
      </c>
      <c r="B59" s="509">
        <v>286339</v>
      </c>
      <c r="C59" s="11">
        <v>1363497</v>
      </c>
      <c r="D59" s="10">
        <f>SUM(B59:C59)</f>
        <v>1649836</v>
      </c>
      <c r="E59" s="478">
        <v>16.224490598694043</v>
      </c>
      <c r="F59" s="485">
        <v>5361</v>
      </c>
      <c r="G59" s="497">
        <v>5.2720084965777674E-2</v>
      </c>
      <c r="H59" s="420">
        <v>258732</v>
      </c>
      <c r="I59" s="478">
        <v>2.5443710172291718</v>
      </c>
      <c r="J59" s="420">
        <v>110440</v>
      </c>
      <c r="K59" s="478">
        <v>1.0860671859019746</v>
      </c>
      <c r="L59" s="430">
        <v>0</v>
      </c>
      <c r="M59" s="505">
        <v>2024369</v>
      </c>
      <c r="N59" s="494">
        <v>19.90764888679097</v>
      </c>
    </row>
    <row r="60" spans="1:19" x14ac:dyDescent="0.25">
      <c r="A60" s="515" t="s">
        <v>55</v>
      </c>
      <c r="B60" s="509">
        <v>656278</v>
      </c>
      <c r="C60" s="11">
        <v>917600</v>
      </c>
      <c r="D60" s="10">
        <f>SUM(B60:C60)</f>
        <v>1573878</v>
      </c>
      <c r="E60" s="478">
        <v>17.547389428383486</v>
      </c>
      <c r="F60" s="485">
        <v>4332</v>
      </c>
      <c r="G60" s="497">
        <v>4.8298083462477562E-2</v>
      </c>
      <c r="H60" s="420">
        <v>357743</v>
      </c>
      <c r="I60" s="478">
        <v>3.9885275328063505</v>
      </c>
      <c r="J60" s="420">
        <v>293295</v>
      </c>
      <c r="K60" s="478">
        <v>3.2699876244522983</v>
      </c>
      <c r="L60" s="430">
        <v>0</v>
      </c>
      <c r="M60" s="505">
        <v>2229248</v>
      </c>
      <c r="N60" s="494">
        <v>24.854202669104613</v>
      </c>
    </row>
    <row r="61" spans="1:19" ht="15.75" thickBot="1" x14ac:dyDescent="0.3">
      <c r="A61" s="515" t="s">
        <v>57</v>
      </c>
      <c r="B61" s="509">
        <v>3835</v>
      </c>
      <c r="C61" s="11">
        <v>465919</v>
      </c>
      <c r="D61" s="10">
        <f>SUM(B61:C61)</f>
        <v>469754</v>
      </c>
      <c r="E61" s="478">
        <v>4.5052988961032732</v>
      </c>
      <c r="F61" s="485">
        <v>18512</v>
      </c>
      <c r="G61" s="497">
        <v>0.17754418943673453</v>
      </c>
      <c r="H61" s="420">
        <v>280256</v>
      </c>
      <c r="I61" s="478">
        <v>2.6878686449212119</v>
      </c>
      <c r="J61" s="420">
        <v>120762</v>
      </c>
      <c r="K61" s="478">
        <v>1.1581996221239701</v>
      </c>
      <c r="L61" s="430">
        <v>0</v>
      </c>
      <c r="M61" s="505">
        <v>889284</v>
      </c>
      <c r="N61" s="496">
        <v>8.5289113525851903</v>
      </c>
    </row>
    <row r="62" spans="1:19" s="212" customFormat="1" x14ac:dyDescent="0.25">
      <c r="A62" s="377"/>
      <c r="B62" s="317"/>
      <c r="C62" s="317"/>
      <c r="D62" s="317"/>
      <c r="E62" s="318"/>
      <c r="F62" s="316"/>
      <c r="G62" s="318"/>
      <c r="H62" s="316"/>
      <c r="I62" s="318"/>
      <c r="J62" s="316"/>
      <c r="K62" s="318"/>
      <c r="L62" s="377"/>
      <c r="M62" s="316"/>
      <c r="N62" s="318"/>
      <c r="P62"/>
      <c r="Q62"/>
      <c r="R62"/>
      <c r="S62"/>
    </row>
    <row r="63" spans="1:19" s="212" customFormat="1" x14ac:dyDescent="0.25">
      <c r="A63" s="517" t="s">
        <v>623</v>
      </c>
      <c r="B63" s="509"/>
      <c r="C63" s="11"/>
      <c r="D63" s="10"/>
      <c r="E63" s="478"/>
      <c r="F63" s="485"/>
      <c r="G63" s="497"/>
      <c r="H63" s="420"/>
      <c r="I63" s="478"/>
      <c r="J63" s="420"/>
      <c r="K63" s="478"/>
      <c r="L63" s="429"/>
      <c r="M63" s="505"/>
      <c r="N63" s="506"/>
      <c r="P63"/>
      <c r="Q63"/>
      <c r="R63"/>
      <c r="S63"/>
    </row>
    <row r="64" spans="1:19" s="247" customFormat="1" x14ac:dyDescent="0.25">
      <c r="A64" s="518" t="s">
        <v>61</v>
      </c>
      <c r="B64" s="512">
        <v>77812</v>
      </c>
      <c r="C64" s="11">
        <v>2151415</v>
      </c>
      <c r="D64" s="10">
        <f t="shared" ref="D64:D66" si="4">SUM(B64:C64)</f>
        <v>2229227</v>
      </c>
      <c r="E64" s="478">
        <v>10.124474298534848</v>
      </c>
      <c r="F64" s="485">
        <v>35566</v>
      </c>
      <c r="G64" s="497">
        <v>0.16257628048362399</v>
      </c>
      <c r="H64" s="420">
        <v>534178</v>
      </c>
      <c r="I64" s="478">
        <v>2.4417891344593512</v>
      </c>
      <c r="J64" s="420">
        <v>1884829</v>
      </c>
      <c r="K64" s="478">
        <v>8.6157703471761931</v>
      </c>
      <c r="L64" s="430">
        <v>0</v>
      </c>
      <c r="M64" s="505">
        <v>4683800</v>
      </c>
      <c r="N64" s="494">
        <v>21.410189015610356</v>
      </c>
      <c r="P64"/>
      <c r="Q64"/>
      <c r="R64"/>
      <c r="S64"/>
    </row>
    <row r="65" spans="1:19" s="247" customFormat="1" x14ac:dyDescent="0.25">
      <c r="A65" s="515" t="s">
        <v>63</v>
      </c>
      <c r="B65" s="479">
        <v>1486514</v>
      </c>
      <c r="C65" s="11">
        <v>2521213</v>
      </c>
      <c r="D65" s="10">
        <f t="shared" si="4"/>
        <v>4007727</v>
      </c>
      <c r="E65" s="478">
        <v>13.489987848759126</v>
      </c>
      <c r="F65" s="485">
        <v>38639</v>
      </c>
      <c r="G65" s="497">
        <v>0.13192189639219784</v>
      </c>
      <c r="H65" s="420">
        <v>604001</v>
      </c>
      <c r="I65" s="478">
        <v>2.0621899464992337</v>
      </c>
      <c r="J65" s="420">
        <v>511064</v>
      </c>
      <c r="K65" s="478">
        <v>1.744882943600564</v>
      </c>
      <c r="L65" s="430">
        <v>0</v>
      </c>
      <c r="M65" s="505">
        <v>5161431</v>
      </c>
      <c r="N65" s="494">
        <v>17.622240886603642</v>
      </c>
      <c r="P65"/>
      <c r="Q65"/>
      <c r="R65"/>
      <c r="S65"/>
    </row>
    <row r="66" spans="1:19" s="247" customFormat="1" x14ac:dyDescent="0.25">
      <c r="A66" s="515" t="s">
        <v>60</v>
      </c>
      <c r="B66" s="511">
        <v>1235692</v>
      </c>
      <c r="C66" s="459">
        <v>795102</v>
      </c>
      <c r="D66" s="460">
        <f t="shared" si="4"/>
        <v>2030794</v>
      </c>
      <c r="E66" s="478">
        <v>10.202021521365632</v>
      </c>
      <c r="F66" s="581">
        <v>807040</v>
      </c>
      <c r="G66" s="582">
        <v>4.0542957329019682</v>
      </c>
      <c r="H66" s="447">
        <v>472005</v>
      </c>
      <c r="I66" s="580">
        <v>2.3711933205397422</v>
      </c>
      <c r="J66" s="447">
        <v>178912</v>
      </c>
      <c r="K66" s="580">
        <v>0.89879331652081307</v>
      </c>
      <c r="L66" s="583">
        <v>318682</v>
      </c>
      <c r="M66" s="584">
        <v>3488751</v>
      </c>
      <c r="N66" s="585">
        <v>17.526303891328155</v>
      </c>
      <c r="P66"/>
      <c r="Q66"/>
      <c r="R66"/>
      <c r="S66"/>
    </row>
    <row r="67" spans="1:19" x14ac:dyDescent="0.25">
      <c r="A67" s="515" t="s">
        <v>59</v>
      </c>
      <c r="B67" s="509">
        <v>573289</v>
      </c>
      <c r="C67" s="11">
        <v>2742916</v>
      </c>
      <c r="D67" s="10">
        <f t="shared" ref="D67:D74" si="5">SUM(B67:C67)</f>
        <v>3316205</v>
      </c>
      <c r="E67" s="478">
        <v>20.166656531257601</v>
      </c>
      <c r="F67" s="485">
        <v>22892</v>
      </c>
      <c r="G67" s="497">
        <v>0.13921187059109705</v>
      </c>
      <c r="H67" s="420">
        <v>540307</v>
      </c>
      <c r="I67" s="478">
        <v>3.2857394794453905</v>
      </c>
      <c r="J67" s="420">
        <v>323259</v>
      </c>
      <c r="K67" s="478">
        <v>1.9658173193870105</v>
      </c>
      <c r="L67" s="430">
        <v>0</v>
      </c>
      <c r="M67" s="505">
        <v>4202663</v>
      </c>
      <c r="N67" s="494">
        <v>25.557425200681099</v>
      </c>
    </row>
    <row r="68" spans="1:19" ht="15.75" thickBot="1" x14ac:dyDescent="0.3">
      <c r="A68" s="515" t="s">
        <v>62</v>
      </c>
      <c r="B68" s="509">
        <v>1782860</v>
      </c>
      <c r="C68" s="11">
        <v>1620560</v>
      </c>
      <c r="D68" s="10">
        <f t="shared" si="5"/>
        <v>3403420</v>
      </c>
      <c r="E68" s="478">
        <v>13.963951766100875</v>
      </c>
      <c r="F68" s="485">
        <v>7185</v>
      </c>
      <c r="G68" s="497">
        <v>2.947946284602981E-2</v>
      </c>
      <c r="H68" s="420">
        <v>658144</v>
      </c>
      <c r="I68" s="478">
        <v>2.7003105908611613</v>
      </c>
      <c r="J68" s="420">
        <v>373402</v>
      </c>
      <c r="K68" s="478">
        <v>1.5320376319600868</v>
      </c>
      <c r="L68" s="430">
        <v>0</v>
      </c>
      <c r="M68" s="505">
        <v>4442151</v>
      </c>
      <c r="N68" s="496">
        <v>18.225779451768151</v>
      </c>
    </row>
    <row r="69" spans="1:19" s="213" customFormat="1" ht="15.75" thickBot="1" x14ac:dyDescent="0.3">
      <c r="A69" s="513"/>
      <c r="B69" s="696" t="s">
        <v>73</v>
      </c>
      <c r="C69" s="697"/>
      <c r="D69" s="697"/>
      <c r="E69" s="698"/>
      <c r="F69" s="699" t="s">
        <v>74</v>
      </c>
      <c r="G69" s="698"/>
      <c r="H69" s="699" t="s">
        <v>75</v>
      </c>
      <c r="I69" s="698"/>
      <c r="J69" s="699" t="s">
        <v>76</v>
      </c>
      <c r="K69" s="698"/>
      <c r="L69" s="490" t="s">
        <v>77</v>
      </c>
      <c r="M69" s="704" t="s">
        <v>78</v>
      </c>
      <c r="N69" s="701"/>
      <c r="P69"/>
      <c r="Q69"/>
      <c r="R69"/>
      <c r="S69"/>
    </row>
    <row r="70" spans="1:19" s="213" customFormat="1" ht="23.25" x14ac:dyDescent="0.25">
      <c r="A70" s="514" t="s">
        <v>2</v>
      </c>
      <c r="B70" s="507" t="s">
        <v>79</v>
      </c>
      <c r="C70" s="467" t="s">
        <v>80</v>
      </c>
      <c r="D70" s="467" t="s">
        <v>81</v>
      </c>
      <c r="E70" s="470" t="s">
        <v>82</v>
      </c>
      <c r="F70" s="484" t="s">
        <v>83</v>
      </c>
      <c r="G70" s="470" t="s">
        <v>82</v>
      </c>
      <c r="H70" s="484" t="s">
        <v>83</v>
      </c>
      <c r="I70" s="470" t="s">
        <v>82</v>
      </c>
      <c r="J70" s="484" t="s">
        <v>83</v>
      </c>
      <c r="K70" s="470" t="s">
        <v>84</v>
      </c>
      <c r="L70" s="491" t="s">
        <v>83</v>
      </c>
      <c r="M70" s="475" t="s">
        <v>85</v>
      </c>
      <c r="N70" s="470" t="s">
        <v>86</v>
      </c>
      <c r="P70"/>
      <c r="Q70"/>
      <c r="R70"/>
      <c r="S70"/>
    </row>
    <row r="71" spans="1:19" s="213" customFormat="1" ht="15.75" thickBot="1" x14ac:dyDescent="0.3">
      <c r="A71" s="258"/>
      <c r="B71" s="472"/>
      <c r="C71" s="472"/>
      <c r="D71" s="472"/>
      <c r="E71" s="473"/>
      <c r="F71" s="471"/>
      <c r="G71" s="473"/>
      <c r="H71" s="471"/>
      <c r="I71" s="473"/>
      <c r="J71" s="471"/>
      <c r="K71" s="473"/>
      <c r="L71" s="474"/>
      <c r="M71" s="472"/>
      <c r="N71" s="473"/>
      <c r="P71"/>
      <c r="Q71"/>
      <c r="R71"/>
      <c r="S71"/>
    </row>
    <row r="72" spans="1:19" ht="15.75" thickBot="1" x14ac:dyDescent="0.3">
      <c r="A72" s="519" t="s">
        <v>627</v>
      </c>
      <c r="B72" s="508"/>
      <c r="C72" s="10"/>
      <c r="D72" s="10"/>
      <c r="E72" s="478"/>
      <c r="F72" s="499"/>
      <c r="G72" s="497"/>
      <c r="H72" s="30"/>
      <c r="I72" s="478"/>
      <c r="J72" s="30"/>
      <c r="K72" s="478"/>
      <c r="L72" s="41"/>
      <c r="M72" s="502"/>
      <c r="N72" s="16"/>
    </row>
    <row r="73" spans="1:19" x14ac:dyDescent="0.25">
      <c r="A73" s="515" t="s">
        <v>64</v>
      </c>
      <c r="B73" s="509">
        <v>76875</v>
      </c>
      <c r="C73" s="11">
        <v>15400</v>
      </c>
      <c r="D73" s="10">
        <f t="shared" si="5"/>
        <v>92275</v>
      </c>
      <c r="E73" s="478">
        <v>27.544776119402986</v>
      </c>
      <c r="F73" s="486">
        <v>0</v>
      </c>
      <c r="G73" s="497">
        <v>0</v>
      </c>
      <c r="H73" s="427">
        <v>0</v>
      </c>
      <c r="I73" s="478">
        <v>0</v>
      </c>
      <c r="J73" s="420">
        <v>719</v>
      </c>
      <c r="K73" s="478">
        <v>0.2146268656716418</v>
      </c>
      <c r="L73" s="430">
        <v>0</v>
      </c>
      <c r="M73" s="489">
        <v>92994</v>
      </c>
      <c r="N73" s="16">
        <v>27.759402985074626</v>
      </c>
    </row>
    <row r="74" spans="1:19" ht="15.75" thickBot="1" x14ac:dyDescent="0.3">
      <c r="A74" s="520" t="s">
        <v>65</v>
      </c>
      <c r="B74" s="510">
        <v>344139</v>
      </c>
      <c r="C74" s="481">
        <v>0</v>
      </c>
      <c r="D74" s="482">
        <f t="shared" si="5"/>
        <v>344139</v>
      </c>
      <c r="E74" s="483">
        <v>22.323495070057085</v>
      </c>
      <c r="F74" s="500">
        <v>0</v>
      </c>
      <c r="G74" s="498">
        <v>0</v>
      </c>
      <c r="H74" s="501">
        <v>0</v>
      </c>
      <c r="I74" s="483">
        <v>0</v>
      </c>
      <c r="J74" s="422">
        <v>11030</v>
      </c>
      <c r="K74" s="483">
        <v>0.71549039958484695</v>
      </c>
      <c r="L74" s="431">
        <v>0</v>
      </c>
      <c r="M74" s="489">
        <v>355169</v>
      </c>
      <c r="N74" s="16">
        <v>23.038985469641929</v>
      </c>
    </row>
    <row r="75" spans="1:19" ht="15.75" thickBot="1" x14ac:dyDescent="0.3"/>
    <row r="76" spans="1:19" s="598" customFormat="1" ht="15.75" thickBot="1" x14ac:dyDescent="0.3">
      <c r="A76" s="671" t="s">
        <v>635</v>
      </c>
      <c r="B76" s="672">
        <f>SUM(B6:B74)</f>
        <v>11991387</v>
      </c>
      <c r="C76" s="597">
        <f t="shared" ref="C76:M76" si="6">SUM(C6:C74)</f>
        <v>23872369</v>
      </c>
      <c r="D76" s="597">
        <f t="shared" si="6"/>
        <v>35863756</v>
      </c>
      <c r="E76" s="673">
        <v>11.978226359424719</v>
      </c>
      <c r="F76" s="597">
        <f t="shared" si="6"/>
        <v>1490662</v>
      </c>
      <c r="G76" s="673">
        <v>0.49786996268301537</v>
      </c>
      <c r="H76" s="597">
        <f t="shared" si="6"/>
        <v>8068541</v>
      </c>
      <c r="I76" s="673">
        <v>2.6948323674826216</v>
      </c>
      <c r="J76" s="597">
        <f t="shared" si="6"/>
        <v>6327061</v>
      </c>
      <c r="K76" s="368">
        <v>2.1131910681047494</v>
      </c>
      <c r="L76" s="597">
        <f t="shared" si="6"/>
        <v>459429</v>
      </c>
      <c r="M76" s="597">
        <f t="shared" si="6"/>
        <v>51750020</v>
      </c>
      <c r="N76" s="674">
        <v>17.284119757695105</v>
      </c>
      <c r="P76"/>
    </row>
    <row r="78" spans="1:19" x14ac:dyDescent="0.25">
      <c r="D78" s="599"/>
      <c r="F78" s="660"/>
      <c r="G78" s="599"/>
      <c r="I78" s="599"/>
      <c r="N78" s="599"/>
    </row>
    <row r="79" spans="1:19" x14ac:dyDescent="0.25">
      <c r="K79" s="599"/>
    </row>
  </sheetData>
  <sortState ref="A65:N70">
    <sortCondition ref="A58"/>
  </sortState>
  <mergeCells count="15">
    <mergeCell ref="B69:E69"/>
    <mergeCell ref="F69:G69"/>
    <mergeCell ref="H69:I69"/>
    <mergeCell ref="J69:K69"/>
    <mergeCell ref="M69:N69"/>
    <mergeCell ref="B35:E35"/>
    <mergeCell ref="F35:G35"/>
    <mergeCell ref="H35:I35"/>
    <mergeCell ref="J35:K35"/>
    <mergeCell ref="M35:N35"/>
    <mergeCell ref="B2:E2"/>
    <mergeCell ref="F2:G2"/>
    <mergeCell ref="H2:I2"/>
    <mergeCell ref="J2:K2"/>
    <mergeCell ref="M2:N2"/>
  </mergeCells>
  <pageMargins left="0.5" right="0.5" top="0.75" bottom="0.75" header="0.3" footer="0.3"/>
  <pageSetup scale="97" orientation="landscape" horizontalDpi="300" verticalDpi="300" r:id="rId1"/>
  <headerFooter>
    <oddHeader>&amp;C2014 Annual Statistical Report:
Income</oddHeader>
  </headerFooter>
  <rowBreaks count="2" manualBreakCount="2">
    <brk id="34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65" zoomScaleNormal="100" workbookViewId="0">
      <selection activeCell="A2" sqref="A2:N77"/>
    </sheetView>
  </sheetViews>
  <sheetFormatPr defaultRowHeight="15" x14ac:dyDescent="0.25"/>
  <cols>
    <col min="1" max="1" width="39.5703125" customWidth="1"/>
    <col min="2" max="2" width="9.85546875" customWidth="1"/>
    <col min="3" max="3" width="9.42578125" customWidth="1"/>
    <col min="4" max="4" width="10.140625" customWidth="1"/>
    <col min="5" max="5" width="10" customWidth="1"/>
    <col min="6" max="9" width="9.28515625" bestFit="1" customWidth="1"/>
    <col min="10" max="10" width="10.7109375" customWidth="1"/>
    <col min="11" max="11" width="11.7109375" customWidth="1"/>
    <col min="12" max="12" width="11.42578125" customWidth="1"/>
    <col min="13" max="13" width="16" customWidth="1"/>
    <col min="14" max="14" width="15.42578125" customWidth="1"/>
  </cols>
  <sheetData>
    <row r="1" spans="1:14" ht="15.75" thickBot="1" x14ac:dyDescent="0.3"/>
    <row r="2" spans="1:14" x14ac:dyDescent="0.25">
      <c r="A2" s="630" t="s">
        <v>99</v>
      </c>
      <c r="B2" s="705" t="s">
        <v>87</v>
      </c>
      <c r="C2" s="706"/>
      <c r="D2" s="706"/>
      <c r="E2" s="415"/>
      <c r="F2" s="705" t="s">
        <v>88</v>
      </c>
      <c r="G2" s="706"/>
      <c r="H2" s="706"/>
      <c r="I2" s="706"/>
      <c r="J2" s="707"/>
      <c r="K2" s="705" t="s">
        <v>89</v>
      </c>
      <c r="L2" s="707"/>
      <c r="M2" s="708" t="s">
        <v>90</v>
      </c>
      <c r="N2" s="710" t="s">
        <v>91</v>
      </c>
    </row>
    <row r="3" spans="1:14" ht="41.25" customHeight="1" x14ac:dyDescent="0.25">
      <c r="A3" s="600" t="s">
        <v>2</v>
      </c>
      <c r="B3" s="416" t="s">
        <v>92</v>
      </c>
      <c r="C3" s="270" t="s">
        <v>93</v>
      </c>
      <c r="D3" s="270" t="s">
        <v>94</v>
      </c>
      <c r="E3" s="417" t="s">
        <v>95</v>
      </c>
      <c r="F3" s="416" t="s">
        <v>96</v>
      </c>
      <c r="G3" s="270" t="s">
        <v>97</v>
      </c>
      <c r="H3" s="270" t="s">
        <v>98</v>
      </c>
      <c r="I3" s="270" t="s">
        <v>94</v>
      </c>
      <c r="J3" s="417" t="s">
        <v>95</v>
      </c>
      <c r="K3" s="425" t="s">
        <v>94</v>
      </c>
      <c r="L3" s="426" t="s">
        <v>95</v>
      </c>
      <c r="M3" s="709"/>
      <c r="N3" s="711"/>
    </row>
    <row r="4" spans="1:14" s="214" customFormat="1" x14ac:dyDescent="0.25">
      <c r="A4" s="258" t="s">
        <v>625</v>
      </c>
      <c r="B4" s="418"/>
      <c r="C4" s="414"/>
      <c r="D4" s="414"/>
      <c r="E4" s="419"/>
      <c r="F4" s="418"/>
      <c r="G4" s="414"/>
      <c r="H4" s="414"/>
      <c r="I4" s="414"/>
      <c r="J4" s="419"/>
      <c r="K4" s="418"/>
      <c r="L4" s="419"/>
      <c r="M4" s="428"/>
      <c r="N4" s="428"/>
    </row>
    <row r="5" spans="1:14" x14ac:dyDescent="0.25">
      <c r="A5" s="515" t="s">
        <v>14</v>
      </c>
      <c r="B5" s="420">
        <v>70764</v>
      </c>
      <c r="C5" s="14">
        <v>33207</v>
      </c>
      <c r="D5" s="14">
        <v>103971</v>
      </c>
      <c r="E5" s="421">
        <f t="shared" ref="E5:E15" si="0">D5/M5</f>
        <v>0.80469173258207827</v>
      </c>
      <c r="F5" s="420">
        <v>6818</v>
      </c>
      <c r="G5" s="15">
        <v>0</v>
      </c>
      <c r="H5" s="14">
        <v>398</v>
      </c>
      <c r="I5" s="14">
        <v>7216</v>
      </c>
      <c r="J5" s="421">
        <f t="shared" ref="J5:J15" si="1">I5/M5</f>
        <v>5.5848799591350244E-2</v>
      </c>
      <c r="K5" s="420">
        <v>18019</v>
      </c>
      <c r="L5" s="421">
        <f t="shared" ref="L5:L15" si="2">K5/M5</f>
        <v>0.13945946782657151</v>
      </c>
      <c r="M5" s="432">
        <v>129206</v>
      </c>
      <c r="N5" s="430">
        <v>0</v>
      </c>
    </row>
    <row r="6" spans="1:14" x14ac:dyDescent="0.25">
      <c r="A6" s="515" t="s">
        <v>20</v>
      </c>
      <c r="B6" s="420">
        <v>65160</v>
      </c>
      <c r="C6" s="14">
        <v>32005</v>
      </c>
      <c r="D6" s="14">
        <v>97165</v>
      </c>
      <c r="E6" s="421">
        <f t="shared" si="0"/>
        <v>0.67158556815040094</v>
      </c>
      <c r="F6" s="420">
        <v>12425</v>
      </c>
      <c r="G6" s="14">
        <v>2000</v>
      </c>
      <c r="H6" s="14">
        <v>6000</v>
      </c>
      <c r="I6" s="14">
        <v>20425</v>
      </c>
      <c r="J6" s="421">
        <f t="shared" si="1"/>
        <v>0.14117362455073265</v>
      </c>
      <c r="K6" s="420">
        <v>27090</v>
      </c>
      <c r="L6" s="421">
        <f t="shared" si="2"/>
        <v>0.18724080729886647</v>
      </c>
      <c r="M6" s="432">
        <v>144680</v>
      </c>
      <c r="N6" s="430">
        <v>0</v>
      </c>
    </row>
    <row r="7" spans="1:14" x14ac:dyDescent="0.25">
      <c r="A7" s="515" t="s">
        <v>25</v>
      </c>
      <c r="B7" s="420">
        <v>84131</v>
      </c>
      <c r="C7" s="14">
        <v>36346</v>
      </c>
      <c r="D7" s="14">
        <v>120477</v>
      </c>
      <c r="E7" s="421">
        <f t="shared" si="0"/>
        <v>0.65152285362002205</v>
      </c>
      <c r="F7" s="420">
        <v>3892</v>
      </c>
      <c r="G7" s="15">
        <v>0</v>
      </c>
      <c r="H7" s="14">
        <v>282</v>
      </c>
      <c r="I7" s="14">
        <v>4174</v>
      </c>
      <c r="J7" s="421">
        <f t="shared" si="1"/>
        <v>2.257241125700318E-2</v>
      </c>
      <c r="K7" s="420">
        <v>60265</v>
      </c>
      <c r="L7" s="421">
        <f t="shared" si="2"/>
        <v>0.32590473512297474</v>
      </c>
      <c r="M7" s="432">
        <v>184916</v>
      </c>
      <c r="N7" s="430">
        <v>0</v>
      </c>
    </row>
    <row r="8" spans="1:14" x14ac:dyDescent="0.25">
      <c r="A8" s="515" t="s">
        <v>18</v>
      </c>
      <c r="B8" s="420">
        <v>40994</v>
      </c>
      <c r="C8" s="14">
        <v>8310</v>
      </c>
      <c r="D8" s="14">
        <v>49304</v>
      </c>
      <c r="E8" s="421">
        <f t="shared" si="0"/>
        <v>0.59594116011748632</v>
      </c>
      <c r="F8" s="420">
        <v>542</v>
      </c>
      <c r="G8" s="15">
        <v>0</v>
      </c>
      <c r="H8" s="15">
        <v>0</v>
      </c>
      <c r="I8" s="14">
        <v>542</v>
      </c>
      <c r="J8" s="421">
        <f t="shared" si="1"/>
        <v>6.5511948073924556E-3</v>
      </c>
      <c r="K8" s="420">
        <v>32887</v>
      </c>
      <c r="L8" s="421">
        <f t="shared" si="2"/>
        <v>0.39750764507512115</v>
      </c>
      <c r="M8" s="432">
        <v>82733</v>
      </c>
      <c r="N8" s="430">
        <v>0</v>
      </c>
    </row>
    <row r="9" spans="1:14" x14ac:dyDescent="0.25">
      <c r="A9" s="515" t="s">
        <v>17</v>
      </c>
      <c r="B9" s="420">
        <v>62800</v>
      </c>
      <c r="C9" s="14">
        <v>31104</v>
      </c>
      <c r="D9" s="14">
        <v>93904</v>
      </c>
      <c r="E9" s="421">
        <f t="shared" si="0"/>
        <v>0.82502196450535936</v>
      </c>
      <c r="F9" s="420">
        <v>3270</v>
      </c>
      <c r="G9" s="15">
        <v>0</v>
      </c>
      <c r="H9" s="15">
        <v>0</v>
      </c>
      <c r="I9" s="14">
        <v>3270</v>
      </c>
      <c r="J9" s="421">
        <f t="shared" si="1"/>
        <v>2.8729573010015816E-2</v>
      </c>
      <c r="K9" s="420">
        <v>16646</v>
      </c>
      <c r="L9" s="421">
        <f t="shared" si="2"/>
        <v>0.14624846248462484</v>
      </c>
      <c r="M9" s="432">
        <v>113820</v>
      </c>
      <c r="N9" s="430">
        <v>0</v>
      </c>
    </row>
    <row r="10" spans="1:14" x14ac:dyDescent="0.25">
      <c r="A10" s="515" t="s">
        <v>16</v>
      </c>
      <c r="B10" s="420">
        <v>68312</v>
      </c>
      <c r="C10" s="14">
        <v>32000</v>
      </c>
      <c r="D10" s="14">
        <v>100312</v>
      </c>
      <c r="E10" s="421">
        <f t="shared" si="0"/>
        <v>0.87256658722012492</v>
      </c>
      <c r="F10" s="420">
        <v>9400</v>
      </c>
      <c r="G10" s="14">
        <v>4500</v>
      </c>
      <c r="H10" s="14">
        <v>750</v>
      </c>
      <c r="I10" s="14">
        <v>14650</v>
      </c>
      <c r="J10" s="421">
        <f t="shared" si="1"/>
        <v>0.12743341277987508</v>
      </c>
      <c r="K10" s="427">
        <v>0</v>
      </c>
      <c r="L10" s="421">
        <f t="shared" si="2"/>
        <v>0</v>
      </c>
      <c r="M10" s="432">
        <v>114962</v>
      </c>
      <c r="N10" s="430">
        <v>0</v>
      </c>
    </row>
    <row r="11" spans="1:14" x14ac:dyDescent="0.25">
      <c r="A11" s="515" t="s">
        <v>21</v>
      </c>
      <c r="B11" s="420">
        <v>68014</v>
      </c>
      <c r="C11" s="14">
        <v>23119</v>
      </c>
      <c r="D11" s="14">
        <v>91133</v>
      </c>
      <c r="E11" s="421">
        <f t="shared" si="0"/>
        <v>0.80879860131171399</v>
      </c>
      <c r="F11" s="420">
        <v>3501</v>
      </c>
      <c r="G11" s="15">
        <v>0</v>
      </c>
      <c r="H11" s="15">
        <v>0</v>
      </c>
      <c r="I11" s="14">
        <v>3501</v>
      </c>
      <c r="J11" s="421">
        <f t="shared" si="1"/>
        <v>3.1071114779413721E-2</v>
      </c>
      <c r="K11" s="420">
        <v>18043</v>
      </c>
      <c r="L11" s="421">
        <f t="shared" si="2"/>
        <v>0.16013028390887227</v>
      </c>
      <c r="M11" s="432">
        <v>112677</v>
      </c>
      <c r="N11" s="430">
        <v>0</v>
      </c>
    </row>
    <row r="12" spans="1:14" x14ac:dyDescent="0.25">
      <c r="A12" s="515" t="s">
        <v>15</v>
      </c>
      <c r="B12" s="420">
        <v>87667</v>
      </c>
      <c r="C12" s="14">
        <v>26886</v>
      </c>
      <c r="D12" s="14">
        <v>114553</v>
      </c>
      <c r="E12" s="421">
        <f t="shared" si="0"/>
        <v>0.72137104137935382</v>
      </c>
      <c r="F12" s="420">
        <v>4253</v>
      </c>
      <c r="G12" s="15">
        <v>0</v>
      </c>
      <c r="H12" s="14">
        <v>23</v>
      </c>
      <c r="I12" s="14">
        <v>4276</v>
      </c>
      <c r="J12" s="421">
        <f t="shared" si="1"/>
        <v>2.6927121707315538E-2</v>
      </c>
      <c r="K12" s="420">
        <v>39970</v>
      </c>
      <c r="L12" s="421">
        <f t="shared" si="2"/>
        <v>0.2517018369133307</v>
      </c>
      <c r="M12" s="432">
        <v>158799</v>
      </c>
      <c r="N12" s="430">
        <v>0</v>
      </c>
    </row>
    <row r="13" spans="1:14" x14ac:dyDescent="0.25">
      <c r="A13" s="515" t="s">
        <v>23</v>
      </c>
      <c r="B13" s="420">
        <v>81900</v>
      </c>
      <c r="C13" s="14">
        <v>26000</v>
      </c>
      <c r="D13" s="14">
        <v>107900</v>
      </c>
      <c r="E13" s="421">
        <f t="shared" si="0"/>
        <v>0.71127224785761367</v>
      </c>
      <c r="F13" s="420">
        <v>5400</v>
      </c>
      <c r="G13" s="14">
        <v>3000</v>
      </c>
      <c r="H13" s="15">
        <v>0</v>
      </c>
      <c r="I13" s="14">
        <v>8400</v>
      </c>
      <c r="J13" s="421">
        <f t="shared" si="1"/>
        <v>5.5372445616348055E-2</v>
      </c>
      <c r="K13" s="420">
        <v>35400</v>
      </c>
      <c r="L13" s="421">
        <f t="shared" si="2"/>
        <v>0.23335530652603823</v>
      </c>
      <c r="M13" s="432">
        <v>151700</v>
      </c>
      <c r="N13" s="429">
        <v>1000</v>
      </c>
    </row>
    <row r="14" spans="1:14" x14ac:dyDescent="0.25">
      <c r="A14" s="515" t="s">
        <v>19</v>
      </c>
      <c r="B14" s="420">
        <v>35670</v>
      </c>
      <c r="C14" s="14">
        <v>28008</v>
      </c>
      <c r="D14" s="14">
        <v>63678</v>
      </c>
      <c r="E14" s="421">
        <f t="shared" si="0"/>
        <v>0.5957116395681703</v>
      </c>
      <c r="F14" s="420">
        <v>6012</v>
      </c>
      <c r="G14" s="15">
        <v>0</v>
      </c>
      <c r="H14" s="14">
        <v>32</v>
      </c>
      <c r="I14" s="14">
        <v>6044</v>
      </c>
      <c r="J14" s="421">
        <f t="shared" si="1"/>
        <v>5.654199487342601E-2</v>
      </c>
      <c r="K14" s="420">
        <v>37172</v>
      </c>
      <c r="L14" s="421">
        <f t="shared" si="2"/>
        <v>0.34774636555840366</v>
      </c>
      <c r="M14" s="432">
        <v>106894</v>
      </c>
      <c r="N14" s="430">
        <v>0</v>
      </c>
    </row>
    <row r="15" spans="1:14" x14ac:dyDescent="0.25">
      <c r="A15" s="515" t="s">
        <v>22</v>
      </c>
      <c r="B15" s="420">
        <v>48358</v>
      </c>
      <c r="C15" s="14">
        <v>15541</v>
      </c>
      <c r="D15" s="14">
        <v>63899</v>
      </c>
      <c r="E15" s="421">
        <f t="shared" si="0"/>
        <v>0.71103964747905235</v>
      </c>
      <c r="F15" s="420">
        <v>13876</v>
      </c>
      <c r="G15" s="15">
        <v>0</v>
      </c>
      <c r="H15" s="14">
        <v>1000</v>
      </c>
      <c r="I15" s="14">
        <v>14876</v>
      </c>
      <c r="J15" s="421">
        <f t="shared" si="1"/>
        <v>0.16553351063237895</v>
      </c>
      <c r="K15" s="420">
        <v>11092</v>
      </c>
      <c r="L15" s="421">
        <f t="shared" si="2"/>
        <v>0.12342684188856866</v>
      </c>
      <c r="M15" s="432">
        <v>89867</v>
      </c>
      <c r="N15" s="430">
        <v>0</v>
      </c>
    </row>
    <row r="16" spans="1:14" s="215" customFormat="1" x14ac:dyDescent="0.25">
      <c r="A16" s="377"/>
      <c r="B16" s="316"/>
      <c r="C16" s="317"/>
      <c r="D16" s="317"/>
      <c r="E16" s="318"/>
      <c r="F16" s="316"/>
      <c r="G16" s="317"/>
      <c r="H16" s="317"/>
      <c r="I16" s="317"/>
      <c r="J16" s="318"/>
      <c r="K16" s="316"/>
      <c r="L16" s="318"/>
      <c r="M16" s="377"/>
      <c r="N16" s="377"/>
    </row>
    <row r="17" spans="1:16" s="215" customFormat="1" x14ac:dyDescent="0.25">
      <c r="A17" s="517" t="s">
        <v>619</v>
      </c>
      <c r="B17" s="420"/>
      <c r="C17" s="14"/>
      <c r="D17" s="14"/>
      <c r="E17" s="421"/>
      <c r="F17" s="420"/>
      <c r="G17" s="15"/>
      <c r="H17" s="14"/>
      <c r="I17" s="14"/>
      <c r="J17" s="421"/>
      <c r="K17" s="420"/>
      <c r="L17" s="421"/>
      <c r="M17" s="429"/>
      <c r="N17" s="430"/>
    </row>
    <row r="18" spans="1:16" x14ac:dyDescent="0.25">
      <c r="A18" s="515" t="s">
        <v>36</v>
      </c>
      <c r="B18" s="420">
        <v>314517</v>
      </c>
      <c r="C18" s="14">
        <v>116909</v>
      </c>
      <c r="D18" s="14">
        <v>431426</v>
      </c>
      <c r="E18" s="421">
        <f t="shared" ref="E18:E30" si="3">D18/M18</f>
        <v>0.69701757787256047</v>
      </c>
      <c r="F18" s="420">
        <v>22577</v>
      </c>
      <c r="G18" s="14">
        <v>12292</v>
      </c>
      <c r="H18" s="15">
        <v>0</v>
      </c>
      <c r="I18" s="14">
        <v>34869</v>
      </c>
      <c r="J18" s="421">
        <f t="shared" ref="J18:J30" si="4">I18/M18</f>
        <v>5.6334819697557194E-2</v>
      </c>
      <c r="K18" s="420">
        <v>152665</v>
      </c>
      <c r="L18" s="421">
        <f t="shared" ref="L18:L30" si="5">K18/M18</f>
        <v>0.24664760242988237</v>
      </c>
      <c r="M18" s="432">
        <v>618960</v>
      </c>
      <c r="N18" s="430">
        <v>0</v>
      </c>
    </row>
    <row r="19" spans="1:16" s="247" customFormat="1" x14ac:dyDescent="0.25">
      <c r="A19" s="515" t="s">
        <v>24</v>
      </c>
      <c r="B19" s="420">
        <v>263954</v>
      </c>
      <c r="C19" s="14">
        <v>97756</v>
      </c>
      <c r="D19" s="14">
        <v>361710</v>
      </c>
      <c r="E19" s="421">
        <f t="shared" si="3"/>
        <v>0.64454451011873048</v>
      </c>
      <c r="F19" s="420">
        <v>27585</v>
      </c>
      <c r="G19" s="14">
        <v>3506</v>
      </c>
      <c r="H19" s="14">
        <v>8541</v>
      </c>
      <c r="I19" s="14">
        <v>39632</v>
      </c>
      <c r="J19" s="421">
        <f t="shared" si="4"/>
        <v>7.0621735713763858E-2</v>
      </c>
      <c r="K19" s="420">
        <v>159845</v>
      </c>
      <c r="L19" s="421">
        <f t="shared" si="5"/>
        <v>0.28483375416750567</v>
      </c>
      <c r="M19" s="432">
        <v>561187</v>
      </c>
      <c r="N19" s="430">
        <v>0</v>
      </c>
      <c r="P19"/>
    </row>
    <row r="20" spans="1:16" x14ac:dyDescent="0.25">
      <c r="A20" s="515" t="s">
        <v>38</v>
      </c>
      <c r="B20" s="420">
        <v>221014</v>
      </c>
      <c r="C20" s="14">
        <v>74712</v>
      </c>
      <c r="D20" s="14">
        <v>295726</v>
      </c>
      <c r="E20" s="421">
        <f t="shared" si="3"/>
        <v>0.59230610540399253</v>
      </c>
      <c r="F20" s="420">
        <v>25641</v>
      </c>
      <c r="G20" s="14">
        <v>10489</v>
      </c>
      <c r="H20" s="14">
        <v>2943</v>
      </c>
      <c r="I20" s="14">
        <v>39073</v>
      </c>
      <c r="J20" s="421">
        <f t="shared" si="4"/>
        <v>7.8258849260633839E-2</v>
      </c>
      <c r="K20" s="420">
        <v>164480</v>
      </c>
      <c r="L20" s="421">
        <f t="shared" si="5"/>
        <v>0.3294350453353736</v>
      </c>
      <c r="M20" s="432">
        <v>499279</v>
      </c>
      <c r="N20" s="430">
        <v>0</v>
      </c>
    </row>
    <row r="21" spans="1:16" x14ac:dyDescent="0.25">
      <c r="A21" s="515" t="s">
        <v>35</v>
      </c>
      <c r="B21" s="420">
        <v>207282</v>
      </c>
      <c r="C21" s="14">
        <v>48408</v>
      </c>
      <c r="D21" s="14">
        <v>255690</v>
      </c>
      <c r="E21" s="421">
        <f t="shared" si="3"/>
        <v>0.4744779517783877</v>
      </c>
      <c r="F21" s="420">
        <v>52241</v>
      </c>
      <c r="G21" s="14">
        <v>7582</v>
      </c>
      <c r="H21" s="15">
        <v>0</v>
      </c>
      <c r="I21" s="14">
        <v>59823</v>
      </c>
      <c r="J21" s="421">
        <f t="shared" si="4"/>
        <v>0.11101214169204304</v>
      </c>
      <c r="K21" s="420">
        <v>223374</v>
      </c>
      <c r="L21" s="421">
        <f t="shared" si="5"/>
        <v>0.41450990652956926</v>
      </c>
      <c r="M21" s="432">
        <v>538887</v>
      </c>
      <c r="N21" s="430">
        <v>0</v>
      </c>
    </row>
    <row r="22" spans="1:16" x14ac:dyDescent="0.25">
      <c r="A22" s="515" t="s">
        <v>27</v>
      </c>
      <c r="B22" s="420">
        <v>181641</v>
      </c>
      <c r="C22" s="14">
        <v>67996</v>
      </c>
      <c r="D22" s="14">
        <v>249637</v>
      </c>
      <c r="E22" s="421">
        <f t="shared" si="3"/>
        <v>0.68637408442029779</v>
      </c>
      <c r="F22" s="420">
        <v>10886</v>
      </c>
      <c r="G22" s="14">
        <v>8332</v>
      </c>
      <c r="H22" s="14">
        <v>570</v>
      </c>
      <c r="I22" s="14">
        <v>19788</v>
      </c>
      <c r="J22" s="421">
        <f t="shared" si="4"/>
        <v>5.4406880320260434E-2</v>
      </c>
      <c r="K22" s="420">
        <v>94279</v>
      </c>
      <c r="L22" s="421">
        <f t="shared" si="5"/>
        <v>0.25921903525944173</v>
      </c>
      <c r="M22" s="432">
        <v>363704</v>
      </c>
      <c r="N22" s="429">
        <v>15800</v>
      </c>
    </row>
    <row r="23" spans="1:16" x14ac:dyDescent="0.25">
      <c r="A23" s="515" t="s">
        <v>32</v>
      </c>
      <c r="B23" s="420">
        <v>250403</v>
      </c>
      <c r="C23" s="14">
        <v>89944</v>
      </c>
      <c r="D23" s="14">
        <v>340347</v>
      </c>
      <c r="E23" s="421">
        <f t="shared" si="3"/>
        <v>0.72693429019959632</v>
      </c>
      <c r="F23" s="420">
        <v>32085</v>
      </c>
      <c r="G23" s="14">
        <v>11139</v>
      </c>
      <c r="H23" s="14">
        <v>3456</v>
      </c>
      <c r="I23" s="14">
        <v>46680</v>
      </c>
      <c r="J23" s="421">
        <f t="shared" si="4"/>
        <v>9.9702047223913112E-2</v>
      </c>
      <c r="K23" s="420">
        <v>81168</v>
      </c>
      <c r="L23" s="421">
        <f t="shared" si="5"/>
        <v>0.17336366257649055</v>
      </c>
      <c r="M23" s="432">
        <v>468195</v>
      </c>
      <c r="N23" s="429">
        <v>53516</v>
      </c>
    </row>
    <row r="24" spans="1:16" x14ac:dyDescent="0.25">
      <c r="A24" s="515" t="s">
        <v>33</v>
      </c>
      <c r="B24" s="420">
        <v>233928</v>
      </c>
      <c r="C24" s="14">
        <v>98066</v>
      </c>
      <c r="D24" s="14">
        <v>331994</v>
      </c>
      <c r="E24" s="421">
        <f t="shared" si="3"/>
        <v>0.67117087065777958</v>
      </c>
      <c r="F24" s="420">
        <v>16306</v>
      </c>
      <c r="G24" s="14">
        <v>10775</v>
      </c>
      <c r="H24" s="14">
        <v>3001</v>
      </c>
      <c r="I24" s="14">
        <v>30082</v>
      </c>
      <c r="J24" s="421">
        <f t="shared" si="4"/>
        <v>6.0814840422198368E-2</v>
      </c>
      <c r="K24" s="420">
        <v>132573</v>
      </c>
      <c r="L24" s="421">
        <f t="shared" si="5"/>
        <v>0.2680142889200221</v>
      </c>
      <c r="M24" s="432">
        <v>494649</v>
      </c>
      <c r="N24" s="430">
        <v>0</v>
      </c>
    </row>
    <row r="25" spans="1:16" x14ac:dyDescent="0.25">
      <c r="A25" s="515" t="s">
        <v>34</v>
      </c>
      <c r="B25" s="420">
        <v>146300</v>
      </c>
      <c r="C25" s="14">
        <v>62475</v>
      </c>
      <c r="D25" s="14">
        <v>208775</v>
      </c>
      <c r="E25" s="421">
        <f t="shared" si="3"/>
        <v>0.80071413230240551</v>
      </c>
      <c r="F25" s="420">
        <v>7159</v>
      </c>
      <c r="G25" s="15">
        <v>0</v>
      </c>
      <c r="H25" s="15">
        <v>0</v>
      </c>
      <c r="I25" s="14">
        <v>7159</v>
      </c>
      <c r="J25" s="421">
        <f t="shared" si="4"/>
        <v>2.7456891261659302E-2</v>
      </c>
      <c r="K25" s="420">
        <v>44802</v>
      </c>
      <c r="L25" s="421">
        <f t="shared" si="5"/>
        <v>0.1718289764359352</v>
      </c>
      <c r="M25" s="432">
        <v>260736</v>
      </c>
      <c r="N25" s="430">
        <v>0</v>
      </c>
    </row>
    <row r="26" spans="1:16" x14ac:dyDescent="0.25">
      <c r="A26" s="515" t="s">
        <v>37</v>
      </c>
      <c r="B26" s="420">
        <v>102037</v>
      </c>
      <c r="C26" s="14">
        <v>27538</v>
      </c>
      <c r="D26" s="14">
        <v>129575</v>
      </c>
      <c r="E26" s="421">
        <f t="shared" si="3"/>
        <v>0.56274320756028073</v>
      </c>
      <c r="F26" s="420">
        <v>27111</v>
      </c>
      <c r="G26" s="14">
        <v>4905</v>
      </c>
      <c r="H26" s="14">
        <v>299</v>
      </c>
      <c r="I26" s="14">
        <v>32315</v>
      </c>
      <c r="J26" s="421">
        <f t="shared" si="4"/>
        <v>0.14034379125842542</v>
      </c>
      <c r="K26" s="420">
        <v>68366</v>
      </c>
      <c r="L26" s="421">
        <f t="shared" si="5"/>
        <v>0.29691300118129388</v>
      </c>
      <c r="M26" s="432">
        <v>230256</v>
      </c>
      <c r="N26" s="430">
        <v>0</v>
      </c>
    </row>
    <row r="27" spans="1:16" x14ac:dyDescent="0.25">
      <c r="A27" s="515" t="s">
        <v>31</v>
      </c>
      <c r="B27" s="420">
        <v>153913</v>
      </c>
      <c r="C27" s="14">
        <v>55533</v>
      </c>
      <c r="D27" s="14">
        <v>209446</v>
      </c>
      <c r="E27" s="421">
        <f t="shared" si="3"/>
        <v>0.59588717616064368</v>
      </c>
      <c r="F27" s="420">
        <v>20587</v>
      </c>
      <c r="G27" s="14">
        <v>3000</v>
      </c>
      <c r="H27" s="14">
        <v>1300</v>
      </c>
      <c r="I27" s="14">
        <v>24887</v>
      </c>
      <c r="J27" s="421">
        <f t="shared" si="4"/>
        <v>7.0805096077795421E-2</v>
      </c>
      <c r="K27" s="420">
        <v>117153</v>
      </c>
      <c r="L27" s="421">
        <f t="shared" si="5"/>
        <v>0.33330772776156092</v>
      </c>
      <c r="M27" s="432">
        <v>351486</v>
      </c>
      <c r="N27" s="429">
        <v>44136</v>
      </c>
    </row>
    <row r="28" spans="1:16" x14ac:dyDescent="0.25">
      <c r="A28" s="515" t="s">
        <v>39</v>
      </c>
      <c r="B28" s="420">
        <v>255890</v>
      </c>
      <c r="C28" s="14">
        <v>100732</v>
      </c>
      <c r="D28" s="14">
        <v>356622</v>
      </c>
      <c r="E28" s="421">
        <f t="shared" si="3"/>
        <v>0.6283656277365961</v>
      </c>
      <c r="F28" s="420">
        <v>48903</v>
      </c>
      <c r="G28" s="14">
        <v>10878</v>
      </c>
      <c r="H28" s="14">
        <v>10690</v>
      </c>
      <c r="I28" s="14">
        <v>70471</v>
      </c>
      <c r="J28" s="421">
        <f t="shared" si="4"/>
        <v>0.12416944033802083</v>
      </c>
      <c r="K28" s="420">
        <v>140446</v>
      </c>
      <c r="L28" s="421">
        <f t="shared" si="5"/>
        <v>0.2474649319253831</v>
      </c>
      <c r="M28" s="432">
        <v>567539</v>
      </c>
      <c r="N28" s="430">
        <v>0</v>
      </c>
    </row>
    <row r="29" spans="1:16" x14ac:dyDescent="0.25">
      <c r="A29" s="515" t="s">
        <v>28</v>
      </c>
      <c r="B29" s="420">
        <v>290140</v>
      </c>
      <c r="C29" s="14">
        <v>128683</v>
      </c>
      <c r="D29" s="14">
        <v>418823</v>
      </c>
      <c r="E29" s="421">
        <f t="shared" si="3"/>
        <v>0.62414293101572638</v>
      </c>
      <c r="F29" s="420">
        <v>23658</v>
      </c>
      <c r="G29" s="14">
        <v>3072</v>
      </c>
      <c r="H29" s="14">
        <v>3348</v>
      </c>
      <c r="I29" s="14">
        <v>30078</v>
      </c>
      <c r="J29" s="421">
        <f t="shared" si="4"/>
        <v>4.4823161763062246E-2</v>
      </c>
      <c r="K29" s="420">
        <v>222136</v>
      </c>
      <c r="L29" s="421">
        <f t="shared" si="5"/>
        <v>0.33103390722121134</v>
      </c>
      <c r="M29" s="432">
        <v>671037</v>
      </c>
      <c r="N29" s="430">
        <v>0</v>
      </c>
    </row>
    <row r="30" spans="1:16" x14ac:dyDescent="0.25">
      <c r="A30" s="515" t="s">
        <v>30</v>
      </c>
      <c r="B30" s="420">
        <v>162759</v>
      </c>
      <c r="C30" s="14">
        <v>22119</v>
      </c>
      <c r="D30" s="14">
        <v>184878</v>
      </c>
      <c r="E30" s="421">
        <f t="shared" si="3"/>
        <v>0.68916440521277544</v>
      </c>
      <c r="F30" s="420">
        <v>13277</v>
      </c>
      <c r="G30" s="14">
        <v>2790</v>
      </c>
      <c r="H30" s="15">
        <v>0</v>
      </c>
      <c r="I30" s="14">
        <v>16067</v>
      </c>
      <c r="J30" s="421">
        <f t="shared" si="4"/>
        <v>5.9892493961172577E-2</v>
      </c>
      <c r="K30" s="420">
        <v>67319</v>
      </c>
      <c r="L30" s="421">
        <f t="shared" si="5"/>
        <v>0.25094310082605192</v>
      </c>
      <c r="M30" s="432">
        <v>268264</v>
      </c>
      <c r="N30" s="430">
        <v>0</v>
      </c>
    </row>
    <row r="31" spans="1:16" s="247" customFormat="1" x14ac:dyDescent="0.25">
      <c r="A31" s="515" t="s">
        <v>26</v>
      </c>
      <c r="B31" s="420"/>
      <c r="C31" s="14"/>
      <c r="D31" s="14"/>
      <c r="E31" s="421"/>
      <c r="F31" s="420"/>
      <c r="G31" s="14"/>
      <c r="H31" s="15"/>
      <c r="I31" s="14"/>
      <c r="J31" s="421"/>
      <c r="K31" s="420"/>
      <c r="L31" s="421"/>
      <c r="M31" s="432"/>
      <c r="N31" s="430"/>
    </row>
    <row r="32" spans="1:16" x14ac:dyDescent="0.25">
      <c r="A32" s="515" t="s">
        <v>29</v>
      </c>
      <c r="B32" s="420">
        <v>123385</v>
      </c>
      <c r="C32" s="14">
        <v>46211</v>
      </c>
      <c r="D32" s="14">
        <v>169596</v>
      </c>
      <c r="E32" s="421">
        <f>D32/M32</f>
        <v>0.56011096799762217</v>
      </c>
      <c r="F32" s="420">
        <v>10901</v>
      </c>
      <c r="G32" s="14">
        <v>500</v>
      </c>
      <c r="H32" s="14">
        <v>1846</v>
      </c>
      <c r="I32" s="14">
        <v>13247</v>
      </c>
      <c r="J32" s="421">
        <f>I32/M32</f>
        <v>4.3749793586313944E-2</v>
      </c>
      <c r="K32" s="420">
        <v>119947</v>
      </c>
      <c r="L32" s="421">
        <f>K32/M32</f>
        <v>0.39613923841606397</v>
      </c>
      <c r="M32" s="432">
        <v>302790</v>
      </c>
      <c r="N32" s="430">
        <v>0</v>
      </c>
    </row>
    <row r="33" spans="1:14" s="247" customFormat="1" ht="15.75" thickBot="1" x14ac:dyDescent="0.3">
      <c r="A33" s="515"/>
      <c r="B33" s="442"/>
      <c r="C33" s="443"/>
      <c r="D33" s="443"/>
      <c r="E33" s="444"/>
      <c r="F33" s="442"/>
      <c r="G33" s="443"/>
      <c r="H33" s="443"/>
      <c r="I33" s="443"/>
      <c r="J33" s="444"/>
      <c r="K33" s="442"/>
      <c r="L33" s="444"/>
      <c r="M33" s="445"/>
      <c r="N33" s="446"/>
    </row>
    <row r="34" spans="1:14" s="247" customFormat="1" x14ac:dyDescent="0.25">
      <c r="A34" s="631" t="s">
        <v>99</v>
      </c>
      <c r="B34" s="705" t="s">
        <v>87</v>
      </c>
      <c r="C34" s="706"/>
      <c r="D34" s="706"/>
      <c r="E34" s="415"/>
      <c r="F34" s="705" t="s">
        <v>88</v>
      </c>
      <c r="G34" s="706"/>
      <c r="H34" s="706"/>
      <c r="I34" s="706"/>
      <c r="J34" s="707"/>
      <c r="K34" s="705" t="s">
        <v>89</v>
      </c>
      <c r="L34" s="707"/>
      <c r="M34" s="712" t="s">
        <v>90</v>
      </c>
      <c r="N34" s="714" t="s">
        <v>91</v>
      </c>
    </row>
    <row r="35" spans="1:14" s="216" customFormat="1" ht="45" customHeight="1" x14ac:dyDescent="0.25">
      <c r="A35" s="600" t="s">
        <v>2</v>
      </c>
      <c r="B35" s="416" t="s">
        <v>92</v>
      </c>
      <c r="C35" s="270" t="s">
        <v>93</v>
      </c>
      <c r="D35" s="270" t="s">
        <v>94</v>
      </c>
      <c r="E35" s="417" t="s">
        <v>95</v>
      </c>
      <c r="F35" s="416" t="s">
        <v>96</v>
      </c>
      <c r="G35" s="270" t="s">
        <v>97</v>
      </c>
      <c r="H35" s="270" t="s">
        <v>98</v>
      </c>
      <c r="I35" s="270" t="s">
        <v>94</v>
      </c>
      <c r="J35" s="417" t="s">
        <v>95</v>
      </c>
      <c r="K35" s="456" t="s">
        <v>94</v>
      </c>
      <c r="L35" s="417" t="s">
        <v>95</v>
      </c>
      <c r="M35" s="713"/>
      <c r="N35" s="715"/>
    </row>
    <row r="36" spans="1:14" s="247" customFormat="1" x14ac:dyDescent="0.25">
      <c r="A36" s="377"/>
      <c r="B36" s="316"/>
      <c r="C36" s="317"/>
      <c r="D36" s="317"/>
      <c r="E36" s="318"/>
      <c r="F36" s="316"/>
      <c r="G36" s="317"/>
      <c r="H36" s="317"/>
      <c r="I36" s="317"/>
      <c r="J36" s="318"/>
      <c r="K36" s="316"/>
      <c r="L36" s="318"/>
      <c r="M36" s="377"/>
      <c r="N36" s="377"/>
    </row>
    <row r="37" spans="1:14" s="216" customFormat="1" x14ac:dyDescent="0.25">
      <c r="A37" s="517" t="s">
        <v>620</v>
      </c>
      <c r="B37" s="420"/>
      <c r="C37" s="14"/>
      <c r="D37" s="14"/>
      <c r="E37" s="421"/>
      <c r="F37" s="420"/>
      <c r="G37" s="14"/>
      <c r="H37" s="14"/>
      <c r="I37" s="14"/>
      <c r="J37" s="421"/>
      <c r="K37" s="420"/>
      <c r="L37" s="421"/>
      <c r="M37" s="429"/>
      <c r="N37" s="430"/>
    </row>
    <row r="38" spans="1:14" x14ac:dyDescent="0.25">
      <c r="A38" s="515" t="s">
        <v>47</v>
      </c>
      <c r="B38" s="420">
        <v>397419</v>
      </c>
      <c r="C38" s="14">
        <v>136831</v>
      </c>
      <c r="D38" s="14">
        <v>534250</v>
      </c>
      <c r="E38" s="421">
        <f>D38/M38</f>
        <v>0.69112948086053216</v>
      </c>
      <c r="F38" s="420">
        <v>18233</v>
      </c>
      <c r="G38" s="14">
        <v>12887</v>
      </c>
      <c r="H38" s="14">
        <v>3754</v>
      </c>
      <c r="I38" s="14">
        <v>34874</v>
      </c>
      <c r="J38" s="421">
        <f>I38/M38</f>
        <v>4.5114552205016756E-2</v>
      </c>
      <c r="K38" s="420">
        <v>203886</v>
      </c>
      <c r="L38" s="421">
        <f>K38/M38</f>
        <v>0.26375596693445102</v>
      </c>
      <c r="M38" s="432">
        <v>773010</v>
      </c>
      <c r="N38" s="430">
        <v>0</v>
      </c>
    </row>
    <row r="39" spans="1:14" x14ac:dyDescent="0.25">
      <c r="A39" s="515" t="s">
        <v>41</v>
      </c>
      <c r="B39" s="420">
        <v>878201</v>
      </c>
      <c r="C39" s="14">
        <v>343918</v>
      </c>
      <c r="D39" s="14">
        <v>1222119</v>
      </c>
      <c r="E39" s="421">
        <f>D39/M39</f>
        <v>0.62776753288780907</v>
      </c>
      <c r="F39" s="420">
        <v>55105</v>
      </c>
      <c r="G39" s="14">
        <v>14144</v>
      </c>
      <c r="H39" s="14">
        <v>2671</v>
      </c>
      <c r="I39" s="14">
        <v>71920</v>
      </c>
      <c r="J39" s="421">
        <f>I39/M39</f>
        <v>3.6943244451065095E-2</v>
      </c>
      <c r="K39" s="420">
        <v>652731</v>
      </c>
      <c r="L39" s="421">
        <f>K39/M39</f>
        <v>0.33528922266112587</v>
      </c>
      <c r="M39" s="432">
        <v>1946770</v>
      </c>
      <c r="N39" s="430">
        <v>0</v>
      </c>
    </row>
    <row r="40" spans="1:14" x14ac:dyDescent="0.25">
      <c r="A40" s="515" t="s">
        <v>45</v>
      </c>
      <c r="B40" s="420">
        <v>452997</v>
      </c>
      <c r="C40" s="14">
        <v>90405</v>
      </c>
      <c r="D40" s="14">
        <v>543402</v>
      </c>
      <c r="E40" s="421">
        <f>D40/M40</f>
        <v>0.62420610442376023</v>
      </c>
      <c r="F40" s="420">
        <v>26758</v>
      </c>
      <c r="G40" s="14">
        <v>21283</v>
      </c>
      <c r="H40" s="14">
        <v>6465</v>
      </c>
      <c r="I40" s="14">
        <v>54506</v>
      </c>
      <c r="J40" s="421">
        <f>I40/M40</f>
        <v>6.2611064971644328E-2</v>
      </c>
      <c r="K40" s="420">
        <v>272641</v>
      </c>
      <c r="L40" s="421">
        <f>K40/M40</f>
        <v>0.31318283060459551</v>
      </c>
      <c r="M40" s="432">
        <v>870549</v>
      </c>
      <c r="N40" s="429">
        <v>46171</v>
      </c>
    </row>
    <row r="41" spans="1:14" x14ac:dyDescent="0.25">
      <c r="A41" s="515" t="s">
        <v>46</v>
      </c>
      <c r="B41" s="420">
        <v>263408</v>
      </c>
      <c r="C41" s="14">
        <v>104615</v>
      </c>
      <c r="D41" s="14">
        <v>368023</v>
      </c>
      <c r="E41" s="421">
        <f>D41/M41</f>
        <v>0.69348933355694453</v>
      </c>
      <c r="F41" s="420">
        <v>20363</v>
      </c>
      <c r="G41" s="15">
        <v>0</v>
      </c>
      <c r="H41" s="14">
        <v>978</v>
      </c>
      <c r="I41" s="14">
        <v>21341</v>
      </c>
      <c r="J41" s="421">
        <f>I41/M41</f>
        <v>4.0214214512241775E-2</v>
      </c>
      <c r="K41" s="420">
        <v>141319</v>
      </c>
      <c r="L41" s="421">
        <f>K41/M41</f>
        <v>0.26629645193081369</v>
      </c>
      <c r="M41" s="432">
        <v>530683</v>
      </c>
      <c r="N41" s="430">
        <v>0</v>
      </c>
    </row>
    <row r="42" spans="1:14" s="247" customFormat="1" x14ac:dyDescent="0.25">
      <c r="A42" s="515" t="s">
        <v>40</v>
      </c>
      <c r="B42" s="420">
        <v>247808</v>
      </c>
      <c r="C42" s="14">
        <v>40955</v>
      </c>
      <c r="D42" s="14">
        <v>288763</v>
      </c>
      <c r="E42" s="421">
        <f t="shared" ref="E42" si="6">D42/M42</f>
        <v>0.75639336446957928</v>
      </c>
      <c r="F42" s="420">
        <v>15000</v>
      </c>
      <c r="G42" s="15">
        <v>0</v>
      </c>
      <c r="H42" s="14">
        <v>1500</v>
      </c>
      <c r="I42" s="14">
        <v>16500</v>
      </c>
      <c r="J42" s="421">
        <f t="shared" ref="J42" si="7">I42/M42</f>
        <v>4.3220532110235931E-2</v>
      </c>
      <c r="K42" s="420">
        <v>76500</v>
      </c>
      <c r="L42" s="421">
        <f t="shared" ref="L42" si="8">K42/M42</f>
        <v>0.20038610342018479</v>
      </c>
      <c r="M42" s="432">
        <v>381763</v>
      </c>
      <c r="N42" s="430">
        <v>0</v>
      </c>
    </row>
    <row r="43" spans="1:14" x14ac:dyDescent="0.25">
      <c r="A43" s="515" t="s">
        <v>44</v>
      </c>
      <c r="B43" s="420">
        <v>272800</v>
      </c>
      <c r="C43" s="14">
        <v>86163</v>
      </c>
      <c r="D43" s="14">
        <v>358963</v>
      </c>
      <c r="E43" s="421">
        <f>D43/M43</f>
        <v>0.6526220292637519</v>
      </c>
      <c r="F43" s="420">
        <v>35803</v>
      </c>
      <c r="G43" s="14">
        <v>3304</v>
      </c>
      <c r="H43" s="14">
        <v>31068</v>
      </c>
      <c r="I43" s="14">
        <v>70175</v>
      </c>
      <c r="J43" s="421">
        <f>I43/M43</f>
        <v>0.12758348605172062</v>
      </c>
      <c r="K43" s="420">
        <v>120894</v>
      </c>
      <c r="L43" s="421">
        <f>K43/M43</f>
        <v>0.21979448468452745</v>
      </c>
      <c r="M43" s="432">
        <v>550032</v>
      </c>
      <c r="N43" s="429">
        <v>20315</v>
      </c>
    </row>
    <row r="44" spans="1:14" x14ac:dyDescent="0.25">
      <c r="A44" s="515" t="s">
        <v>42</v>
      </c>
      <c r="B44" s="420">
        <v>396283</v>
      </c>
      <c r="C44" s="14">
        <v>127606</v>
      </c>
      <c r="D44" s="14">
        <v>523889</v>
      </c>
      <c r="E44" s="421">
        <f>D44/M44</f>
        <v>0.64026011800880911</v>
      </c>
      <c r="F44" s="420">
        <v>63554</v>
      </c>
      <c r="G44" s="14">
        <v>9592</v>
      </c>
      <c r="H44" s="14">
        <v>54089</v>
      </c>
      <c r="I44" s="14">
        <v>127235</v>
      </c>
      <c r="J44" s="421">
        <f>I44/M44</f>
        <v>0.15549762662482094</v>
      </c>
      <c r="K44" s="420">
        <v>167120</v>
      </c>
      <c r="L44" s="421">
        <f>K44/M44</f>
        <v>0.20424225536636995</v>
      </c>
      <c r="M44" s="432">
        <v>818244</v>
      </c>
      <c r="N44" s="429">
        <v>207530</v>
      </c>
    </row>
    <row r="45" spans="1:14" x14ac:dyDescent="0.25">
      <c r="A45" s="515" t="s">
        <v>43</v>
      </c>
      <c r="B45" s="420">
        <v>433913</v>
      </c>
      <c r="C45" s="14">
        <v>215729</v>
      </c>
      <c r="D45" s="14">
        <v>649642</v>
      </c>
      <c r="E45" s="421">
        <f>D45/M45</f>
        <v>0.73134493022501812</v>
      </c>
      <c r="F45" s="420">
        <v>67004</v>
      </c>
      <c r="G45" s="14">
        <v>1642</v>
      </c>
      <c r="H45" s="14">
        <v>932</v>
      </c>
      <c r="I45" s="14">
        <v>69578</v>
      </c>
      <c r="J45" s="421">
        <f>I45/M45</f>
        <v>7.8328552580030714E-2</v>
      </c>
      <c r="K45" s="420">
        <v>169064</v>
      </c>
      <c r="L45" s="421">
        <f>K45/M45</f>
        <v>0.19032651719495117</v>
      </c>
      <c r="M45" s="432">
        <v>888284</v>
      </c>
      <c r="N45" s="430">
        <v>0</v>
      </c>
    </row>
    <row r="46" spans="1:14" s="217" customFormat="1" x14ac:dyDescent="0.25">
      <c r="A46" s="377"/>
      <c r="B46" s="316"/>
      <c r="C46" s="317"/>
      <c r="D46" s="317"/>
      <c r="E46" s="318"/>
      <c r="F46" s="316"/>
      <c r="G46" s="317"/>
      <c r="H46" s="317"/>
      <c r="I46" s="317"/>
      <c r="J46" s="318"/>
      <c r="K46" s="316"/>
      <c r="L46" s="318"/>
      <c r="M46" s="377"/>
      <c r="N46" s="377"/>
    </row>
    <row r="47" spans="1:14" s="217" customFormat="1" x14ac:dyDescent="0.25">
      <c r="A47" s="517" t="s">
        <v>621</v>
      </c>
      <c r="B47" s="420"/>
      <c r="C47" s="14"/>
      <c r="D47" s="14"/>
      <c r="E47" s="421"/>
      <c r="F47" s="420"/>
      <c r="G47" s="14"/>
      <c r="H47" s="14"/>
      <c r="I47" s="14"/>
      <c r="J47" s="421"/>
      <c r="K47" s="420"/>
      <c r="L47" s="421"/>
      <c r="M47" s="429"/>
      <c r="N47" s="430"/>
    </row>
    <row r="48" spans="1:14" x14ac:dyDescent="0.25">
      <c r="A48" s="515" t="s">
        <v>49</v>
      </c>
      <c r="B48" s="420">
        <v>420498</v>
      </c>
      <c r="C48" s="14">
        <v>161043</v>
      </c>
      <c r="D48" s="14">
        <v>581541</v>
      </c>
      <c r="E48" s="421">
        <f t="shared" ref="E48:E54" si="9">D48/M48</f>
        <v>0.75462475150395258</v>
      </c>
      <c r="F48" s="420">
        <v>18525</v>
      </c>
      <c r="G48" s="14">
        <v>10399</v>
      </c>
      <c r="H48" s="14">
        <v>4136</v>
      </c>
      <c r="I48" s="14">
        <v>33060</v>
      </c>
      <c r="J48" s="421">
        <f t="shared" ref="J48:J54" si="10">I48/M48</f>
        <v>4.2899630954172915E-2</v>
      </c>
      <c r="K48" s="420">
        <v>156035</v>
      </c>
      <c r="L48" s="421">
        <f t="shared" ref="L48:L54" si="11">K48/M48</f>
        <v>0.20247561754187451</v>
      </c>
      <c r="M48" s="432">
        <v>770636</v>
      </c>
      <c r="N48" s="430">
        <v>0</v>
      </c>
    </row>
    <row r="49" spans="1:14" x14ac:dyDescent="0.25">
      <c r="A49" s="515" t="s">
        <v>48</v>
      </c>
      <c r="B49" s="420">
        <v>444697</v>
      </c>
      <c r="C49" s="14">
        <v>174161</v>
      </c>
      <c r="D49" s="14">
        <v>618858</v>
      </c>
      <c r="E49" s="421">
        <f t="shared" si="9"/>
        <v>0.66623819551203378</v>
      </c>
      <c r="F49" s="420">
        <v>54751</v>
      </c>
      <c r="G49" s="14">
        <v>4217</v>
      </c>
      <c r="H49" s="14">
        <v>33866</v>
      </c>
      <c r="I49" s="14">
        <v>92834</v>
      </c>
      <c r="J49" s="421">
        <f t="shared" si="10"/>
        <v>9.9941435098462247E-2</v>
      </c>
      <c r="K49" s="420">
        <v>217192</v>
      </c>
      <c r="L49" s="421">
        <f t="shared" si="11"/>
        <v>0.23382036938950396</v>
      </c>
      <c r="M49" s="432">
        <v>928884</v>
      </c>
      <c r="N49" s="430">
        <v>0</v>
      </c>
    </row>
    <row r="50" spans="1:14" x14ac:dyDescent="0.25">
      <c r="A50" s="515" t="s">
        <v>51</v>
      </c>
      <c r="B50" s="420">
        <v>314964</v>
      </c>
      <c r="C50" s="14">
        <v>130342</v>
      </c>
      <c r="D50" s="14">
        <v>445306</v>
      </c>
      <c r="E50" s="421">
        <f t="shared" si="9"/>
        <v>0.62439583891281147</v>
      </c>
      <c r="F50" s="420">
        <v>48802</v>
      </c>
      <c r="G50" s="15">
        <v>0</v>
      </c>
      <c r="H50" s="14">
        <v>7647</v>
      </c>
      <c r="I50" s="14">
        <v>56449</v>
      </c>
      <c r="J50" s="421">
        <f t="shared" si="10"/>
        <v>7.9151236926493909E-2</v>
      </c>
      <c r="K50" s="420">
        <v>211424</v>
      </c>
      <c r="L50" s="421">
        <f t="shared" si="11"/>
        <v>0.29645292416069458</v>
      </c>
      <c r="M50" s="432">
        <v>713179</v>
      </c>
      <c r="N50" s="430">
        <v>0</v>
      </c>
    </row>
    <row r="51" spans="1:14" x14ac:dyDescent="0.25">
      <c r="A51" s="515" t="s">
        <v>54</v>
      </c>
      <c r="B51" s="420">
        <v>458754</v>
      </c>
      <c r="C51" s="14">
        <v>182392</v>
      </c>
      <c r="D51" s="14">
        <v>641146</v>
      </c>
      <c r="E51" s="421">
        <f t="shared" si="9"/>
        <v>0.68781714452457021</v>
      </c>
      <c r="F51" s="420">
        <v>56601</v>
      </c>
      <c r="G51" s="14">
        <v>16131</v>
      </c>
      <c r="H51" s="15">
        <v>0</v>
      </c>
      <c r="I51" s="14">
        <v>72732</v>
      </c>
      <c r="J51" s="421">
        <f t="shared" si="10"/>
        <v>7.802640358913733E-2</v>
      </c>
      <c r="K51" s="420">
        <v>218268</v>
      </c>
      <c r="L51" s="421">
        <f t="shared" si="11"/>
        <v>0.2341564518862925</v>
      </c>
      <c r="M51" s="432">
        <v>932146</v>
      </c>
      <c r="N51" s="430">
        <v>0</v>
      </c>
    </row>
    <row r="52" spans="1:14" x14ac:dyDescent="0.25">
      <c r="A52" s="515" t="s">
        <v>50</v>
      </c>
      <c r="B52" s="420">
        <v>429834</v>
      </c>
      <c r="C52" s="14">
        <v>171297</v>
      </c>
      <c r="D52" s="14">
        <v>601131</v>
      </c>
      <c r="E52" s="421">
        <f t="shared" si="9"/>
        <v>0.59827840854804293</v>
      </c>
      <c r="F52" s="420">
        <v>56671</v>
      </c>
      <c r="G52" s="14">
        <v>67750</v>
      </c>
      <c r="H52" s="14">
        <v>8053</v>
      </c>
      <c r="I52" s="14">
        <v>132474</v>
      </c>
      <c r="J52" s="421">
        <f t="shared" si="10"/>
        <v>0.1318453613172394</v>
      </c>
      <c r="K52" s="420">
        <v>271163</v>
      </c>
      <c r="L52" s="421">
        <f t="shared" si="11"/>
        <v>0.26987623013471768</v>
      </c>
      <c r="M52" s="432">
        <v>1004768</v>
      </c>
      <c r="N52" s="429">
        <v>42445</v>
      </c>
    </row>
    <row r="53" spans="1:14" x14ac:dyDescent="0.25">
      <c r="A53" s="515" t="s">
        <v>53</v>
      </c>
      <c r="B53" s="420">
        <v>759727</v>
      </c>
      <c r="C53" s="14">
        <v>257098</v>
      </c>
      <c r="D53" s="14">
        <v>1016825</v>
      </c>
      <c r="E53" s="421">
        <f t="shared" si="9"/>
        <v>0.56698234301588379</v>
      </c>
      <c r="F53" s="420">
        <v>157460</v>
      </c>
      <c r="G53" s="14">
        <v>43222</v>
      </c>
      <c r="H53" s="14">
        <v>52605</v>
      </c>
      <c r="I53" s="14">
        <v>253287</v>
      </c>
      <c r="J53" s="421">
        <f t="shared" si="10"/>
        <v>0.141233011300336</v>
      </c>
      <c r="K53" s="420">
        <v>523286</v>
      </c>
      <c r="L53" s="421">
        <f t="shared" si="11"/>
        <v>0.29178464568378015</v>
      </c>
      <c r="M53" s="432">
        <v>1793398</v>
      </c>
      <c r="N53" s="429">
        <v>21757</v>
      </c>
    </row>
    <row r="54" spans="1:14" x14ac:dyDescent="0.25">
      <c r="A54" s="515" t="s">
        <v>52</v>
      </c>
      <c r="B54" s="420">
        <v>561590</v>
      </c>
      <c r="C54" s="14">
        <v>61118</v>
      </c>
      <c r="D54" s="14">
        <v>622708</v>
      </c>
      <c r="E54" s="421">
        <f t="shared" si="9"/>
        <v>0.74971225481461501</v>
      </c>
      <c r="F54" s="420">
        <v>22414</v>
      </c>
      <c r="G54" s="14">
        <v>19310</v>
      </c>
      <c r="H54" s="14">
        <v>10581</v>
      </c>
      <c r="I54" s="14">
        <v>52305</v>
      </c>
      <c r="J54" s="421">
        <f t="shared" si="10"/>
        <v>6.2972853228284262E-2</v>
      </c>
      <c r="K54" s="420">
        <v>155583</v>
      </c>
      <c r="L54" s="421">
        <f t="shared" si="11"/>
        <v>0.18731489195710069</v>
      </c>
      <c r="M54" s="432">
        <v>830596</v>
      </c>
      <c r="N54" s="430">
        <v>0</v>
      </c>
    </row>
    <row r="55" spans="1:14" s="218" customFormat="1" x14ac:dyDescent="0.25">
      <c r="A55" s="377"/>
      <c r="B55" s="316"/>
      <c r="C55" s="317"/>
      <c r="D55" s="317"/>
      <c r="E55" s="318"/>
      <c r="F55" s="316"/>
      <c r="G55" s="317"/>
      <c r="H55" s="317"/>
      <c r="I55" s="317"/>
      <c r="J55" s="318"/>
      <c r="K55" s="316"/>
      <c r="L55" s="318"/>
      <c r="M55" s="377"/>
      <c r="N55" s="377"/>
    </row>
    <row r="56" spans="1:14" s="218" customFormat="1" x14ac:dyDescent="0.25">
      <c r="A56" s="517" t="s">
        <v>622</v>
      </c>
      <c r="B56" s="420"/>
      <c r="C56" s="14"/>
      <c r="D56" s="14"/>
      <c r="E56" s="421"/>
      <c r="F56" s="420"/>
      <c r="G56" s="14"/>
      <c r="H56" s="15"/>
      <c r="I56" s="14"/>
      <c r="J56" s="421"/>
      <c r="K56" s="420"/>
      <c r="L56" s="421"/>
      <c r="M56" s="429"/>
      <c r="N56" s="430"/>
    </row>
    <row r="57" spans="1:14" x14ac:dyDescent="0.25">
      <c r="A57" s="515" t="s">
        <v>58</v>
      </c>
      <c r="B57" s="420">
        <v>735372</v>
      </c>
      <c r="C57" s="14">
        <v>268270</v>
      </c>
      <c r="D57" s="14">
        <v>1003642</v>
      </c>
      <c r="E57" s="421">
        <f>D57/M57</f>
        <v>0.73845476933083465</v>
      </c>
      <c r="F57" s="420">
        <v>57480</v>
      </c>
      <c r="G57" s="14">
        <v>14122</v>
      </c>
      <c r="H57" s="14">
        <v>12978</v>
      </c>
      <c r="I57" s="14">
        <v>84580</v>
      </c>
      <c r="J57" s="421">
        <f>I57/M57</f>
        <v>6.2231855970557227E-2</v>
      </c>
      <c r="K57" s="420">
        <v>270889</v>
      </c>
      <c r="L57" s="421">
        <f>K57/M57</f>
        <v>0.19931337469860813</v>
      </c>
      <c r="M57" s="432">
        <v>1359111</v>
      </c>
      <c r="N57" s="429">
        <v>32461</v>
      </c>
    </row>
    <row r="58" spans="1:14" x14ac:dyDescent="0.25">
      <c r="A58" s="515" t="s">
        <v>56</v>
      </c>
      <c r="B58" s="420">
        <v>1058824</v>
      </c>
      <c r="C58" s="14">
        <v>250454</v>
      </c>
      <c r="D58" s="14">
        <v>1309278</v>
      </c>
      <c r="E58" s="421">
        <f>D58/M58</f>
        <v>0.66047295763478808</v>
      </c>
      <c r="F58" s="420">
        <v>140721</v>
      </c>
      <c r="G58" s="14">
        <v>26298</v>
      </c>
      <c r="H58" s="14">
        <v>27367</v>
      </c>
      <c r="I58" s="14">
        <v>194386</v>
      </c>
      <c r="J58" s="421">
        <f>I58/M58</f>
        <v>9.8059156529626185E-2</v>
      </c>
      <c r="K58" s="420">
        <v>478670</v>
      </c>
      <c r="L58" s="421">
        <f>K58/M58</f>
        <v>0.24146788583558573</v>
      </c>
      <c r="M58" s="432">
        <v>1982334</v>
      </c>
      <c r="N58" s="430">
        <v>0</v>
      </c>
    </row>
    <row r="59" spans="1:14" x14ac:dyDescent="0.25">
      <c r="A59" s="515" t="s">
        <v>55</v>
      </c>
      <c r="B59" s="420">
        <v>1103734</v>
      </c>
      <c r="C59" s="14">
        <v>410361</v>
      </c>
      <c r="D59" s="14">
        <v>1514095</v>
      </c>
      <c r="E59" s="421">
        <f>D59/M59</f>
        <v>0.78450558782672941</v>
      </c>
      <c r="F59" s="420">
        <v>220236</v>
      </c>
      <c r="G59" s="14">
        <v>14988</v>
      </c>
      <c r="H59" s="14">
        <v>12241</v>
      </c>
      <c r="I59" s="14">
        <v>247465</v>
      </c>
      <c r="J59" s="421">
        <f>I59/M59</f>
        <v>0.12822027368926098</v>
      </c>
      <c r="K59" s="420">
        <v>168439</v>
      </c>
      <c r="L59" s="421">
        <f>K59/M59</f>
        <v>8.7274138484009584E-2</v>
      </c>
      <c r="M59" s="432">
        <v>1929999</v>
      </c>
      <c r="N59" s="430">
        <v>0</v>
      </c>
    </row>
    <row r="60" spans="1:14" x14ac:dyDescent="0.25">
      <c r="A60" s="515" t="s">
        <v>57</v>
      </c>
      <c r="B60" s="420">
        <v>481530</v>
      </c>
      <c r="C60" s="14">
        <v>182997</v>
      </c>
      <c r="D60" s="14">
        <v>664527</v>
      </c>
      <c r="E60" s="421">
        <f>D60/M60</f>
        <v>0.75767564362757389</v>
      </c>
      <c r="F60" s="420">
        <v>57155</v>
      </c>
      <c r="G60" s="14">
        <v>450</v>
      </c>
      <c r="H60" s="14">
        <v>6906</v>
      </c>
      <c r="I60" s="14">
        <v>64511</v>
      </c>
      <c r="J60" s="421">
        <f>I60/M60</f>
        <v>7.3553690739516106E-2</v>
      </c>
      <c r="K60" s="420">
        <v>148022</v>
      </c>
      <c r="L60" s="421">
        <f>K60/M60</f>
        <v>0.16877066563290996</v>
      </c>
      <c r="M60" s="432">
        <v>877060</v>
      </c>
      <c r="N60" s="430">
        <v>0</v>
      </c>
    </row>
    <row r="61" spans="1:14" s="219" customFormat="1" x14ac:dyDescent="0.25">
      <c r="A61" s="377"/>
      <c r="B61" s="316"/>
      <c r="C61" s="317"/>
      <c r="D61" s="317"/>
      <c r="E61" s="318"/>
      <c r="F61" s="316"/>
      <c r="G61" s="317"/>
      <c r="H61" s="317"/>
      <c r="I61" s="317"/>
      <c r="J61" s="318"/>
      <c r="K61" s="316"/>
      <c r="L61" s="318"/>
      <c r="M61" s="377"/>
      <c r="N61" s="377"/>
    </row>
    <row r="62" spans="1:14" s="219" customFormat="1" x14ac:dyDescent="0.25">
      <c r="A62" s="517" t="s">
        <v>623</v>
      </c>
      <c r="B62" s="420"/>
      <c r="C62" s="14"/>
      <c r="D62" s="14"/>
      <c r="E62" s="421"/>
      <c r="F62" s="420"/>
      <c r="G62" s="14"/>
      <c r="H62" s="14"/>
      <c r="I62" s="14"/>
      <c r="J62" s="421"/>
      <c r="K62" s="420"/>
      <c r="L62" s="421"/>
      <c r="M62" s="429"/>
      <c r="N62" s="429"/>
    </row>
    <row r="63" spans="1:14" s="247" customFormat="1" ht="18" customHeight="1" thickBot="1" x14ac:dyDescent="0.3">
      <c r="A63" s="518" t="s">
        <v>61</v>
      </c>
      <c r="B63" s="422">
        <v>1694337</v>
      </c>
      <c r="C63" s="423">
        <v>374409</v>
      </c>
      <c r="D63" s="423">
        <v>2068746</v>
      </c>
      <c r="E63" s="424">
        <f t="shared" ref="E63:E65" si="12">D63/M63</f>
        <v>0.72839014112575273</v>
      </c>
      <c r="F63" s="422">
        <v>246350</v>
      </c>
      <c r="G63" s="423">
        <v>40725</v>
      </c>
      <c r="H63" s="423">
        <v>50444</v>
      </c>
      <c r="I63" s="423">
        <v>337519</v>
      </c>
      <c r="J63" s="424">
        <f t="shared" ref="J63:J65" si="13">I63/M63</f>
        <v>0.11883793952598479</v>
      </c>
      <c r="K63" s="422">
        <v>433897</v>
      </c>
      <c r="L63" s="424">
        <f t="shared" ref="L63:L65" si="14">K63/M63</f>
        <v>0.15277191934826254</v>
      </c>
      <c r="M63" s="433">
        <v>2840162</v>
      </c>
      <c r="N63" s="431">
        <v>0</v>
      </c>
    </row>
    <row r="64" spans="1:14" s="247" customFormat="1" x14ac:dyDescent="0.25">
      <c r="A64" s="515" t="s">
        <v>63</v>
      </c>
      <c r="B64" s="420">
        <v>2699347</v>
      </c>
      <c r="C64" s="14">
        <v>918830</v>
      </c>
      <c r="D64" s="14">
        <v>3618177</v>
      </c>
      <c r="E64" s="421">
        <f t="shared" si="12"/>
        <v>0.65571476027258857</v>
      </c>
      <c r="F64" s="420">
        <v>377666</v>
      </c>
      <c r="G64" s="14">
        <v>38995</v>
      </c>
      <c r="H64" s="14">
        <v>121649</v>
      </c>
      <c r="I64" s="14">
        <v>538310</v>
      </c>
      <c r="J64" s="421">
        <f t="shared" si="13"/>
        <v>9.7556811787355105E-2</v>
      </c>
      <c r="K64" s="420">
        <v>1361426</v>
      </c>
      <c r="L64" s="421">
        <f t="shared" si="14"/>
        <v>0.24672842794005631</v>
      </c>
      <c r="M64" s="432">
        <v>5517913</v>
      </c>
      <c r="N64" s="430">
        <v>0</v>
      </c>
    </row>
    <row r="65" spans="1:14" s="247" customFormat="1" ht="15.75" thickBot="1" x14ac:dyDescent="0.3">
      <c r="A65" s="515" t="s">
        <v>60</v>
      </c>
      <c r="B65" s="420">
        <v>1633448</v>
      </c>
      <c r="C65" s="14">
        <v>604806</v>
      </c>
      <c r="D65" s="14">
        <v>2238254</v>
      </c>
      <c r="E65" s="421">
        <f t="shared" si="12"/>
        <v>0.70236325632376839</v>
      </c>
      <c r="F65" s="420">
        <v>350042</v>
      </c>
      <c r="G65" s="17" t="s">
        <v>69</v>
      </c>
      <c r="H65" s="17" t="s">
        <v>69</v>
      </c>
      <c r="I65" s="14">
        <v>350042</v>
      </c>
      <c r="J65" s="421">
        <f t="shared" si="13"/>
        <v>0.10984304684369359</v>
      </c>
      <c r="K65" s="420">
        <v>598451</v>
      </c>
      <c r="L65" s="421">
        <f t="shared" si="14"/>
        <v>0.18779369683253802</v>
      </c>
      <c r="M65" s="432">
        <v>3186747</v>
      </c>
      <c r="N65" s="429">
        <v>318682</v>
      </c>
    </row>
    <row r="66" spans="1:14" s="247" customFormat="1" ht="18" customHeight="1" x14ac:dyDescent="0.25">
      <c r="A66" s="631" t="s">
        <v>99</v>
      </c>
      <c r="B66" s="716" t="s">
        <v>87</v>
      </c>
      <c r="C66" s="717"/>
      <c r="D66" s="717"/>
      <c r="E66" s="450"/>
      <c r="F66" s="716" t="s">
        <v>88</v>
      </c>
      <c r="G66" s="717"/>
      <c r="H66" s="717"/>
      <c r="I66" s="717"/>
      <c r="J66" s="718"/>
      <c r="K66" s="716" t="s">
        <v>89</v>
      </c>
      <c r="L66" s="718"/>
      <c r="M66" s="719" t="s">
        <v>90</v>
      </c>
      <c r="N66" s="721" t="s">
        <v>91</v>
      </c>
    </row>
    <row r="67" spans="1:14" s="247" customFormat="1" ht="39.75" customHeight="1" x14ac:dyDescent="0.25">
      <c r="A67" s="632" t="s">
        <v>2</v>
      </c>
      <c r="B67" s="451" t="s">
        <v>92</v>
      </c>
      <c r="C67" s="452" t="s">
        <v>93</v>
      </c>
      <c r="D67" s="452" t="s">
        <v>94</v>
      </c>
      <c r="E67" s="453" t="s">
        <v>95</v>
      </c>
      <c r="F67" s="451" t="s">
        <v>96</v>
      </c>
      <c r="G67" s="452" t="s">
        <v>97</v>
      </c>
      <c r="H67" s="452" t="s">
        <v>98</v>
      </c>
      <c r="I67" s="452" t="s">
        <v>94</v>
      </c>
      <c r="J67" s="454" t="s">
        <v>95</v>
      </c>
      <c r="K67" s="455" t="s">
        <v>94</v>
      </c>
      <c r="L67" s="454" t="s">
        <v>95</v>
      </c>
      <c r="M67" s="720"/>
      <c r="N67" s="722"/>
    </row>
    <row r="68" spans="1:14" s="247" customFormat="1" ht="18" customHeight="1" x14ac:dyDescent="0.25">
      <c r="A68" s="377"/>
      <c r="B68" s="316"/>
      <c r="C68" s="317"/>
      <c r="D68" s="317"/>
      <c r="E68" s="318"/>
      <c r="F68" s="316"/>
      <c r="G68" s="317"/>
      <c r="H68" s="317"/>
      <c r="I68" s="317"/>
      <c r="J68" s="318"/>
      <c r="K68" s="316"/>
      <c r="L68" s="318"/>
      <c r="M68" s="377"/>
      <c r="N68" s="377"/>
    </row>
    <row r="69" spans="1:14" s="247" customFormat="1" ht="18" customHeight="1" x14ac:dyDescent="0.25">
      <c r="A69" s="600" t="s">
        <v>638</v>
      </c>
      <c r="B69" s="416"/>
      <c r="C69" s="270"/>
      <c r="D69" s="270"/>
      <c r="E69" s="417"/>
      <c r="F69" s="416"/>
      <c r="G69" s="270"/>
      <c r="H69" s="270"/>
      <c r="I69" s="270"/>
      <c r="J69" s="417"/>
      <c r="K69" s="425"/>
      <c r="L69" s="426"/>
      <c r="M69" s="449"/>
      <c r="N69" s="441"/>
    </row>
    <row r="70" spans="1:14" s="247" customFormat="1" x14ac:dyDescent="0.25">
      <c r="A70" s="515" t="s">
        <v>59</v>
      </c>
      <c r="B70" s="420">
        <v>2122397</v>
      </c>
      <c r="C70" s="14">
        <v>814180</v>
      </c>
      <c r="D70" s="14">
        <v>2936577</v>
      </c>
      <c r="E70" s="421">
        <f t="shared" ref="E70" si="15">D70/M70</f>
        <v>0.68492917763772454</v>
      </c>
      <c r="F70" s="420">
        <v>314851</v>
      </c>
      <c r="G70" s="14">
        <v>6106</v>
      </c>
      <c r="H70" s="14">
        <v>143923</v>
      </c>
      <c r="I70" s="14">
        <v>464880</v>
      </c>
      <c r="J70" s="421">
        <f t="shared" ref="J70" si="16">I70/M70</f>
        <v>0.10842892118961137</v>
      </c>
      <c r="K70" s="420">
        <v>885960</v>
      </c>
      <c r="L70" s="421">
        <f t="shared" ref="L70" si="17">K70/M70</f>
        <v>0.20664190117266409</v>
      </c>
      <c r="M70" s="432">
        <v>4287417</v>
      </c>
      <c r="N70" s="430">
        <v>0</v>
      </c>
    </row>
    <row r="71" spans="1:14" x14ac:dyDescent="0.25">
      <c r="A71" s="515" t="s">
        <v>62</v>
      </c>
      <c r="B71" s="420">
        <v>2069006</v>
      </c>
      <c r="C71" s="14">
        <v>815182</v>
      </c>
      <c r="D71" s="14">
        <v>2884188</v>
      </c>
      <c r="E71" s="421">
        <f t="shared" ref="E71:E75" si="18">D71/M71</f>
        <v>0.61927622836405138</v>
      </c>
      <c r="F71" s="420">
        <v>291278</v>
      </c>
      <c r="G71" s="14">
        <v>36817</v>
      </c>
      <c r="H71" s="14">
        <v>58594</v>
      </c>
      <c r="I71" s="14">
        <v>386689</v>
      </c>
      <c r="J71" s="421">
        <f t="shared" ref="J71:J75" si="19">I71/M71</f>
        <v>8.3027633937131237E-2</v>
      </c>
      <c r="K71" s="420">
        <v>1386476</v>
      </c>
      <c r="L71" s="421">
        <f t="shared" ref="L71:L75" si="20">K71/M71</f>
        <v>0.29769613769881731</v>
      </c>
      <c r="M71" s="432">
        <v>4657353</v>
      </c>
      <c r="N71" s="429">
        <v>37240</v>
      </c>
    </row>
    <row r="72" spans="1:14" s="220" customFormat="1" x14ac:dyDescent="0.25">
      <c r="A72" s="377"/>
      <c r="B72" s="316"/>
      <c r="C72" s="317"/>
      <c r="D72" s="317"/>
      <c r="E72" s="318"/>
      <c r="F72" s="316"/>
      <c r="G72" s="317"/>
      <c r="H72" s="317"/>
      <c r="I72" s="317"/>
      <c r="J72" s="318"/>
      <c r="K72" s="316"/>
      <c r="L72" s="318"/>
      <c r="M72" s="377"/>
      <c r="N72" s="377"/>
    </row>
    <row r="73" spans="1:14" x14ac:dyDescent="0.25">
      <c r="A73" s="629" t="s">
        <v>627</v>
      </c>
      <c r="B73" s="30"/>
      <c r="C73" s="251"/>
      <c r="D73" s="251"/>
      <c r="E73" s="421"/>
      <c r="F73" s="30"/>
      <c r="G73" s="251"/>
      <c r="H73" s="251"/>
      <c r="I73" s="251"/>
      <c r="J73" s="421"/>
      <c r="K73" s="30"/>
      <c r="L73" s="421"/>
      <c r="M73" s="41"/>
      <c r="N73" s="41"/>
    </row>
    <row r="74" spans="1:14" x14ac:dyDescent="0.25">
      <c r="A74" s="515" t="s">
        <v>64</v>
      </c>
      <c r="B74" s="420">
        <v>51644</v>
      </c>
      <c r="C74" s="14">
        <v>25231</v>
      </c>
      <c r="D74" s="14">
        <v>76875</v>
      </c>
      <c r="E74" s="421">
        <f t="shared" si="18"/>
        <v>0.81554603127453273</v>
      </c>
      <c r="F74" s="420">
        <v>10113</v>
      </c>
      <c r="G74" s="15">
        <v>0</v>
      </c>
      <c r="H74" s="15">
        <v>0</v>
      </c>
      <c r="I74" s="14">
        <v>10113</v>
      </c>
      <c r="J74" s="421">
        <f t="shared" si="19"/>
        <v>0.10728607498249559</v>
      </c>
      <c r="K74" s="420">
        <v>7274</v>
      </c>
      <c r="L74" s="421">
        <f t="shared" si="20"/>
        <v>7.7167893742971713E-2</v>
      </c>
      <c r="M74" s="432">
        <v>94262</v>
      </c>
      <c r="N74" s="430">
        <v>0</v>
      </c>
    </row>
    <row r="75" spans="1:14" ht="15.75" thickBot="1" x14ac:dyDescent="0.3">
      <c r="A75" s="520" t="s">
        <v>65</v>
      </c>
      <c r="B75" s="422">
        <v>178774</v>
      </c>
      <c r="C75" s="423">
        <v>66898</v>
      </c>
      <c r="D75" s="423">
        <v>245672</v>
      </c>
      <c r="E75" s="424">
        <f t="shared" si="18"/>
        <v>0.74924670318275532</v>
      </c>
      <c r="F75" s="422">
        <v>21372</v>
      </c>
      <c r="G75" s="423">
        <v>176</v>
      </c>
      <c r="H75" s="423">
        <v>15204</v>
      </c>
      <c r="I75" s="423">
        <v>36752</v>
      </c>
      <c r="J75" s="424">
        <f t="shared" si="19"/>
        <v>0.11208568675051542</v>
      </c>
      <c r="K75" s="422">
        <v>45468</v>
      </c>
      <c r="L75" s="424">
        <f t="shared" si="20"/>
        <v>0.13866761006672929</v>
      </c>
      <c r="M75" s="433">
        <v>327892</v>
      </c>
      <c r="N75" s="431">
        <v>0</v>
      </c>
    </row>
    <row r="76" spans="1:14" ht="15.75" thickBot="1" x14ac:dyDescent="0.3"/>
    <row r="77" spans="1:14" ht="15.75" thickBot="1" x14ac:dyDescent="0.3">
      <c r="A77" s="435" t="s">
        <v>635</v>
      </c>
      <c r="B77" s="436">
        <f>SUM(B5:B75)</f>
        <v>24182239</v>
      </c>
      <c r="C77" s="436">
        <f>SUM(C5:C75)</f>
        <v>8344899</v>
      </c>
      <c r="D77" s="438">
        <f>SUM(D5:D75)</f>
        <v>32527138</v>
      </c>
      <c r="E77" s="440">
        <f>D77/M77</f>
        <v>0.67232035938509416</v>
      </c>
      <c r="F77" s="439">
        <f>SUM(F5:F75)</f>
        <v>3212614</v>
      </c>
      <c r="G77" s="436">
        <f>SUM(G5:G75)</f>
        <v>501318</v>
      </c>
      <c r="H77" s="436">
        <f>SUM(H5:H75)</f>
        <v>712130</v>
      </c>
      <c r="I77" s="438">
        <f>SUM(I5:I75)</f>
        <v>4426062</v>
      </c>
      <c r="J77" s="440">
        <f>I77/M77</f>
        <v>9.1484581105804902E-2</v>
      </c>
      <c r="K77" s="434">
        <f>SUM(K5:K75)</f>
        <v>11427215</v>
      </c>
      <c r="L77" s="440">
        <f>K77/M77</f>
        <v>0.23619505950910094</v>
      </c>
      <c r="M77" s="439">
        <f>SUM(M5:M75)</f>
        <v>48380415</v>
      </c>
      <c r="N77" s="437">
        <f>SUM(N5:N75)</f>
        <v>841053</v>
      </c>
    </row>
  </sheetData>
  <sortState ref="A57:N60">
    <sortCondition ref="A57"/>
  </sortState>
  <mergeCells count="15">
    <mergeCell ref="B66:D66"/>
    <mergeCell ref="F66:J66"/>
    <mergeCell ref="K66:L66"/>
    <mergeCell ref="M66:M67"/>
    <mergeCell ref="N66:N67"/>
    <mergeCell ref="B34:D34"/>
    <mergeCell ref="F34:J34"/>
    <mergeCell ref="K34:L34"/>
    <mergeCell ref="M34:M35"/>
    <mergeCell ref="N34:N35"/>
    <mergeCell ref="B2:D2"/>
    <mergeCell ref="F2:J2"/>
    <mergeCell ref="K2:L2"/>
    <mergeCell ref="M2:M3"/>
    <mergeCell ref="N2:N3"/>
  </mergeCells>
  <pageMargins left="0.5" right="0.5" top="0.75" bottom="0.75" header="0.3" footer="0.3"/>
  <pageSetup orientation="landscape" horizontalDpi="300" verticalDpi="300" r:id="rId1"/>
  <headerFooter>
    <oddHeader>&amp;C2014 Annual Statistical Report:
Expenditures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opLeftCell="A52" zoomScaleNormal="100" workbookViewId="0">
      <selection activeCell="S82" sqref="K81:S82"/>
    </sheetView>
  </sheetViews>
  <sheetFormatPr defaultRowHeight="15" x14ac:dyDescent="0.25"/>
  <cols>
    <col min="1" max="1" width="38.42578125" style="249" customWidth="1"/>
    <col min="5" max="5" width="10" customWidth="1"/>
    <col min="7" max="7" width="10" customWidth="1"/>
    <col min="9" max="9" width="8.5703125" customWidth="1"/>
    <col min="10" max="10" width="10.7109375" customWidth="1"/>
    <col min="11" max="11" width="9" customWidth="1"/>
    <col min="12" max="12" width="8.5703125" customWidth="1"/>
    <col min="13" max="13" width="10.7109375" customWidth="1"/>
  </cols>
  <sheetData>
    <row r="1" spans="1:21" ht="15.75" thickBot="1" x14ac:dyDescent="0.3"/>
    <row r="2" spans="1:21" ht="15.75" thickBot="1" x14ac:dyDescent="0.3">
      <c r="A2" s="626"/>
      <c r="B2" s="723" t="s">
        <v>100</v>
      </c>
      <c r="C2" s="724"/>
      <c r="D2" s="724"/>
      <c r="E2" s="724"/>
      <c r="F2" s="724"/>
      <c r="G2" s="725"/>
      <c r="H2" s="723" t="s">
        <v>101</v>
      </c>
      <c r="I2" s="724"/>
      <c r="J2" s="376" t="s">
        <v>102</v>
      </c>
      <c r="K2" s="729" t="s">
        <v>103</v>
      </c>
      <c r="L2" s="730"/>
      <c r="M2" s="731" t="s">
        <v>104</v>
      </c>
      <c r="N2" s="726" t="s">
        <v>105</v>
      </c>
      <c r="O2" s="727"/>
      <c r="P2" s="727"/>
      <c r="Q2" s="728"/>
    </row>
    <row r="3" spans="1:21" ht="33.75" customHeight="1" thickBot="1" x14ac:dyDescent="0.3">
      <c r="A3" s="627" t="s">
        <v>2</v>
      </c>
      <c r="B3" s="34" t="s">
        <v>96</v>
      </c>
      <c r="C3" s="271" t="s">
        <v>106</v>
      </c>
      <c r="D3" s="271" t="s">
        <v>107</v>
      </c>
      <c r="E3" s="271" t="s">
        <v>108</v>
      </c>
      <c r="F3" s="271" t="s">
        <v>109</v>
      </c>
      <c r="G3" s="35" t="s">
        <v>110</v>
      </c>
      <c r="H3" s="380" t="s">
        <v>111</v>
      </c>
      <c r="I3" s="381" t="s">
        <v>112</v>
      </c>
      <c r="J3" s="382" t="s">
        <v>96</v>
      </c>
      <c r="K3" s="383" t="s">
        <v>113</v>
      </c>
      <c r="L3" s="384" t="s">
        <v>114</v>
      </c>
      <c r="M3" s="732"/>
      <c r="N3" s="383" t="s">
        <v>115</v>
      </c>
      <c r="O3" s="271" t="s">
        <v>116</v>
      </c>
      <c r="P3" s="385" t="s">
        <v>94</v>
      </c>
      <c r="Q3" s="386" t="s">
        <v>114</v>
      </c>
    </row>
    <row r="4" spans="1:21" s="220" customFormat="1" x14ac:dyDescent="0.25">
      <c r="A4" s="258"/>
      <c r="B4" s="253"/>
      <c r="C4" s="248"/>
      <c r="D4" s="248"/>
      <c r="E4" s="248"/>
      <c r="F4" s="248"/>
      <c r="G4" s="254"/>
      <c r="H4" s="253"/>
      <c r="I4" s="248"/>
      <c r="J4" s="258"/>
      <c r="K4" s="253"/>
      <c r="L4" s="254"/>
      <c r="M4" s="677"/>
      <c r="N4" s="253"/>
      <c r="O4" s="248"/>
      <c r="P4" s="248"/>
      <c r="Q4" s="254"/>
      <c r="S4"/>
      <c r="T4"/>
      <c r="U4"/>
    </row>
    <row r="5" spans="1:21" s="221" customFormat="1" x14ac:dyDescent="0.25">
      <c r="A5" s="492" t="s">
        <v>625</v>
      </c>
      <c r="B5" s="388"/>
      <c r="C5" s="389"/>
      <c r="D5" s="389"/>
      <c r="E5" s="389"/>
      <c r="F5" s="389"/>
      <c r="G5" s="390"/>
      <c r="H5" s="391"/>
      <c r="I5" s="392"/>
      <c r="J5" s="393"/>
      <c r="K5" s="394"/>
      <c r="L5" s="395"/>
      <c r="M5" s="678"/>
      <c r="N5" s="396"/>
      <c r="O5" s="389"/>
      <c r="P5" s="389"/>
      <c r="Q5" s="397"/>
      <c r="S5"/>
      <c r="T5"/>
      <c r="U5"/>
    </row>
    <row r="6" spans="1:21" x14ac:dyDescent="0.25">
      <c r="A6" s="515" t="s">
        <v>14</v>
      </c>
      <c r="B6" s="332">
        <v>16959</v>
      </c>
      <c r="C6" s="329">
        <v>0</v>
      </c>
      <c r="D6" s="329">
        <v>257</v>
      </c>
      <c r="E6" s="329">
        <v>0</v>
      </c>
      <c r="F6" s="329">
        <v>369</v>
      </c>
      <c r="G6" s="331">
        <v>0</v>
      </c>
      <c r="H6" s="328">
        <v>0</v>
      </c>
      <c r="I6" s="352">
        <v>52</v>
      </c>
      <c r="J6" s="398">
        <v>10</v>
      </c>
      <c r="K6" s="332">
        <v>17585</v>
      </c>
      <c r="L6" s="679">
        <v>2.119696239151398</v>
      </c>
      <c r="M6" s="675">
        <v>771</v>
      </c>
      <c r="N6" s="325">
        <v>1503</v>
      </c>
      <c r="O6" s="351">
        <v>0</v>
      </c>
      <c r="P6" s="326">
        <v>9567</v>
      </c>
      <c r="Q6" s="679">
        <v>1.1532063645130184</v>
      </c>
    </row>
    <row r="7" spans="1:21" x14ac:dyDescent="0.25">
      <c r="A7" s="515" t="s">
        <v>20</v>
      </c>
      <c r="B7" s="332">
        <v>27427</v>
      </c>
      <c r="C7" s="329">
        <v>484</v>
      </c>
      <c r="D7" s="330">
        <v>1102</v>
      </c>
      <c r="E7" s="329">
        <v>0</v>
      </c>
      <c r="F7" s="329">
        <v>796</v>
      </c>
      <c r="G7" s="331">
        <v>0</v>
      </c>
      <c r="H7" s="328">
        <v>0</v>
      </c>
      <c r="I7" s="352">
        <v>52</v>
      </c>
      <c r="J7" s="398">
        <v>38</v>
      </c>
      <c r="K7" s="332">
        <v>29809</v>
      </c>
      <c r="L7" s="679">
        <v>2.9070606592549249</v>
      </c>
      <c r="M7" s="675">
        <v>0</v>
      </c>
      <c r="N7" s="332">
        <v>3920</v>
      </c>
      <c r="O7" s="329">
        <v>202</v>
      </c>
      <c r="P7" s="330">
        <v>23426</v>
      </c>
      <c r="Q7" s="679">
        <v>2.2845718743904819</v>
      </c>
    </row>
    <row r="8" spans="1:21" x14ac:dyDescent="0.25">
      <c r="A8" s="515" t="s">
        <v>25</v>
      </c>
      <c r="B8" s="332">
        <v>30997</v>
      </c>
      <c r="C8" s="329">
        <v>0</v>
      </c>
      <c r="D8" s="329">
        <v>190</v>
      </c>
      <c r="E8" s="329">
        <v>0</v>
      </c>
      <c r="F8" s="329">
        <v>303</v>
      </c>
      <c r="G8" s="331">
        <v>0</v>
      </c>
      <c r="H8" s="328">
        <v>0</v>
      </c>
      <c r="I8" s="352">
        <v>52</v>
      </c>
      <c r="J8" s="398">
        <v>30</v>
      </c>
      <c r="K8" s="332">
        <v>31490</v>
      </c>
      <c r="L8" s="679">
        <v>1.6196893323732127</v>
      </c>
      <c r="M8" s="676">
        <v>2221</v>
      </c>
      <c r="N8" s="332">
        <v>5048</v>
      </c>
      <c r="O8" s="329">
        <v>0</v>
      </c>
      <c r="P8" s="330">
        <v>24536</v>
      </c>
      <c r="Q8" s="679">
        <v>1.2620100812673594</v>
      </c>
    </row>
    <row r="9" spans="1:21" x14ac:dyDescent="0.25">
      <c r="A9" s="515" t="s">
        <v>18</v>
      </c>
      <c r="B9" s="332">
        <v>19087</v>
      </c>
      <c r="C9" s="329">
        <v>0</v>
      </c>
      <c r="D9" s="329">
        <v>657</v>
      </c>
      <c r="E9" s="329">
        <v>0</v>
      </c>
      <c r="F9" s="330">
        <v>3504</v>
      </c>
      <c r="G9" s="331">
        <v>0</v>
      </c>
      <c r="H9" s="328">
        <v>0</v>
      </c>
      <c r="I9" s="352">
        <v>52</v>
      </c>
      <c r="J9" s="398">
        <v>22</v>
      </c>
      <c r="K9" s="332">
        <v>23248</v>
      </c>
      <c r="L9" s="679">
        <v>2.560352422907489</v>
      </c>
      <c r="M9" s="675">
        <v>556</v>
      </c>
      <c r="N9" s="332">
        <v>1774</v>
      </c>
      <c r="O9" s="329">
        <v>0</v>
      </c>
      <c r="P9" s="330">
        <v>24887</v>
      </c>
      <c r="Q9" s="679">
        <v>2.7408590308370044</v>
      </c>
    </row>
    <row r="10" spans="1:21" x14ac:dyDescent="0.25">
      <c r="A10" s="515" t="s">
        <v>17</v>
      </c>
      <c r="B10" s="332">
        <v>15465</v>
      </c>
      <c r="C10" s="329">
        <v>0</v>
      </c>
      <c r="D10" s="329">
        <v>420</v>
      </c>
      <c r="E10" s="329">
        <v>0</v>
      </c>
      <c r="F10" s="329">
        <v>962</v>
      </c>
      <c r="G10" s="331">
        <v>0</v>
      </c>
      <c r="H10" s="328">
        <v>0</v>
      </c>
      <c r="I10" s="352">
        <v>52</v>
      </c>
      <c r="J10" s="398">
        <v>16</v>
      </c>
      <c r="K10" s="332">
        <v>16847</v>
      </c>
      <c r="L10" s="679">
        <v>1.9273538496739504</v>
      </c>
      <c r="M10" s="675">
        <v>11</v>
      </c>
      <c r="N10" s="332">
        <v>2646</v>
      </c>
      <c r="O10" s="329">
        <v>0</v>
      </c>
      <c r="P10" s="330">
        <v>20021</v>
      </c>
      <c r="Q10" s="679">
        <v>2.2904701979178586</v>
      </c>
    </row>
    <row r="11" spans="1:21" x14ac:dyDescent="0.25">
      <c r="A11" s="515" t="s">
        <v>16</v>
      </c>
      <c r="B11" s="332">
        <v>12380</v>
      </c>
      <c r="C11" s="329">
        <v>157</v>
      </c>
      <c r="D11" s="329">
        <v>440</v>
      </c>
      <c r="E11" s="329">
        <v>0</v>
      </c>
      <c r="F11" s="329">
        <v>0</v>
      </c>
      <c r="G11" s="331">
        <v>0</v>
      </c>
      <c r="H11" s="328">
        <v>0</v>
      </c>
      <c r="I11" s="352">
        <v>52</v>
      </c>
      <c r="J11" s="398">
        <v>36</v>
      </c>
      <c r="K11" s="332">
        <v>12977</v>
      </c>
      <c r="L11" s="679">
        <v>1.6901536858556916</v>
      </c>
      <c r="M11" s="675">
        <v>175</v>
      </c>
      <c r="N11" s="328">
        <v>890</v>
      </c>
      <c r="O11" s="329">
        <v>300</v>
      </c>
      <c r="P11" s="330">
        <v>11921</v>
      </c>
      <c r="Q11" s="679">
        <v>1.5526178692367805</v>
      </c>
    </row>
    <row r="12" spans="1:21" x14ac:dyDescent="0.25">
      <c r="A12" s="515" t="s">
        <v>21</v>
      </c>
      <c r="B12" s="332">
        <v>35000</v>
      </c>
      <c r="C12" s="329">
        <v>0</v>
      </c>
      <c r="D12" s="329">
        <v>150</v>
      </c>
      <c r="E12" s="329">
        <v>0</v>
      </c>
      <c r="F12" s="329">
        <v>250</v>
      </c>
      <c r="G12" s="331">
        <v>0</v>
      </c>
      <c r="H12" s="328">
        <v>0</v>
      </c>
      <c r="I12" s="352">
        <v>52</v>
      </c>
      <c r="J12" s="398">
        <v>2</v>
      </c>
      <c r="K12" s="332">
        <v>35400</v>
      </c>
      <c r="L12" s="679">
        <v>3.1848852901484479</v>
      </c>
      <c r="M12" s="676">
        <v>2062</v>
      </c>
      <c r="N12" s="332">
        <v>7533</v>
      </c>
      <c r="O12" s="329">
        <v>0</v>
      </c>
      <c r="P12" s="330">
        <v>24763</v>
      </c>
      <c r="Q12" s="679">
        <v>2.2278902384165544</v>
      </c>
    </row>
    <row r="13" spans="1:21" x14ac:dyDescent="0.25">
      <c r="A13" s="515" t="s">
        <v>15</v>
      </c>
      <c r="B13" s="332">
        <v>29832</v>
      </c>
      <c r="C13" s="329">
        <v>35</v>
      </c>
      <c r="D13" s="329">
        <v>168</v>
      </c>
      <c r="E13" s="329">
        <v>0</v>
      </c>
      <c r="F13" s="329">
        <v>535</v>
      </c>
      <c r="G13" s="331">
        <v>0</v>
      </c>
      <c r="H13" s="328">
        <v>0</v>
      </c>
      <c r="I13" s="352">
        <v>52</v>
      </c>
      <c r="J13" s="398">
        <v>35</v>
      </c>
      <c r="K13" s="332">
        <v>30570</v>
      </c>
      <c r="L13" s="679">
        <v>5.057908669755129</v>
      </c>
      <c r="M13" s="676">
        <v>1652</v>
      </c>
      <c r="N13" s="332">
        <v>4312</v>
      </c>
      <c r="O13" s="329">
        <v>25</v>
      </c>
      <c r="P13" s="330">
        <v>34332</v>
      </c>
      <c r="Q13" s="679">
        <v>5.6803441429516877</v>
      </c>
    </row>
    <row r="14" spans="1:21" x14ac:dyDescent="0.25">
      <c r="A14" s="515" t="s">
        <v>23</v>
      </c>
      <c r="B14" s="332">
        <v>49604</v>
      </c>
      <c r="C14" s="329">
        <v>0</v>
      </c>
      <c r="D14" s="329">
        <v>268</v>
      </c>
      <c r="E14" s="329">
        <v>0</v>
      </c>
      <c r="F14" s="330">
        <v>1875</v>
      </c>
      <c r="G14" s="331">
        <v>0</v>
      </c>
      <c r="H14" s="328">
        <v>0</v>
      </c>
      <c r="I14" s="352">
        <v>52</v>
      </c>
      <c r="J14" s="398">
        <v>17</v>
      </c>
      <c r="K14" s="332">
        <v>51747</v>
      </c>
      <c r="L14" s="679">
        <v>3.505656798319897</v>
      </c>
      <c r="M14" s="676">
        <v>1512</v>
      </c>
      <c r="N14" s="332">
        <v>5370</v>
      </c>
      <c r="O14" s="329">
        <v>246</v>
      </c>
      <c r="P14" s="330">
        <v>11362</v>
      </c>
      <c r="Q14" s="679">
        <v>0.76973104803197612</v>
      </c>
    </row>
    <row r="15" spans="1:21" x14ac:dyDescent="0.25">
      <c r="A15" s="515" t="s">
        <v>19</v>
      </c>
      <c r="B15" s="328">
        <v>608</v>
      </c>
      <c r="C15" s="329">
        <v>0</v>
      </c>
      <c r="D15" s="329">
        <v>0</v>
      </c>
      <c r="E15" s="329">
        <v>0</v>
      </c>
      <c r="F15" s="329">
        <v>4</v>
      </c>
      <c r="G15" s="331">
        <v>0</v>
      </c>
      <c r="H15" s="328">
        <v>3</v>
      </c>
      <c r="I15" s="352">
        <v>55</v>
      </c>
      <c r="J15" s="398">
        <v>24</v>
      </c>
      <c r="K15" s="332">
        <v>612</v>
      </c>
      <c r="L15" s="679">
        <v>6.6586878468066588E-2</v>
      </c>
      <c r="M15" s="675">
        <v>1</v>
      </c>
      <c r="N15" s="332">
        <v>1423</v>
      </c>
      <c r="O15" s="329">
        <v>0</v>
      </c>
      <c r="P15" s="330">
        <v>4753</v>
      </c>
      <c r="Q15" s="679">
        <v>0.51713632901751716</v>
      </c>
    </row>
    <row r="16" spans="1:21" x14ac:dyDescent="0.25">
      <c r="A16" s="515" t="s">
        <v>22</v>
      </c>
      <c r="B16" s="332">
        <v>16936</v>
      </c>
      <c r="C16" s="329">
        <v>0</v>
      </c>
      <c r="D16" s="329">
        <v>438</v>
      </c>
      <c r="E16" s="329">
        <v>0</v>
      </c>
      <c r="F16" s="330">
        <v>1184</v>
      </c>
      <c r="G16" s="331">
        <v>0</v>
      </c>
      <c r="H16" s="328">
        <v>0</v>
      </c>
      <c r="I16" s="352">
        <v>52</v>
      </c>
      <c r="J16" s="398">
        <v>75</v>
      </c>
      <c r="K16" s="332">
        <v>18558</v>
      </c>
      <c r="L16" s="679">
        <v>1.5117302052785924</v>
      </c>
      <c r="M16" s="675">
        <v>681</v>
      </c>
      <c r="N16" s="332">
        <v>3806</v>
      </c>
      <c r="O16" s="329">
        <v>0</v>
      </c>
      <c r="P16" s="330">
        <v>16062</v>
      </c>
      <c r="Q16" s="679">
        <v>1.3084066471163245</v>
      </c>
    </row>
    <row r="17" spans="1:21" s="220" customFormat="1" x14ac:dyDescent="0.25">
      <c r="A17" s="377"/>
      <c r="B17" s="334"/>
      <c r="C17" s="335"/>
      <c r="D17" s="335"/>
      <c r="E17" s="335"/>
      <c r="F17" s="335"/>
      <c r="G17" s="336"/>
      <c r="H17" s="334"/>
      <c r="I17" s="335"/>
      <c r="J17" s="402"/>
      <c r="K17" s="334"/>
      <c r="L17" s="336"/>
      <c r="M17" s="335"/>
      <c r="N17" s="334"/>
      <c r="O17" s="335"/>
      <c r="P17" s="335"/>
      <c r="Q17" s="336"/>
      <c r="S17"/>
      <c r="T17"/>
      <c r="U17"/>
    </row>
    <row r="18" spans="1:21" s="220" customFormat="1" x14ac:dyDescent="0.25">
      <c r="A18" s="517" t="s">
        <v>619</v>
      </c>
      <c r="B18" s="332"/>
      <c r="C18" s="329"/>
      <c r="D18" s="329"/>
      <c r="E18" s="329"/>
      <c r="F18" s="329"/>
      <c r="G18" s="331"/>
      <c r="H18" s="328"/>
      <c r="I18" s="352"/>
      <c r="J18" s="398"/>
      <c r="K18" s="332"/>
      <c r="L18" s="399"/>
      <c r="M18" s="676"/>
      <c r="N18" s="332"/>
      <c r="O18" s="329"/>
      <c r="P18" s="330"/>
      <c r="Q18" s="399"/>
      <c r="S18"/>
      <c r="T18"/>
      <c r="U18"/>
    </row>
    <row r="19" spans="1:21" x14ac:dyDescent="0.25">
      <c r="A19" s="515" t="s">
        <v>36</v>
      </c>
      <c r="B19" s="332">
        <v>46708</v>
      </c>
      <c r="C19" s="329">
        <v>433</v>
      </c>
      <c r="D19" s="329">
        <v>474</v>
      </c>
      <c r="E19" s="329">
        <v>60</v>
      </c>
      <c r="F19" s="329">
        <v>273</v>
      </c>
      <c r="G19" s="331">
        <v>0</v>
      </c>
      <c r="H19" s="328">
        <v>3</v>
      </c>
      <c r="I19" s="352">
        <v>55</v>
      </c>
      <c r="J19" s="398">
        <v>104</v>
      </c>
      <c r="K19" s="332">
        <v>47948</v>
      </c>
      <c r="L19" s="679">
        <v>1.4199241885809051</v>
      </c>
      <c r="M19" s="676">
        <v>6432</v>
      </c>
      <c r="N19" s="332">
        <v>14936</v>
      </c>
      <c r="O19" s="329">
        <v>569</v>
      </c>
      <c r="P19" s="330">
        <v>35155</v>
      </c>
      <c r="Q19" s="679">
        <v>1.041074389954987</v>
      </c>
    </row>
    <row r="20" spans="1:21" s="247" customFormat="1" x14ac:dyDescent="0.25">
      <c r="A20" s="515" t="s">
        <v>24</v>
      </c>
      <c r="B20" s="332">
        <v>86590</v>
      </c>
      <c r="C20" s="329">
        <v>218</v>
      </c>
      <c r="D20" s="330">
        <v>2433</v>
      </c>
      <c r="E20" s="329">
        <v>54</v>
      </c>
      <c r="F20" s="330">
        <v>2957</v>
      </c>
      <c r="G20" s="331">
        <v>0</v>
      </c>
      <c r="H20" s="328">
        <v>3</v>
      </c>
      <c r="I20" s="352">
        <v>55</v>
      </c>
      <c r="J20" s="398">
        <v>107</v>
      </c>
      <c r="K20" s="332">
        <v>92252</v>
      </c>
      <c r="L20" s="679">
        <v>3.7187890514774056</v>
      </c>
      <c r="M20" s="676">
        <v>2286</v>
      </c>
      <c r="N20" s="332">
        <v>14867</v>
      </c>
      <c r="O20" s="329">
        <v>181</v>
      </c>
      <c r="P20" s="330">
        <v>56369</v>
      </c>
      <c r="Q20" s="679">
        <v>2.2723021727738137</v>
      </c>
      <c r="S20"/>
      <c r="T20"/>
      <c r="U20"/>
    </row>
    <row r="21" spans="1:21" x14ac:dyDescent="0.25">
      <c r="A21" s="515" t="s">
        <v>38</v>
      </c>
      <c r="B21" s="332">
        <v>74856</v>
      </c>
      <c r="C21" s="329">
        <v>576</v>
      </c>
      <c r="D21" s="330">
        <v>2353</v>
      </c>
      <c r="E21" s="329">
        <v>0</v>
      </c>
      <c r="F21" s="330">
        <v>3930</v>
      </c>
      <c r="G21" s="331">
        <v>0</v>
      </c>
      <c r="H21" s="328">
        <v>5</v>
      </c>
      <c r="I21" s="352">
        <v>57</v>
      </c>
      <c r="J21" s="398">
        <v>160</v>
      </c>
      <c r="K21" s="332">
        <v>81715</v>
      </c>
      <c r="L21" s="679">
        <v>2.2451643037696449</v>
      </c>
      <c r="M21" s="676">
        <v>4501</v>
      </c>
      <c r="N21" s="332">
        <v>14223</v>
      </c>
      <c r="O21" s="329">
        <v>121</v>
      </c>
      <c r="P21" s="330">
        <v>46682</v>
      </c>
      <c r="Q21" s="679">
        <v>1.2826134740081327</v>
      </c>
    </row>
    <row r="22" spans="1:21" x14ac:dyDescent="0.25">
      <c r="A22" s="515" t="s">
        <v>35</v>
      </c>
      <c r="B22" s="332">
        <v>55005</v>
      </c>
      <c r="C22" s="329">
        <v>0</v>
      </c>
      <c r="D22" s="329">
        <v>967</v>
      </c>
      <c r="E22" s="329">
        <v>0</v>
      </c>
      <c r="F22" s="330">
        <v>3885</v>
      </c>
      <c r="G22" s="331">
        <v>0</v>
      </c>
      <c r="H22" s="328">
        <v>0</v>
      </c>
      <c r="I22" s="352">
        <v>52</v>
      </c>
      <c r="J22" s="398">
        <v>136</v>
      </c>
      <c r="K22" s="332">
        <v>59857</v>
      </c>
      <c r="L22" s="679">
        <v>1.8193617021276596</v>
      </c>
      <c r="M22" s="676">
        <v>4974</v>
      </c>
      <c r="N22" s="332">
        <v>13306</v>
      </c>
      <c r="O22" s="329">
        <v>0</v>
      </c>
      <c r="P22" s="330">
        <v>46470</v>
      </c>
      <c r="Q22" s="679">
        <v>1.4124620060790274</v>
      </c>
    </row>
    <row r="23" spans="1:21" x14ac:dyDescent="0.25">
      <c r="A23" s="515" t="s">
        <v>27</v>
      </c>
      <c r="B23" s="332">
        <v>45651</v>
      </c>
      <c r="C23" s="329">
        <v>84</v>
      </c>
      <c r="D23" s="329">
        <v>385</v>
      </c>
      <c r="E23" s="329">
        <v>16</v>
      </c>
      <c r="F23" s="330">
        <v>1086</v>
      </c>
      <c r="G23" s="331">
        <v>0</v>
      </c>
      <c r="H23" s="328">
        <v>2</v>
      </c>
      <c r="I23" s="352">
        <v>54</v>
      </c>
      <c r="J23" s="398">
        <v>47</v>
      </c>
      <c r="K23" s="332">
        <v>47222</v>
      </c>
      <c r="L23" s="679">
        <v>2.1795439859687988</v>
      </c>
      <c r="M23" s="676">
        <v>1763</v>
      </c>
      <c r="N23" s="332">
        <v>12827</v>
      </c>
      <c r="O23" s="329">
        <v>221</v>
      </c>
      <c r="P23" s="330">
        <v>39493</v>
      </c>
      <c r="Q23" s="679">
        <v>1.8228099326133111</v>
      </c>
    </row>
    <row r="24" spans="1:21" x14ac:dyDescent="0.25">
      <c r="A24" s="515" t="s">
        <v>32</v>
      </c>
      <c r="B24" s="332">
        <v>77084</v>
      </c>
      <c r="C24" s="329">
        <v>337</v>
      </c>
      <c r="D24" s="330">
        <v>1087</v>
      </c>
      <c r="E24" s="329">
        <v>0</v>
      </c>
      <c r="F24" s="329">
        <v>14</v>
      </c>
      <c r="G24" s="331">
        <v>0</v>
      </c>
      <c r="H24" s="328">
        <v>1</v>
      </c>
      <c r="I24" s="352">
        <v>53</v>
      </c>
      <c r="J24" s="398">
        <v>77</v>
      </c>
      <c r="K24" s="332">
        <v>78522</v>
      </c>
      <c r="L24" s="679">
        <v>2.4989497804086307</v>
      </c>
      <c r="M24" s="676">
        <v>2373</v>
      </c>
      <c r="N24" s="332">
        <v>11527</v>
      </c>
      <c r="O24" s="329">
        <v>65</v>
      </c>
      <c r="P24" s="330">
        <v>38975</v>
      </c>
      <c r="Q24" s="679">
        <v>1.2403729870791165</v>
      </c>
    </row>
    <row r="25" spans="1:21" x14ac:dyDescent="0.25">
      <c r="A25" s="515" t="s">
        <v>33</v>
      </c>
      <c r="B25" s="332">
        <v>77122</v>
      </c>
      <c r="C25" s="329">
        <v>318</v>
      </c>
      <c r="D25" s="330">
        <v>1016</v>
      </c>
      <c r="E25" s="329">
        <v>0</v>
      </c>
      <c r="F25" s="330">
        <v>1726</v>
      </c>
      <c r="G25" s="331">
        <v>0</v>
      </c>
      <c r="H25" s="328">
        <v>9</v>
      </c>
      <c r="I25" s="352">
        <v>61</v>
      </c>
      <c r="J25" s="398">
        <v>68</v>
      </c>
      <c r="K25" s="332">
        <v>80182</v>
      </c>
      <c r="L25" s="679">
        <v>2.5264517755301381</v>
      </c>
      <c r="M25" s="676">
        <v>1413</v>
      </c>
      <c r="N25" s="332">
        <v>14104</v>
      </c>
      <c r="O25" s="330">
        <v>4853</v>
      </c>
      <c r="P25" s="330">
        <v>47968</v>
      </c>
      <c r="Q25" s="679">
        <v>1.5114219995588745</v>
      </c>
    </row>
    <row r="26" spans="1:21" x14ac:dyDescent="0.25">
      <c r="A26" s="515" t="s">
        <v>34</v>
      </c>
      <c r="B26" s="332">
        <v>54475</v>
      </c>
      <c r="C26" s="329">
        <v>0</v>
      </c>
      <c r="D26" s="329">
        <v>761</v>
      </c>
      <c r="E26" s="329">
        <v>0</v>
      </c>
      <c r="F26" s="329">
        <v>729</v>
      </c>
      <c r="G26" s="331">
        <v>0</v>
      </c>
      <c r="H26" s="328">
        <v>0</v>
      </c>
      <c r="I26" s="352">
        <v>52</v>
      </c>
      <c r="J26" s="398">
        <v>0</v>
      </c>
      <c r="K26" s="332">
        <v>55965</v>
      </c>
      <c r="L26" s="679">
        <v>1.7491795593061417</v>
      </c>
      <c r="M26" s="675">
        <v>498</v>
      </c>
      <c r="N26" s="332">
        <v>5545</v>
      </c>
      <c r="O26" s="329">
        <v>0</v>
      </c>
      <c r="P26" s="330">
        <v>23420</v>
      </c>
      <c r="Q26" s="679">
        <v>0.73198937333958436</v>
      </c>
    </row>
    <row r="27" spans="1:21" x14ac:dyDescent="0.25">
      <c r="A27" s="515" t="s">
        <v>37</v>
      </c>
      <c r="B27" s="332">
        <v>22798</v>
      </c>
      <c r="C27" s="329">
        <v>0</v>
      </c>
      <c r="D27" s="329">
        <v>916</v>
      </c>
      <c r="E27" s="329">
        <v>0</v>
      </c>
      <c r="F27" s="329">
        <v>602</v>
      </c>
      <c r="G27" s="331">
        <v>0</v>
      </c>
      <c r="H27" s="328">
        <v>1</v>
      </c>
      <c r="I27" s="352">
        <v>53</v>
      </c>
      <c r="J27" s="398">
        <v>51</v>
      </c>
      <c r="K27" s="332">
        <v>24316</v>
      </c>
      <c r="L27" s="679">
        <v>0.67108240878732683</v>
      </c>
      <c r="M27" s="676">
        <v>1567</v>
      </c>
      <c r="N27" s="332">
        <v>5539</v>
      </c>
      <c r="O27" s="329">
        <v>0</v>
      </c>
      <c r="P27" s="330">
        <v>25262</v>
      </c>
      <c r="Q27" s="679">
        <v>0.69719048407573003</v>
      </c>
    </row>
    <row r="28" spans="1:21" x14ac:dyDescent="0.25">
      <c r="A28" s="515" t="s">
        <v>31</v>
      </c>
      <c r="B28" s="332">
        <v>36745</v>
      </c>
      <c r="C28" s="330">
        <v>1478</v>
      </c>
      <c r="D28" s="329">
        <v>67</v>
      </c>
      <c r="E28" s="329">
        <v>0</v>
      </c>
      <c r="F28" s="329">
        <v>735</v>
      </c>
      <c r="G28" s="331">
        <v>0</v>
      </c>
      <c r="H28" s="328">
        <v>1</v>
      </c>
      <c r="I28" s="352">
        <v>53</v>
      </c>
      <c r="J28" s="398">
        <v>52</v>
      </c>
      <c r="K28" s="332">
        <v>39025</v>
      </c>
      <c r="L28" s="679">
        <v>1.3244527405396234</v>
      </c>
      <c r="M28" s="675">
        <v>161</v>
      </c>
      <c r="N28" s="332">
        <v>11145</v>
      </c>
      <c r="O28" s="329">
        <v>224</v>
      </c>
      <c r="P28" s="330">
        <v>22433</v>
      </c>
      <c r="Q28" s="679">
        <v>0.7613439674189717</v>
      </c>
    </row>
    <row r="29" spans="1:21" x14ac:dyDescent="0.25">
      <c r="A29" s="515" t="s">
        <v>39</v>
      </c>
      <c r="B29" s="332">
        <v>57777</v>
      </c>
      <c r="C29" s="329">
        <v>605</v>
      </c>
      <c r="D29" s="330">
        <v>1327</v>
      </c>
      <c r="E29" s="329">
        <v>0</v>
      </c>
      <c r="F29" s="330">
        <v>5284</v>
      </c>
      <c r="G29" s="331">
        <v>0</v>
      </c>
      <c r="H29" s="328">
        <v>7</v>
      </c>
      <c r="I29" s="352">
        <v>59</v>
      </c>
      <c r="J29" s="398">
        <v>136</v>
      </c>
      <c r="K29" s="332">
        <v>64993</v>
      </c>
      <c r="L29" s="679">
        <v>1.724409657734147</v>
      </c>
      <c r="M29" s="676">
        <v>5421</v>
      </c>
      <c r="N29" s="332">
        <v>13707</v>
      </c>
      <c r="O29" s="329">
        <v>348</v>
      </c>
      <c r="P29" s="330">
        <v>76359</v>
      </c>
      <c r="Q29" s="679">
        <v>2.0259750596975326</v>
      </c>
    </row>
    <row r="30" spans="1:21" x14ac:dyDescent="0.25">
      <c r="A30" s="515" t="s">
        <v>28</v>
      </c>
      <c r="B30" s="332">
        <v>65256</v>
      </c>
      <c r="C30" s="329">
        <v>78</v>
      </c>
      <c r="D30" s="329">
        <v>486</v>
      </c>
      <c r="E30" s="329">
        <v>0</v>
      </c>
      <c r="F30" s="330">
        <v>2992</v>
      </c>
      <c r="G30" s="331">
        <v>0</v>
      </c>
      <c r="H30" s="328">
        <v>2</v>
      </c>
      <c r="I30" s="352">
        <v>54</v>
      </c>
      <c r="J30" s="398">
        <v>46</v>
      </c>
      <c r="K30" s="332">
        <v>68812</v>
      </c>
      <c r="L30" s="679">
        <v>2.5026185627000292</v>
      </c>
      <c r="M30" s="676">
        <v>1615</v>
      </c>
      <c r="N30" s="332">
        <v>17414</v>
      </c>
      <c r="O30" s="329">
        <v>61</v>
      </c>
      <c r="P30" s="330">
        <v>95967</v>
      </c>
      <c r="Q30" s="679">
        <v>3.4902167588012802</v>
      </c>
    </row>
    <row r="31" spans="1:21" x14ac:dyDescent="0.25">
      <c r="A31" s="515" t="s">
        <v>30</v>
      </c>
      <c r="B31" s="332">
        <v>79793</v>
      </c>
      <c r="C31" s="329">
        <v>300</v>
      </c>
      <c r="D31" s="330">
        <v>1468</v>
      </c>
      <c r="E31" s="330">
        <v>4200</v>
      </c>
      <c r="F31" s="330">
        <v>2454</v>
      </c>
      <c r="G31" s="331">
        <v>0</v>
      </c>
      <c r="H31" s="328">
        <v>2</v>
      </c>
      <c r="I31" s="352">
        <v>54</v>
      </c>
      <c r="J31" s="398">
        <v>32</v>
      </c>
      <c r="K31" s="332">
        <v>88215</v>
      </c>
      <c r="L31" s="679">
        <v>3.1396590383314944</v>
      </c>
      <c r="M31" s="676">
        <v>1003</v>
      </c>
      <c r="N31" s="332">
        <v>33050</v>
      </c>
      <c r="O31" s="329">
        <v>417</v>
      </c>
      <c r="P31" s="330">
        <v>94797</v>
      </c>
      <c r="Q31" s="679">
        <v>3.3739189237285121</v>
      </c>
    </row>
    <row r="32" spans="1:21" s="247" customFormat="1" x14ac:dyDescent="0.25">
      <c r="A32" s="515" t="s">
        <v>26</v>
      </c>
      <c r="B32" s="332">
        <v>42881</v>
      </c>
      <c r="C32" s="329">
        <v>57</v>
      </c>
      <c r="D32" s="330">
        <v>1827</v>
      </c>
      <c r="E32" s="329">
        <v>0</v>
      </c>
      <c r="F32" s="330">
        <v>4788</v>
      </c>
      <c r="G32" s="331">
        <v>0</v>
      </c>
      <c r="H32" s="328">
        <v>3</v>
      </c>
      <c r="I32" s="352">
        <v>55</v>
      </c>
      <c r="J32" s="398">
        <v>63</v>
      </c>
      <c r="K32" s="332">
        <v>49553</v>
      </c>
      <c r="L32" s="679">
        <v>2.4183992191312838</v>
      </c>
      <c r="M32" s="675">
        <v>572</v>
      </c>
      <c r="N32" s="332">
        <v>16233</v>
      </c>
      <c r="O32" s="329">
        <v>317</v>
      </c>
      <c r="P32" s="330">
        <v>60222</v>
      </c>
      <c r="Q32" s="679">
        <v>2.9390922401171302</v>
      </c>
      <c r="S32"/>
      <c r="T32"/>
      <c r="U32"/>
    </row>
    <row r="33" spans="1:21" ht="15.75" thickBot="1" x14ac:dyDescent="0.3">
      <c r="A33" s="515" t="s">
        <v>29</v>
      </c>
      <c r="B33" s="332">
        <v>31204</v>
      </c>
      <c r="C33" s="329">
        <v>107</v>
      </c>
      <c r="D33" s="329">
        <v>756</v>
      </c>
      <c r="E33" s="329">
        <v>4</v>
      </c>
      <c r="F33" s="330">
        <v>1381</v>
      </c>
      <c r="G33" s="331">
        <v>0</v>
      </c>
      <c r="H33" s="328">
        <v>0</v>
      </c>
      <c r="I33" s="352">
        <v>52</v>
      </c>
      <c r="J33" s="680">
        <v>39</v>
      </c>
      <c r="K33" s="342">
        <v>33452</v>
      </c>
      <c r="L33" s="682">
        <v>1.2025739655606285</v>
      </c>
      <c r="M33" s="675">
        <v>173</v>
      </c>
      <c r="N33" s="342">
        <v>3199</v>
      </c>
      <c r="O33" s="344">
        <v>25</v>
      </c>
      <c r="P33" s="343">
        <v>13363</v>
      </c>
      <c r="Q33" s="682">
        <v>0.48038968975806162</v>
      </c>
    </row>
    <row r="34" spans="1:21" s="247" customFormat="1" ht="15.75" thickBot="1" x14ac:dyDescent="0.3">
      <c r="A34" s="626"/>
      <c r="B34" s="723" t="s">
        <v>100</v>
      </c>
      <c r="C34" s="724"/>
      <c r="D34" s="724"/>
      <c r="E34" s="724"/>
      <c r="F34" s="724"/>
      <c r="G34" s="725"/>
      <c r="H34" s="723" t="s">
        <v>101</v>
      </c>
      <c r="I34" s="724"/>
      <c r="J34" s="683" t="s">
        <v>102</v>
      </c>
      <c r="K34" s="733" t="s">
        <v>103</v>
      </c>
      <c r="L34" s="734"/>
      <c r="M34" s="735" t="s">
        <v>104</v>
      </c>
      <c r="N34" s="726" t="s">
        <v>105</v>
      </c>
      <c r="O34" s="727"/>
      <c r="P34" s="727"/>
      <c r="Q34" s="728"/>
      <c r="S34"/>
      <c r="T34"/>
      <c r="U34"/>
    </row>
    <row r="35" spans="1:21" s="247" customFormat="1" ht="32.25" customHeight="1" thickBot="1" x14ac:dyDescent="0.3">
      <c r="A35" s="627" t="s">
        <v>2</v>
      </c>
      <c r="B35" s="34" t="s">
        <v>96</v>
      </c>
      <c r="C35" s="271" t="s">
        <v>106</v>
      </c>
      <c r="D35" s="271" t="s">
        <v>107</v>
      </c>
      <c r="E35" s="271" t="s">
        <v>108</v>
      </c>
      <c r="F35" s="271" t="s">
        <v>109</v>
      </c>
      <c r="G35" s="35" t="s">
        <v>110</v>
      </c>
      <c r="H35" s="380" t="s">
        <v>111</v>
      </c>
      <c r="I35" s="381" t="s">
        <v>112</v>
      </c>
      <c r="J35" s="382" t="s">
        <v>96</v>
      </c>
      <c r="K35" s="383" t="s">
        <v>113</v>
      </c>
      <c r="L35" s="384" t="s">
        <v>114</v>
      </c>
      <c r="M35" s="736"/>
      <c r="N35" s="383" t="s">
        <v>115</v>
      </c>
      <c r="O35" s="271" t="s">
        <v>116</v>
      </c>
      <c r="P35" s="385" t="s">
        <v>94</v>
      </c>
      <c r="Q35" s="386" t="s">
        <v>114</v>
      </c>
      <c r="S35"/>
      <c r="T35"/>
      <c r="U35"/>
    </row>
    <row r="36" spans="1:21" s="220" customFormat="1" x14ac:dyDescent="0.25">
      <c r="A36" s="377"/>
      <c r="B36" s="334"/>
      <c r="C36" s="335"/>
      <c r="D36" s="335"/>
      <c r="E36" s="335"/>
      <c r="F36" s="335"/>
      <c r="G36" s="336"/>
      <c r="H36" s="334"/>
      <c r="I36" s="335"/>
      <c r="J36" s="402"/>
      <c r="K36" s="334"/>
      <c r="L36" s="336"/>
      <c r="M36" s="334"/>
      <c r="N36" s="334"/>
      <c r="O36" s="335"/>
      <c r="P36" s="335"/>
      <c r="Q36" s="336"/>
      <c r="S36"/>
      <c r="T36"/>
      <c r="U36"/>
    </row>
    <row r="37" spans="1:21" s="220" customFormat="1" x14ac:dyDescent="0.25">
      <c r="A37" s="517" t="s">
        <v>620</v>
      </c>
      <c r="B37" s="332"/>
      <c r="C37" s="329"/>
      <c r="D37" s="330"/>
      <c r="E37" s="329"/>
      <c r="F37" s="330"/>
      <c r="G37" s="331"/>
      <c r="H37" s="328"/>
      <c r="I37" s="352"/>
      <c r="J37" s="398"/>
      <c r="K37" s="332"/>
      <c r="L37" s="399"/>
      <c r="M37" s="401"/>
      <c r="N37" s="332"/>
      <c r="O37" s="329"/>
      <c r="P37" s="330"/>
      <c r="Q37" s="399"/>
      <c r="S37"/>
      <c r="T37"/>
      <c r="U37"/>
    </row>
    <row r="38" spans="1:21" x14ac:dyDescent="0.25">
      <c r="A38" s="515" t="s">
        <v>47</v>
      </c>
      <c r="B38" s="332">
        <v>88774</v>
      </c>
      <c r="C38" s="330">
        <v>5728</v>
      </c>
      <c r="D38" s="330">
        <v>1320</v>
      </c>
      <c r="E38" s="329">
        <v>0</v>
      </c>
      <c r="F38" s="330">
        <v>1353</v>
      </c>
      <c r="G38" s="331">
        <v>0</v>
      </c>
      <c r="H38" s="328">
        <v>2</v>
      </c>
      <c r="I38" s="352">
        <v>54</v>
      </c>
      <c r="J38" s="398">
        <v>53</v>
      </c>
      <c r="K38" s="332">
        <v>97175</v>
      </c>
      <c r="L38" s="2">
        <v>1.6269044031474971</v>
      </c>
      <c r="M38" s="401">
        <v>10476</v>
      </c>
      <c r="N38" s="332">
        <v>18280</v>
      </c>
      <c r="O38" s="330">
        <v>2758</v>
      </c>
      <c r="P38" s="330">
        <v>86845</v>
      </c>
      <c r="Q38" s="681">
        <v>1.4539594843462247</v>
      </c>
    </row>
    <row r="39" spans="1:21" x14ac:dyDescent="0.25">
      <c r="A39" s="515" t="s">
        <v>41</v>
      </c>
      <c r="B39" s="332">
        <v>92909</v>
      </c>
      <c r="C39" s="329">
        <v>632</v>
      </c>
      <c r="D39" s="330">
        <v>4108</v>
      </c>
      <c r="E39" s="329">
        <v>0</v>
      </c>
      <c r="F39" s="330">
        <v>9675</v>
      </c>
      <c r="G39" s="331">
        <v>0</v>
      </c>
      <c r="H39" s="328">
        <v>5</v>
      </c>
      <c r="I39" s="352">
        <v>57</v>
      </c>
      <c r="J39" s="398">
        <v>194</v>
      </c>
      <c r="K39" s="332">
        <v>107324</v>
      </c>
      <c r="L39" s="399">
        <v>2.335720037432806</v>
      </c>
      <c r="M39" s="401">
        <v>4008</v>
      </c>
      <c r="N39" s="332">
        <v>40775</v>
      </c>
      <c r="O39" s="330">
        <v>4251</v>
      </c>
      <c r="P39" s="330">
        <v>170206</v>
      </c>
      <c r="Q39" s="399">
        <v>3.7042373065790333</v>
      </c>
    </row>
    <row r="40" spans="1:21" x14ac:dyDescent="0.25">
      <c r="A40" s="515" t="s">
        <v>45</v>
      </c>
      <c r="B40" s="332">
        <v>78136</v>
      </c>
      <c r="C40" s="329">
        <v>372</v>
      </c>
      <c r="D40" s="330">
        <v>3386</v>
      </c>
      <c r="E40" s="329">
        <v>0</v>
      </c>
      <c r="F40" s="330">
        <v>5811</v>
      </c>
      <c r="G40" s="331">
        <v>0</v>
      </c>
      <c r="H40" s="328">
        <v>4</v>
      </c>
      <c r="I40" s="352">
        <v>56</v>
      </c>
      <c r="J40" s="398">
        <v>67</v>
      </c>
      <c r="K40" s="332">
        <v>87705</v>
      </c>
      <c r="L40" s="399">
        <v>1.5914534567229177</v>
      </c>
      <c r="M40" s="401">
        <v>6584</v>
      </c>
      <c r="N40" s="332">
        <v>48975</v>
      </c>
      <c r="O40" s="330">
        <v>10044</v>
      </c>
      <c r="P40" s="330">
        <v>138529</v>
      </c>
      <c r="Q40" s="399">
        <v>2.5136817274541827</v>
      </c>
    </row>
    <row r="41" spans="1:21" x14ac:dyDescent="0.25">
      <c r="A41" s="515" t="s">
        <v>46</v>
      </c>
      <c r="B41" s="332">
        <v>108674</v>
      </c>
      <c r="C41" s="329">
        <v>0</v>
      </c>
      <c r="D41" s="330">
        <v>1405</v>
      </c>
      <c r="E41" s="329">
        <v>0</v>
      </c>
      <c r="F41" s="330">
        <v>1565</v>
      </c>
      <c r="G41" s="331">
        <v>0</v>
      </c>
      <c r="H41" s="328">
        <v>1</v>
      </c>
      <c r="I41" s="352">
        <v>53</v>
      </c>
      <c r="J41" s="398">
        <v>31</v>
      </c>
      <c r="K41" s="332">
        <v>111644</v>
      </c>
      <c r="L41" s="399">
        <v>2.0216572504708097</v>
      </c>
      <c r="M41" s="401">
        <v>3490</v>
      </c>
      <c r="N41" s="332">
        <v>30564</v>
      </c>
      <c r="O41" s="329">
        <v>0</v>
      </c>
      <c r="P41" s="330">
        <v>178958</v>
      </c>
      <c r="Q41" s="399">
        <v>3.2405838041431263</v>
      </c>
    </row>
    <row r="42" spans="1:21" s="247" customFormat="1" x14ac:dyDescent="0.25">
      <c r="A42" s="515" t="s">
        <v>40</v>
      </c>
      <c r="B42" s="332">
        <v>97500</v>
      </c>
      <c r="C42" s="329">
        <v>0</v>
      </c>
      <c r="D42" s="329">
        <v>780</v>
      </c>
      <c r="E42" s="329">
        <v>0</v>
      </c>
      <c r="F42" s="329">
        <v>560</v>
      </c>
      <c r="G42" s="331">
        <v>0</v>
      </c>
      <c r="H42" s="328">
        <v>3</v>
      </c>
      <c r="I42" s="352">
        <v>55</v>
      </c>
      <c r="J42" s="398">
        <v>190</v>
      </c>
      <c r="K42" s="332">
        <v>98840</v>
      </c>
      <c r="L42" s="399">
        <v>2.2247231475645988</v>
      </c>
      <c r="M42" s="400">
        <v>886</v>
      </c>
      <c r="N42" s="332">
        <v>8900</v>
      </c>
      <c r="O42" s="329">
        <v>0</v>
      </c>
      <c r="P42" s="330">
        <v>30868</v>
      </c>
      <c r="Q42" s="399">
        <v>0.69478707121635008</v>
      </c>
      <c r="S42"/>
      <c r="T42"/>
      <c r="U42"/>
    </row>
    <row r="43" spans="1:21" x14ac:dyDescent="0.25">
      <c r="A43" s="515" t="s">
        <v>44</v>
      </c>
      <c r="B43" s="332">
        <v>3178</v>
      </c>
      <c r="C43" s="330">
        <v>54480</v>
      </c>
      <c r="D43" s="330">
        <v>3063</v>
      </c>
      <c r="E43" s="329">
        <v>4004</v>
      </c>
      <c r="F43" s="330">
        <v>1613</v>
      </c>
      <c r="G43" s="331">
        <v>0</v>
      </c>
      <c r="H43" s="328">
        <v>2</v>
      </c>
      <c r="I43" s="352">
        <v>54</v>
      </c>
      <c r="J43" s="398">
        <v>53</v>
      </c>
      <c r="K43" s="332">
        <v>66338</v>
      </c>
      <c r="L43" s="399">
        <v>1.3424940300319748</v>
      </c>
      <c r="M43" s="401">
        <v>6147</v>
      </c>
      <c r="N43" s="332">
        <v>33823</v>
      </c>
      <c r="O43" s="330">
        <v>6611</v>
      </c>
      <c r="P43" s="330">
        <v>93309</v>
      </c>
      <c r="Q43" s="399">
        <v>1.8883110049783463</v>
      </c>
    </row>
    <row r="44" spans="1:21" x14ac:dyDescent="0.25">
      <c r="A44" s="515" t="s">
        <v>42</v>
      </c>
      <c r="B44" s="332">
        <v>127677</v>
      </c>
      <c r="C44" s="329">
        <v>475</v>
      </c>
      <c r="D44" s="330">
        <v>9643</v>
      </c>
      <c r="E44" s="329">
        <v>0</v>
      </c>
      <c r="F44" s="330">
        <v>13568</v>
      </c>
      <c r="G44" s="331">
        <v>0</v>
      </c>
      <c r="H44" s="328">
        <v>6</v>
      </c>
      <c r="I44" s="352">
        <v>58</v>
      </c>
      <c r="J44" s="398">
        <v>71</v>
      </c>
      <c r="K44" s="332">
        <v>151363</v>
      </c>
      <c r="L44" s="399">
        <v>3.1545130567075841</v>
      </c>
      <c r="M44" s="401">
        <v>13985</v>
      </c>
      <c r="N44" s="332">
        <v>28496</v>
      </c>
      <c r="O44" s="329">
        <v>141</v>
      </c>
      <c r="P44" s="330">
        <v>171164</v>
      </c>
      <c r="Q44" s="399">
        <v>3.5671800429318719</v>
      </c>
    </row>
    <row r="45" spans="1:21" x14ac:dyDescent="0.25">
      <c r="A45" s="515" t="s">
        <v>43</v>
      </c>
      <c r="B45" s="332">
        <v>161044</v>
      </c>
      <c r="C45" s="329">
        <v>25</v>
      </c>
      <c r="D45" s="330">
        <v>5555</v>
      </c>
      <c r="E45" s="329">
        <v>0</v>
      </c>
      <c r="F45" s="330">
        <v>2560</v>
      </c>
      <c r="G45" s="331">
        <v>0</v>
      </c>
      <c r="H45" s="328">
        <v>1</v>
      </c>
      <c r="I45" s="352">
        <v>53</v>
      </c>
      <c r="J45" s="398">
        <v>148</v>
      </c>
      <c r="K45" s="332">
        <v>169184</v>
      </c>
      <c r="L45" s="399">
        <v>3.4556967196372401</v>
      </c>
      <c r="M45" s="401">
        <v>1325</v>
      </c>
      <c r="N45" s="332">
        <v>22320</v>
      </c>
      <c r="O45" s="338" t="s">
        <v>69</v>
      </c>
      <c r="P45" s="330">
        <v>71392</v>
      </c>
      <c r="Q45" s="399">
        <v>1.4582295028391683</v>
      </c>
    </row>
    <row r="46" spans="1:21" s="220" customFormat="1" x14ac:dyDescent="0.25">
      <c r="A46" s="377"/>
      <c r="B46" s="334"/>
      <c r="C46" s="335"/>
      <c r="D46" s="335"/>
      <c r="E46" s="335"/>
      <c r="F46" s="335"/>
      <c r="G46" s="336"/>
      <c r="H46" s="334"/>
      <c r="I46" s="335"/>
      <c r="J46" s="402"/>
      <c r="K46" s="334"/>
      <c r="L46" s="336"/>
      <c r="M46" s="334"/>
      <c r="N46" s="334"/>
      <c r="O46" s="335"/>
      <c r="P46" s="335"/>
      <c r="Q46" s="336"/>
      <c r="S46"/>
      <c r="T46"/>
      <c r="U46"/>
    </row>
    <row r="47" spans="1:21" s="220" customFormat="1" x14ac:dyDescent="0.25">
      <c r="A47" s="517" t="s">
        <v>621</v>
      </c>
      <c r="B47" s="332"/>
      <c r="C47" s="330"/>
      <c r="D47" s="330"/>
      <c r="E47" s="329"/>
      <c r="F47" s="330"/>
      <c r="G47" s="331"/>
      <c r="H47" s="328"/>
      <c r="I47" s="352"/>
      <c r="J47" s="398"/>
      <c r="K47" s="332"/>
      <c r="L47" s="399"/>
      <c r="M47" s="401"/>
      <c r="N47" s="332"/>
      <c r="O47" s="330"/>
      <c r="P47" s="330"/>
      <c r="Q47" s="399"/>
      <c r="S47"/>
      <c r="T47"/>
      <c r="U47"/>
    </row>
    <row r="48" spans="1:21" x14ac:dyDescent="0.25">
      <c r="A48" s="515" t="s">
        <v>49</v>
      </c>
      <c r="B48" s="332">
        <v>147704</v>
      </c>
      <c r="C48" s="329">
        <v>427</v>
      </c>
      <c r="D48" s="330">
        <v>4553</v>
      </c>
      <c r="E48" s="329">
        <v>31</v>
      </c>
      <c r="F48" s="330">
        <v>8536</v>
      </c>
      <c r="G48" s="331">
        <v>0</v>
      </c>
      <c r="H48" s="328">
        <v>3</v>
      </c>
      <c r="I48" s="352">
        <v>55</v>
      </c>
      <c r="J48" s="398">
        <v>190</v>
      </c>
      <c r="K48" s="332">
        <v>161251</v>
      </c>
      <c r="L48" s="2">
        <v>2.5592147028948706</v>
      </c>
      <c r="M48" s="401">
        <v>3969</v>
      </c>
      <c r="N48" s="332">
        <v>31205</v>
      </c>
      <c r="O48" s="329">
        <v>127</v>
      </c>
      <c r="P48" s="330">
        <v>96500</v>
      </c>
      <c r="Q48" s="681">
        <v>1.5315515490096496</v>
      </c>
    </row>
    <row r="49" spans="1:21" s="247" customFormat="1" x14ac:dyDescent="0.25">
      <c r="A49" s="515" t="s">
        <v>48</v>
      </c>
      <c r="B49" s="332">
        <v>49153</v>
      </c>
      <c r="C49" s="329">
        <v>685</v>
      </c>
      <c r="D49" s="330">
        <v>2586</v>
      </c>
      <c r="E49" s="329">
        <v>35</v>
      </c>
      <c r="F49" s="330">
        <v>5260</v>
      </c>
      <c r="G49" s="331">
        <v>0</v>
      </c>
      <c r="H49" s="328">
        <v>7</v>
      </c>
      <c r="I49" s="352">
        <v>59</v>
      </c>
      <c r="J49" s="398">
        <v>67</v>
      </c>
      <c r="K49" s="332">
        <v>57719</v>
      </c>
      <c r="L49" s="399">
        <v>0.96039867551872748</v>
      </c>
      <c r="M49" s="401">
        <v>6417</v>
      </c>
      <c r="N49" s="332">
        <v>74594</v>
      </c>
      <c r="O49" s="330">
        <v>2885</v>
      </c>
      <c r="P49" s="330">
        <v>208975</v>
      </c>
      <c r="Q49" s="399">
        <v>3.4771793207873674</v>
      </c>
      <c r="S49"/>
      <c r="T49"/>
      <c r="U49"/>
    </row>
    <row r="50" spans="1:21" x14ac:dyDescent="0.25">
      <c r="A50" s="515" t="s">
        <v>51</v>
      </c>
      <c r="B50" s="332">
        <v>56389</v>
      </c>
      <c r="C50" s="329">
        <v>17</v>
      </c>
      <c r="D50" s="330">
        <v>2385</v>
      </c>
      <c r="E50" s="329">
        <v>0</v>
      </c>
      <c r="F50" s="330">
        <v>3351</v>
      </c>
      <c r="G50" s="331">
        <v>0</v>
      </c>
      <c r="H50" s="328">
        <v>0</v>
      </c>
      <c r="I50" s="352">
        <v>52</v>
      </c>
      <c r="J50" s="398">
        <v>57</v>
      </c>
      <c r="K50" s="332">
        <v>62142</v>
      </c>
      <c r="L50" s="399">
        <v>0.90997217747840098</v>
      </c>
      <c r="M50" s="401">
        <v>5442</v>
      </c>
      <c r="N50" s="332">
        <v>31496</v>
      </c>
      <c r="O50" s="329">
        <v>0</v>
      </c>
      <c r="P50" s="330">
        <v>105176</v>
      </c>
      <c r="Q50" s="399">
        <v>1.5401376482647533</v>
      </c>
    </row>
    <row r="51" spans="1:21" x14ac:dyDescent="0.25">
      <c r="A51" s="515" t="s">
        <v>54</v>
      </c>
      <c r="B51" s="332">
        <v>68898</v>
      </c>
      <c r="C51" s="330">
        <v>1312</v>
      </c>
      <c r="D51" s="330">
        <v>2597</v>
      </c>
      <c r="E51" s="330">
        <v>5428</v>
      </c>
      <c r="F51" s="330">
        <v>1142</v>
      </c>
      <c r="G51" s="331">
        <v>0</v>
      </c>
      <c r="H51" s="328">
        <v>1</v>
      </c>
      <c r="I51" s="352">
        <v>53</v>
      </c>
      <c r="J51" s="398">
        <v>153</v>
      </c>
      <c r="K51" s="332">
        <v>79377</v>
      </c>
      <c r="L51" s="399">
        <v>0.99546018886617593</v>
      </c>
      <c r="M51" s="400">
        <v>938</v>
      </c>
      <c r="N51" s="332">
        <v>15453</v>
      </c>
      <c r="O51" s="330">
        <v>5208</v>
      </c>
      <c r="P51" s="330">
        <v>80297</v>
      </c>
      <c r="Q51" s="399">
        <v>1.0069978304217511</v>
      </c>
    </row>
    <row r="52" spans="1:21" x14ac:dyDescent="0.25">
      <c r="A52" s="515" t="s">
        <v>50</v>
      </c>
      <c r="B52" s="332">
        <v>129091</v>
      </c>
      <c r="C52" s="329">
        <v>863</v>
      </c>
      <c r="D52" s="330">
        <v>2269</v>
      </c>
      <c r="E52" s="329">
        <v>24</v>
      </c>
      <c r="F52" s="330">
        <v>5901</v>
      </c>
      <c r="G52" s="331">
        <v>0</v>
      </c>
      <c r="H52" s="328">
        <v>7</v>
      </c>
      <c r="I52" s="352">
        <v>59</v>
      </c>
      <c r="J52" s="398">
        <v>200</v>
      </c>
      <c r="K52" s="332">
        <v>138148</v>
      </c>
      <c r="L52" s="399">
        <v>2.0452432416427322</v>
      </c>
      <c r="M52" s="401">
        <v>7647</v>
      </c>
      <c r="N52" s="332">
        <v>26496</v>
      </c>
      <c r="O52" s="330">
        <v>1490</v>
      </c>
      <c r="P52" s="330">
        <v>124719</v>
      </c>
      <c r="Q52" s="399">
        <v>1.8464305806413408</v>
      </c>
    </row>
    <row r="53" spans="1:21" x14ac:dyDescent="0.25">
      <c r="A53" s="515" t="s">
        <v>53</v>
      </c>
      <c r="B53" s="332">
        <v>153743</v>
      </c>
      <c r="C53" s="329">
        <v>830</v>
      </c>
      <c r="D53" s="330">
        <v>5101</v>
      </c>
      <c r="E53" s="329">
        <v>0</v>
      </c>
      <c r="F53" s="330">
        <v>10639</v>
      </c>
      <c r="G53" s="331">
        <v>0</v>
      </c>
      <c r="H53" s="328">
        <v>9</v>
      </c>
      <c r="I53" s="352">
        <v>61</v>
      </c>
      <c r="J53" s="398">
        <v>192</v>
      </c>
      <c r="K53" s="332">
        <v>170313</v>
      </c>
      <c r="L53" s="399">
        <v>2.2312721079523121</v>
      </c>
      <c r="M53" s="401">
        <v>7708</v>
      </c>
      <c r="N53" s="332">
        <v>133159</v>
      </c>
      <c r="O53" s="330">
        <v>4054</v>
      </c>
      <c r="P53" s="330">
        <v>381328</v>
      </c>
      <c r="Q53" s="399">
        <v>4.9957814751735885</v>
      </c>
    </row>
    <row r="54" spans="1:21" x14ac:dyDescent="0.25">
      <c r="A54" s="515" t="s">
        <v>52</v>
      </c>
      <c r="B54" s="332">
        <v>143097</v>
      </c>
      <c r="C54" s="330">
        <v>4837</v>
      </c>
      <c r="D54" s="330">
        <v>4643</v>
      </c>
      <c r="E54" s="329">
        <v>0</v>
      </c>
      <c r="F54" s="330">
        <v>9012</v>
      </c>
      <c r="G54" s="331">
        <v>0</v>
      </c>
      <c r="H54" s="328">
        <v>2</v>
      </c>
      <c r="I54" s="352">
        <v>54</v>
      </c>
      <c r="J54" s="398">
        <v>21</v>
      </c>
      <c r="K54" s="332">
        <v>161589</v>
      </c>
      <c r="L54" s="399">
        <v>2.16915456278358</v>
      </c>
      <c r="M54" s="400">
        <v>3</v>
      </c>
      <c r="N54" s="332">
        <v>41323</v>
      </c>
      <c r="O54" s="330">
        <v>4431</v>
      </c>
      <c r="P54" s="330">
        <v>136579</v>
      </c>
      <c r="Q54" s="399">
        <v>1.8334228259994094</v>
      </c>
    </row>
    <row r="55" spans="1:21" s="220" customFormat="1" x14ac:dyDescent="0.25">
      <c r="A55" s="377"/>
      <c r="B55" s="334"/>
      <c r="C55" s="335"/>
      <c r="D55" s="335"/>
      <c r="E55" s="335"/>
      <c r="F55" s="335"/>
      <c r="G55" s="336"/>
      <c r="H55" s="334"/>
      <c r="I55" s="335"/>
      <c r="J55" s="402"/>
      <c r="K55" s="334"/>
      <c r="L55" s="336"/>
      <c r="M55" s="334"/>
      <c r="N55" s="334"/>
      <c r="O55" s="335"/>
      <c r="P55" s="335"/>
      <c r="Q55" s="336"/>
      <c r="S55"/>
      <c r="T55"/>
      <c r="U55"/>
    </row>
    <row r="56" spans="1:21" s="220" customFormat="1" x14ac:dyDescent="0.25">
      <c r="A56" s="517" t="s">
        <v>622</v>
      </c>
      <c r="B56" s="332"/>
      <c r="C56" s="330"/>
      <c r="D56" s="330"/>
      <c r="E56" s="330"/>
      <c r="F56" s="330"/>
      <c r="G56" s="331"/>
      <c r="H56" s="328"/>
      <c r="I56" s="352"/>
      <c r="J56" s="398"/>
      <c r="K56" s="332"/>
      <c r="L56" s="399"/>
      <c r="M56" s="400"/>
      <c r="N56" s="332"/>
      <c r="O56" s="330"/>
      <c r="P56" s="330"/>
      <c r="Q56" s="399"/>
      <c r="S56"/>
      <c r="T56"/>
      <c r="U56"/>
    </row>
    <row r="57" spans="1:21" x14ac:dyDescent="0.25">
      <c r="A57" s="515" t="s">
        <v>58</v>
      </c>
      <c r="B57" s="332">
        <v>171946</v>
      </c>
      <c r="C57" s="330">
        <v>1381</v>
      </c>
      <c r="D57" s="330">
        <v>7161</v>
      </c>
      <c r="E57" s="329">
        <v>44</v>
      </c>
      <c r="F57" s="330">
        <v>9670</v>
      </c>
      <c r="G57" s="331">
        <v>0</v>
      </c>
      <c r="H57" s="328">
        <v>32</v>
      </c>
      <c r="I57" s="352">
        <v>84</v>
      </c>
      <c r="J57" s="398">
        <v>69</v>
      </c>
      <c r="K57" s="332">
        <v>190202</v>
      </c>
      <c r="L57" s="399">
        <v>1.7486140862162485</v>
      </c>
      <c r="M57" s="401">
        <v>21238</v>
      </c>
      <c r="N57" s="332">
        <v>56950</v>
      </c>
      <c r="O57" s="330">
        <v>1521</v>
      </c>
      <c r="P57" s="330">
        <v>219464</v>
      </c>
      <c r="Q57" s="399">
        <v>2.0176330523199693</v>
      </c>
    </row>
    <row r="58" spans="1:21" x14ac:dyDescent="0.25">
      <c r="A58" s="515" t="s">
        <v>56</v>
      </c>
      <c r="B58" s="332">
        <v>187719</v>
      </c>
      <c r="C58" s="330">
        <v>1793</v>
      </c>
      <c r="D58" s="330">
        <v>5930</v>
      </c>
      <c r="E58" s="329">
        <v>952</v>
      </c>
      <c r="F58" s="330">
        <v>9333</v>
      </c>
      <c r="G58" s="331">
        <v>0</v>
      </c>
      <c r="H58" s="328">
        <v>5</v>
      </c>
      <c r="I58" s="352">
        <v>57</v>
      </c>
      <c r="J58" s="398">
        <v>196</v>
      </c>
      <c r="K58" s="332">
        <v>205727</v>
      </c>
      <c r="L58" s="399">
        <v>2.0231197388089055</v>
      </c>
      <c r="M58" s="401">
        <v>7630</v>
      </c>
      <c r="N58" s="332">
        <v>148060</v>
      </c>
      <c r="O58" s="330">
        <v>15378</v>
      </c>
      <c r="P58" s="330">
        <v>338623</v>
      </c>
      <c r="Q58" s="399">
        <v>3.3300192746440089</v>
      </c>
    </row>
    <row r="59" spans="1:21" s="247" customFormat="1" x14ac:dyDescent="0.25">
      <c r="A59" s="515" t="s">
        <v>55</v>
      </c>
      <c r="B59" s="332">
        <v>314912</v>
      </c>
      <c r="C59" s="329">
        <v>681</v>
      </c>
      <c r="D59" s="330">
        <v>4674</v>
      </c>
      <c r="E59" s="329">
        <v>0</v>
      </c>
      <c r="F59" s="330">
        <v>10023</v>
      </c>
      <c r="G59" s="331">
        <v>0</v>
      </c>
      <c r="H59" s="328">
        <v>8</v>
      </c>
      <c r="I59" s="352">
        <v>60</v>
      </c>
      <c r="J59" s="398">
        <v>258</v>
      </c>
      <c r="K59" s="332">
        <v>330290</v>
      </c>
      <c r="L59" s="399">
        <v>3.682450135462076</v>
      </c>
      <c r="M59" s="401">
        <v>14127</v>
      </c>
      <c r="N59" s="332">
        <v>108366</v>
      </c>
      <c r="O59" s="330">
        <v>1529</v>
      </c>
      <c r="P59" s="330">
        <v>327619</v>
      </c>
      <c r="Q59" s="399">
        <v>3.6526707769837112</v>
      </c>
      <c r="S59"/>
      <c r="T59"/>
      <c r="U59"/>
    </row>
    <row r="60" spans="1:21" x14ac:dyDescent="0.25">
      <c r="A60" s="515" t="s">
        <v>57</v>
      </c>
      <c r="B60" s="332">
        <v>205904</v>
      </c>
      <c r="C60" s="329">
        <v>0</v>
      </c>
      <c r="D60" s="330">
        <v>6008</v>
      </c>
      <c r="E60" s="329">
        <v>0</v>
      </c>
      <c r="F60" s="330">
        <v>16605</v>
      </c>
      <c r="G60" s="331">
        <v>0</v>
      </c>
      <c r="H60" s="328">
        <v>1</v>
      </c>
      <c r="I60" s="352">
        <v>53</v>
      </c>
      <c r="J60" s="398">
        <v>67</v>
      </c>
      <c r="K60" s="332">
        <v>228517</v>
      </c>
      <c r="L60" s="399">
        <v>2.1916522006003816</v>
      </c>
      <c r="M60" s="401">
        <v>4638</v>
      </c>
      <c r="N60" s="332">
        <v>45881</v>
      </c>
      <c r="O60" s="329">
        <v>0</v>
      </c>
      <c r="P60" s="330">
        <v>324484</v>
      </c>
      <c r="Q60" s="399">
        <v>3.1120488745240582</v>
      </c>
    </row>
    <row r="61" spans="1:21" s="220" customFormat="1" x14ac:dyDescent="0.25">
      <c r="A61" s="377"/>
      <c r="B61" s="334"/>
      <c r="C61" s="335"/>
      <c r="D61" s="335"/>
      <c r="E61" s="335"/>
      <c r="F61" s="335"/>
      <c r="G61" s="336"/>
      <c r="H61" s="334"/>
      <c r="I61" s="335"/>
      <c r="J61" s="402"/>
      <c r="K61" s="334"/>
      <c r="L61" s="336"/>
      <c r="M61" s="334"/>
      <c r="N61" s="334"/>
      <c r="O61" s="335"/>
      <c r="P61" s="335"/>
      <c r="Q61" s="336"/>
      <c r="S61"/>
      <c r="T61"/>
      <c r="U61"/>
    </row>
    <row r="62" spans="1:21" s="220" customFormat="1" x14ac:dyDescent="0.25">
      <c r="A62" s="517" t="s">
        <v>623</v>
      </c>
      <c r="B62" s="332"/>
      <c r="C62" s="330"/>
      <c r="D62" s="330"/>
      <c r="E62" s="329"/>
      <c r="F62" s="330"/>
      <c r="G62" s="331"/>
      <c r="H62" s="328"/>
      <c r="I62" s="352"/>
      <c r="J62" s="398"/>
      <c r="K62" s="332"/>
      <c r="L62" s="399"/>
      <c r="M62" s="401"/>
      <c r="N62" s="332"/>
      <c r="O62" s="330"/>
      <c r="P62" s="330"/>
      <c r="Q62" s="399"/>
      <c r="S62"/>
      <c r="T62"/>
      <c r="U62"/>
    </row>
    <row r="63" spans="1:21" s="247" customFormat="1" ht="15" customHeight="1" x14ac:dyDescent="0.25">
      <c r="A63" s="518" t="s">
        <v>61</v>
      </c>
      <c r="B63" s="332">
        <v>387163</v>
      </c>
      <c r="C63" s="330">
        <v>1549</v>
      </c>
      <c r="D63" s="330">
        <v>18477</v>
      </c>
      <c r="E63" s="329">
        <v>81</v>
      </c>
      <c r="F63" s="330">
        <v>32154</v>
      </c>
      <c r="G63" s="331">
        <v>0</v>
      </c>
      <c r="H63" s="328">
        <v>8</v>
      </c>
      <c r="I63" s="352">
        <v>60</v>
      </c>
      <c r="J63" s="398">
        <v>306</v>
      </c>
      <c r="K63" s="332">
        <v>439424</v>
      </c>
      <c r="L63" s="679">
        <v>1.9957308045162638</v>
      </c>
      <c r="M63" s="401">
        <v>6564</v>
      </c>
      <c r="N63" s="332">
        <v>253613</v>
      </c>
      <c r="O63" s="330">
        <v>4376</v>
      </c>
      <c r="P63" s="330">
        <v>652573</v>
      </c>
      <c r="Q63" s="679">
        <v>2.9637890472427357</v>
      </c>
      <c r="S63"/>
      <c r="T63"/>
      <c r="U63"/>
    </row>
    <row r="64" spans="1:21" s="247" customFormat="1" x14ac:dyDescent="0.25">
      <c r="A64" s="515" t="s">
        <v>63</v>
      </c>
      <c r="B64" s="332">
        <v>506669</v>
      </c>
      <c r="C64" s="330">
        <v>29687</v>
      </c>
      <c r="D64" s="330">
        <v>30055</v>
      </c>
      <c r="E64" s="329">
        <v>1469</v>
      </c>
      <c r="F64" s="330">
        <v>32588</v>
      </c>
      <c r="G64" s="331">
        <v>296</v>
      </c>
      <c r="H64" s="328">
        <v>11</v>
      </c>
      <c r="I64" s="352">
        <v>63</v>
      </c>
      <c r="J64" s="398">
        <v>740</v>
      </c>
      <c r="K64" s="332">
        <v>600764</v>
      </c>
      <c r="L64" s="2">
        <v>2.0221684411068739</v>
      </c>
      <c r="M64" s="401">
        <v>158594</v>
      </c>
      <c r="N64" s="332">
        <v>313614</v>
      </c>
      <c r="O64" s="330">
        <v>44470</v>
      </c>
      <c r="P64" s="330">
        <v>1035637</v>
      </c>
      <c r="Q64" s="684">
        <v>3.4859486551168168</v>
      </c>
      <c r="S64"/>
      <c r="T64"/>
      <c r="U64"/>
    </row>
    <row r="65" spans="1:19" ht="15" customHeight="1" x14ac:dyDescent="0.25">
      <c r="A65" s="515" t="s">
        <v>60</v>
      </c>
      <c r="B65" s="332">
        <v>387163</v>
      </c>
      <c r="C65" s="330">
        <v>1549</v>
      </c>
      <c r="D65" s="330">
        <v>18477</v>
      </c>
      <c r="E65" s="329">
        <v>81</v>
      </c>
      <c r="F65" s="330">
        <v>32154</v>
      </c>
      <c r="G65" s="331">
        <v>0</v>
      </c>
      <c r="H65" s="328">
        <v>8</v>
      </c>
      <c r="I65" s="352">
        <v>60</v>
      </c>
      <c r="J65" s="398">
        <v>306</v>
      </c>
      <c r="K65" s="332">
        <v>439424</v>
      </c>
      <c r="L65" s="399">
        <v>2.008657692043974</v>
      </c>
      <c r="M65" s="401">
        <v>6564</v>
      </c>
      <c r="N65" s="332">
        <v>253613</v>
      </c>
      <c r="O65" s="330">
        <v>4376</v>
      </c>
      <c r="P65" s="330">
        <v>652573</v>
      </c>
      <c r="Q65" s="399">
        <v>2.9829863095102049</v>
      </c>
    </row>
    <row r="66" spans="1:19" s="247" customFormat="1" ht="15" customHeight="1" thickBot="1" x14ac:dyDescent="0.3">
      <c r="A66" s="518"/>
      <c r="B66" s="332"/>
      <c r="C66" s="330"/>
      <c r="D66" s="330"/>
      <c r="E66" s="329"/>
      <c r="F66" s="330"/>
      <c r="G66" s="331"/>
      <c r="H66" s="328"/>
      <c r="I66" s="352"/>
      <c r="J66" s="398"/>
      <c r="K66" s="332"/>
      <c r="L66" s="399"/>
      <c r="M66" s="401"/>
      <c r="N66" s="342"/>
      <c r="O66" s="343"/>
      <c r="P66" s="343"/>
      <c r="Q66" s="406"/>
      <c r="S66"/>
    </row>
    <row r="67" spans="1:19" s="247" customFormat="1" ht="15" customHeight="1" thickBot="1" x14ac:dyDescent="0.3">
      <c r="A67" s="626"/>
      <c r="B67" s="723" t="s">
        <v>100</v>
      </c>
      <c r="C67" s="724"/>
      <c r="D67" s="724"/>
      <c r="E67" s="724"/>
      <c r="F67" s="724"/>
      <c r="G67" s="725"/>
      <c r="H67" s="723" t="s">
        <v>101</v>
      </c>
      <c r="I67" s="724"/>
      <c r="J67" s="376" t="s">
        <v>102</v>
      </c>
      <c r="K67" s="729" t="s">
        <v>103</v>
      </c>
      <c r="L67" s="730"/>
      <c r="M67" s="735" t="s">
        <v>104</v>
      </c>
      <c r="N67" s="726" t="s">
        <v>105</v>
      </c>
      <c r="O67" s="727"/>
      <c r="P67" s="727"/>
      <c r="Q67" s="728"/>
      <c r="S67"/>
    </row>
    <row r="68" spans="1:19" s="247" customFormat="1" ht="41.25" customHeight="1" thickBot="1" x14ac:dyDescent="0.3">
      <c r="A68" s="627" t="s">
        <v>2</v>
      </c>
      <c r="B68" s="34" t="s">
        <v>96</v>
      </c>
      <c r="C68" s="271" t="s">
        <v>106</v>
      </c>
      <c r="D68" s="271" t="s">
        <v>107</v>
      </c>
      <c r="E68" s="271" t="s">
        <v>108</v>
      </c>
      <c r="F68" s="271" t="s">
        <v>109</v>
      </c>
      <c r="G68" s="35" t="s">
        <v>110</v>
      </c>
      <c r="H68" s="380" t="s">
        <v>111</v>
      </c>
      <c r="I68" s="381" t="s">
        <v>112</v>
      </c>
      <c r="J68" s="382" t="s">
        <v>96</v>
      </c>
      <c r="K68" s="383" t="s">
        <v>113</v>
      </c>
      <c r="L68" s="384" t="s">
        <v>114</v>
      </c>
      <c r="M68" s="736"/>
      <c r="N68" s="383" t="s">
        <v>115</v>
      </c>
      <c r="O68" s="271" t="s">
        <v>116</v>
      </c>
      <c r="P68" s="385" t="s">
        <v>94</v>
      </c>
      <c r="Q68" s="386" t="s">
        <v>114</v>
      </c>
      <c r="S68"/>
    </row>
    <row r="69" spans="1:19" s="247" customFormat="1" ht="15" customHeight="1" x14ac:dyDescent="0.25">
      <c r="A69" s="377"/>
      <c r="B69" s="334"/>
      <c r="C69" s="335"/>
      <c r="D69" s="335"/>
      <c r="E69" s="335"/>
      <c r="F69" s="335"/>
      <c r="G69" s="336"/>
      <c r="H69" s="334"/>
      <c r="I69" s="335"/>
      <c r="J69" s="402"/>
      <c r="K69" s="334"/>
      <c r="L69" s="336"/>
      <c r="M69" s="334"/>
      <c r="N69" s="334"/>
      <c r="O69" s="335"/>
      <c r="P69" s="335"/>
      <c r="Q69" s="336"/>
      <c r="S69"/>
    </row>
    <row r="70" spans="1:19" s="247" customFormat="1" ht="15" customHeight="1" x14ac:dyDescent="0.25">
      <c r="A70" s="628" t="s">
        <v>638</v>
      </c>
      <c r="B70" s="332"/>
      <c r="C70" s="330"/>
      <c r="D70" s="330"/>
      <c r="E70" s="329"/>
      <c r="F70" s="330"/>
      <c r="G70" s="331"/>
      <c r="H70" s="328"/>
      <c r="I70" s="352"/>
      <c r="J70" s="398"/>
      <c r="K70" s="332"/>
      <c r="L70" s="399"/>
      <c r="M70" s="401"/>
      <c r="N70" s="332"/>
      <c r="O70" s="330"/>
      <c r="P70" s="330"/>
      <c r="Q70" s="399"/>
      <c r="S70"/>
    </row>
    <row r="71" spans="1:19" s="247" customFormat="1" x14ac:dyDescent="0.25">
      <c r="A71" s="515" t="s">
        <v>59</v>
      </c>
      <c r="B71" s="332">
        <v>263023</v>
      </c>
      <c r="C71" s="329">
        <v>978</v>
      </c>
      <c r="D71" s="330">
        <v>18379</v>
      </c>
      <c r="E71" s="329">
        <v>0</v>
      </c>
      <c r="F71" s="330">
        <v>34715</v>
      </c>
      <c r="G71" s="331">
        <v>0</v>
      </c>
      <c r="H71" s="328">
        <v>3</v>
      </c>
      <c r="I71" s="352">
        <v>55</v>
      </c>
      <c r="J71" s="398">
        <v>989</v>
      </c>
      <c r="K71" s="332">
        <v>317095</v>
      </c>
      <c r="L71" s="399">
        <v>1.928332522500608</v>
      </c>
      <c r="M71" s="401">
        <v>22756</v>
      </c>
      <c r="N71" s="332">
        <v>210847</v>
      </c>
      <c r="O71" s="330">
        <v>3084</v>
      </c>
      <c r="P71" s="330">
        <v>970537</v>
      </c>
      <c r="Q71" s="399">
        <v>5.9020737046947218</v>
      </c>
      <c r="S71"/>
    </row>
    <row r="72" spans="1:19" x14ac:dyDescent="0.25">
      <c r="A72" s="515" t="s">
        <v>62</v>
      </c>
      <c r="B72" s="332">
        <v>539110</v>
      </c>
      <c r="C72" s="330">
        <v>1303</v>
      </c>
      <c r="D72" s="330">
        <v>20630</v>
      </c>
      <c r="E72" s="329">
        <v>0</v>
      </c>
      <c r="F72" s="330">
        <v>30203</v>
      </c>
      <c r="G72" s="331">
        <v>0</v>
      </c>
      <c r="H72" s="328">
        <v>5</v>
      </c>
      <c r="I72" s="352">
        <v>57</v>
      </c>
      <c r="J72" s="398">
        <v>503</v>
      </c>
      <c r="K72" s="332">
        <v>591246</v>
      </c>
      <c r="L72" s="399">
        <v>2.4258336102802702</v>
      </c>
      <c r="M72" s="401">
        <v>47026</v>
      </c>
      <c r="N72" s="332">
        <v>146395</v>
      </c>
      <c r="O72" s="330">
        <v>3518</v>
      </c>
      <c r="P72" s="330">
        <v>432163</v>
      </c>
      <c r="Q72" s="399">
        <v>1.773129172154319</v>
      </c>
    </row>
    <row r="73" spans="1:19" s="220" customFormat="1" x14ac:dyDescent="0.25">
      <c r="A73" s="377"/>
      <c r="B73" s="334"/>
      <c r="C73" s="335"/>
      <c r="D73" s="335"/>
      <c r="E73" s="335"/>
      <c r="F73" s="335"/>
      <c r="G73" s="336"/>
      <c r="H73" s="334"/>
      <c r="I73" s="335"/>
      <c r="J73" s="402"/>
      <c r="K73" s="334"/>
      <c r="L73" s="336"/>
      <c r="M73" s="334"/>
      <c r="N73" s="334"/>
      <c r="O73" s="335"/>
      <c r="P73" s="335"/>
      <c r="Q73" s="336"/>
      <c r="S73"/>
    </row>
    <row r="74" spans="1:19" x14ac:dyDescent="0.25">
      <c r="A74" s="629" t="s">
        <v>627</v>
      </c>
      <c r="B74" s="340"/>
      <c r="C74" s="266"/>
      <c r="D74" s="266"/>
      <c r="E74" s="266"/>
      <c r="F74" s="266"/>
      <c r="G74" s="341"/>
      <c r="H74" s="340"/>
      <c r="I74" s="353"/>
      <c r="J74" s="403"/>
      <c r="K74" s="404"/>
      <c r="L74" s="399"/>
      <c r="M74" s="405"/>
      <c r="N74" s="340"/>
      <c r="O74" s="266"/>
      <c r="P74" s="266"/>
      <c r="Q74" s="399"/>
    </row>
    <row r="75" spans="1:19" ht="15.75" thickBot="1" x14ac:dyDescent="0.3">
      <c r="A75" s="515" t="s">
        <v>64</v>
      </c>
      <c r="B75" s="332">
        <v>13942</v>
      </c>
      <c r="C75" s="329">
        <v>0</v>
      </c>
      <c r="D75" s="329">
        <v>24</v>
      </c>
      <c r="E75" s="329">
        <v>0</v>
      </c>
      <c r="F75" s="329">
        <v>443</v>
      </c>
      <c r="G75" s="331">
        <v>0</v>
      </c>
      <c r="H75" s="328">
        <v>0</v>
      </c>
      <c r="I75" s="352">
        <v>52</v>
      </c>
      <c r="J75" s="398">
        <v>12</v>
      </c>
      <c r="K75" s="332">
        <v>14409</v>
      </c>
      <c r="L75" s="399">
        <v>4.3011940298507465</v>
      </c>
      <c r="M75" s="400">
        <v>970</v>
      </c>
      <c r="N75" s="342">
        <v>1015</v>
      </c>
      <c r="O75" s="344">
        <v>0</v>
      </c>
      <c r="P75" s="343">
        <v>9807</v>
      </c>
      <c r="Q75" s="406">
        <v>2.9274626865671642</v>
      </c>
    </row>
    <row r="76" spans="1:19" ht="15.75" thickBot="1" x14ac:dyDescent="0.3">
      <c r="A76" s="520" t="s">
        <v>65</v>
      </c>
      <c r="B76" s="342">
        <v>89143</v>
      </c>
      <c r="C76" s="344">
        <v>0</v>
      </c>
      <c r="D76" s="343">
        <v>3821</v>
      </c>
      <c r="E76" s="344">
        <v>0</v>
      </c>
      <c r="F76" s="343">
        <v>9083</v>
      </c>
      <c r="G76" s="355">
        <v>0</v>
      </c>
      <c r="H76" s="354">
        <v>2</v>
      </c>
      <c r="I76" s="407">
        <v>54</v>
      </c>
      <c r="J76" s="413">
        <v>48</v>
      </c>
      <c r="K76" s="342">
        <v>102047</v>
      </c>
      <c r="L76" s="406">
        <v>6.6195511157239233</v>
      </c>
      <c r="M76" s="408">
        <v>3122</v>
      </c>
      <c r="N76" s="409">
        <v>22882</v>
      </c>
      <c r="O76" s="410">
        <v>0</v>
      </c>
      <c r="P76" s="411">
        <v>85394</v>
      </c>
      <c r="Q76" s="412">
        <v>5.5393098079916969</v>
      </c>
    </row>
    <row r="77" spans="1:19" ht="15.75" thickBot="1" x14ac:dyDescent="0.3">
      <c r="B77" s="255"/>
      <c r="C77" s="249"/>
      <c r="D77" s="249"/>
      <c r="E77" s="249"/>
      <c r="F77" s="249"/>
      <c r="G77" s="256"/>
      <c r="H77" s="374"/>
      <c r="I77" s="263"/>
      <c r="J77" s="265"/>
      <c r="K77" s="255"/>
      <c r="L77" s="256"/>
      <c r="M77" s="374"/>
      <c r="N77" s="374"/>
      <c r="O77" s="263"/>
      <c r="P77" s="263"/>
      <c r="Q77" s="686"/>
      <c r="R77" s="20"/>
    </row>
    <row r="78" spans="1:19" ht="15.75" thickBot="1" x14ac:dyDescent="0.3">
      <c r="A78" s="369" t="s">
        <v>635</v>
      </c>
      <c r="B78" s="370">
        <f>SUM(B6:B76)</f>
        <v>5680901</v>
      </c>
      <c r="C78" s="371">
        <f t="shared" ref="C78:P78" si="0">SUM(C6:C76)</f>
        <v>114871</v>
      </c>
      <c r="D78" s="371">
        <f t="shared" si="0"/>
        <v>207443</v>
      </c>
      <c r="E78" s="371">
        <f t="shared" si="0"/>
        <v>16483</v>
      </c>
      <c r="F78" s="371">
        <f t="shared" si="0"/>
        <v>340135</v>
      </c>
      <c r="G78" s="372">
        <f t="shared" si="0"/>
        <v>296</v>
      </c>
      <c r="H78" s="373">
        <f t="shared" si="0"/>
        <v>178</v>
      </c>
      <c r="I78" s="375">
        <f t="shared" si="0"/>
        <v>2882</v>
      </c>
      <c r="J78" s="378">
        <f t="shared" si="0"/>
        <v>6604</v>
      </c>
      <c r="K78" s="370">
        <f t="shared" si="0"/>
        <v>6360129</v>
      </c>
      <c r="L78" s="685">
        <v>2.1242355328633615</v>
      </c>
      <c r="M78" s="387">
        <f t="shared" si="0"/>
        <v>416648</v>
      </c>
      <c r="N78" s="370">
        <f t="shared" si="0"/>
        <v>2386942</v>
      </c>
      <c r="O78" s="371">
        <f t="shared" si="0"/>
        <v>128427</v>
      </c>
      <c r="P78" s="371">
        <f t="shared" si="0"/>
        <v>8052284</v>
      </c>
      <c r="Q78" s="687">
        <v>2.6894026510322542</v>
      </c>
      <c r="R78" s="9"/>
    </row>
    <row r="79" spans="1:19" x14ac:dyDescent="0.25">
      <c r="R79" s="9"/>
    </row>
  </sheetData>
  <sortState ref="A58:Q60">
    <sortCondition ref="A57"/>
  </sortState>
  <mergeCells count="15">
    <mergeCell ref="B67:G67"/>
    <mergeCell ref="H67:I67"/>
    <mergeCell ref="K67:L67"/>
    <mergeCell ref="M67:M68"/>
    <mergeCell ref="N67:Q67"/>
    <mergeCell ref="B34:G34"/>
    <mergeCell ref="H34:I34"/>
    <mergeCell ref="K34:L34"/>
    <mergeCell ref="M34:M35"/>
    <mergeCell ref="N34:Q34"/>
    <mergeCell ref="B2:G2"/>
    <mergeCell ref="H2:I2"/>
    <mergeCell ref="N2:Q2"/>
    <mergeCell ref="K2:L2"/>
    <mergeCell ref="M2:M3"/>
  </mergeCells>
  <pageMargins left="0.7" right="0.7" top="0.75" bottom="0.75" header="0.3" footer="0.3"/>
  <pageSetup orientation="landscape" horizontalDpi="300" verticalDpi="300" r:id="rId1"/>
  <headerFooter>
    <oddHeader>&amp;C2014 Annual Statistical Report:
Materials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zoomScaleNormal="100" workbookViewId="0">
      <pane ySplit="1" topLeftCell="A2" activePane="bottomLeft" state="frozen"/>
      <selection pane="bottomLeft" activeCell="Y23" sqref="Y23"/>
    </sheetView>
  </sheetViews>
  <sheetFormatPr defaultRowHeight="15" x14ac:dyDescent="0.25"/>
  <cols>
    <col min="1" max="1" width="38.7109375" customWidth="1"/>
    <col min="2" max="2" width="10.28515625" customWidth="1"/>
    <col min="8" max="8" width="9.7109375" customWidth="1"/>
    <col min="9" max="9" width="10" style="20" customWidth="1"/>
    <col min="10" max="10" width="10" customWidth="1"/>
  </cols>
  <sheetData>
    <row r="1" spans="1:23" x14ac:dyDescent="0.25">
      <c r="A1" s="625"/>
      <c r="B1" s="737" t="s">
        <v>131</v>
      </c>
      <c r="C1" s="738"/>
      <c r="D1" s="738"/>
      <c r="E1" s="739"/>
      <c r="F1" s="740" t="s">
        <v>132</v>
      </c>
      <c r="G1" s="741"/>
      <c r="H1" s="741"/>
      <c r="I1" s="741"/>
      <c r="J1" s="742"/>
      <c r="K1" s="743" t="s">
        <v>133</v>
      </c>
      <c r="L1" s="744"/>
      <c r="M1" s="745"/>
      <c r="N1" s="746" t="s">
        <v>134</v>
      </c>
      <c r="O1" s="747"/>
      <c r="P1" s="748"/>
    </row>
    <row r="2" spans="1:23" ht="47.25" customHeight="1" thickBot="1" x14ac:dyDescent="0.3">
      <c r="A2" s="600" t="s">
        <v>2</v>
      </c>
      <c r="B2" s="42" t="s">
        <v>117</v>
      </c>
      <c r="C2" s="272" t="s">
        <v>118</v>
      </c>
      <c r="D2" s="272" t="s">
        <v>119</v>
      </c>
      <c r="E2" s="358" t="s">
        <v>120</v>
      </c>
      <c r="F2" s="40" t="s">
        <v>122</v>
      </c>
      <c r="G2" s="225" t="s">
        <v>123</v>
      </c>
      <c r="H2" s="272" t="s">
        <v>124</v>
      </c>
      <c r="I2" s="226" t="s">
        <v>125</v>
      </c>
      <c r="J2" s="227" t="s">
        <v>121</v>
      </c>
      <c r="K2" s="277" t="s">
        <v>126</v>
      </c>
      <c r="L2" s="275" t="s">
        <v>127</v>
      </c>
      <c r="M2" s="276" t="s">
        <v>81</v>
      </c>
      <c r="N2" s="49" t="s">
        <v>128</v>
      </c>
      <c r="O2" s="50" t="s">
        <v>129</v>
      </c>
      <c r="P2" s="51" t="s">
        <v>130</v>
      </c>
    </row>
    <row r="3" spans="1:23" s="221" customFormat="1" ht="15" customHeight="1" thickBot="1" x14ac:dyDescent="0.3">
      <c r="A3" s="258" t="s">
        <v>625</v>
      </c>
      <c r="B3" s="235"/>
      <c r="C3" s="236"/>
      <c r="D3" s="236"/>
      <c r="E3" s="237"/>
      <c r="F3" s="235"/>
      <c r="G3" s="688"/>
      <c r="H3" s="236"/>
      <c r="I3" s="688"/>
      <c r="J3" s="237"/>
      <c r="K3" s="235"/>
      <c r="L3" s="236"/>
      <c r="M3" s="237"/>
      <c r="N3" s="235"/>
      <c r="O3" s="236"/>
      <c r="P3" s="237"/>
    </row>
    <row r="4" spans="1:23" x14ac:dyDescent="0.25">
      <c r="A4" s="515" t="s">
        <v>14</v>
      </c>
      <c r="B4" s="46">
        <v>167</v>
      </c>
      <c r="C4" s="47">
        <v>70</v>
      </c>
      <c r="D4" s="47">
        <v>168</v>
      </c>
      <c r="E4" s="48">
        <v>88</v>
      </c>
      <c r="F4" s="222">
        <v>8207</v>
      </c>
      <c r="G4" s="27">
        <v>0.98927193828351012</v>
      </c>
      <c r="H4" s="223">
        <v>2178</v>
      </c>
      <c r="I4" s="690">
        <v>0.26253616200578594</v>
      </c>
      <c r="J4" s="48">
        <v>38</v>
      </c>
      <c r="K4" s="46">
        <v>14</v>
      </c>
      <c r="L4" s="47">
        <v>0</v>
      </c>
      <c r="M4" s="48">
        <v>18</v>
      </c>
      <c r="N4" s="46">
        <v>282</v>
      </c>
      <c r="O4" s="47">
        <v>0</v>
      </c>
      <c r="P4" s="48">
        <v>587</v>
      </c>
    </row>
    <row r="5" spans="1:23" x14ac:dyDescent="0.25">
      <c r="A5" s="515" t="s">
        <v>20</v>
      </c>
      <c r="B5" s="29">
        <v>285</v>
      </c>
      <c r="C5" s="26">
        <v>205</v>
      </c>
      <c r="D5" s="26">
        <v>84</v>
      </c>
      <c r="E5" s="36">
        <v>54</v>
      </c>
      <c r="F5" s="28">
        <v>38080</v>
      </c>
      <c r="G5" s="27">
        <v>3.7136727130875755</v>
      </c>
      <c r="H5" s="25">
        <v>1647</v>
      </c>
      <c r="I5" s="690">
        <v>0.16062024575775308</v>
      </c>
      <c r="J5" s="43">
        <v>4350</v>
      </c>
      <c r="K5" s="29">
        <v>33</v>
      </c>
      <c r="L5" s="26">
        <v>5</v>
      </c>
      <c r="M5" s="36">
        <v>40</v>
      </c>
      <c r="N5" s="29">
        <v>477</v>
      </c>
      <c r="O5" s="26">
        <v>35</v>
      </c>
      <c r="P5" s="36">
        <v>812</v>
      </c>
    </row>
    <row r="6" spans="1:23" x14ac:dyDescent="0.25">
      <c r="A6" s="515" t="s">
        <v>25</v>
      </c>
      <c r="B6" s="29">
        <v>282</v>
      </c>
      <c r="C6" s="26">
        <v>271</v>
      </c>
      <c r="D6" s="26">
        <v>440</v>
      </c>
      <c r="E6" s="36">
        <v>257</v>
      </c>
      <c r="F6" s="28">
        <v>27019</v>
      </c>
      <c r="G6" s="27">
        <v>1.3897232794979941</v>
      </c>
      <c r="H6" s="25">
        <v>2420</v>
      </c>
      <c r="I6" s="690">
        <v>0.12447279086513734</v>
      </c>
      <c r="J6" s="43">
        <v>19777</v>
      </c>
      <c r="K6" s="29">
        <v>67</v>
      </c>
      <c r="L6" s="26">
        <v>27</v>
      </c>
      <c r="M6" s="36">
        <v>101</v>
      </c>
      <c r="N6" s="28">
        <v>1391</v>
      </c>
      <c r="O6" s="26">
        <v>48</v>
      </c>
      <c r="P6" s="43">
        <v>1567</v>
      </c>
    </row>
    <row r="7" spans="1:23" x14ac:dyDescent="0.25">
      <c r="A7" s="515" t="s">
        <v>18</v>
      </c>
      <c r="B7" s="29">
        <v>153</v>
      </c>
      <c r="C7" s="26">
        <v>123</v>
      </c>
      <c r="D7" s="26">
        <v>208</v>
      </c>
      <c r="E7" s="36">
        <v>120</v>
      </c>
      <c r="F7" s="28">
        <v>39688</v>
      </c>
      <c r="G7" s="27">
        <v>4.3709251101321582</v>
      </c>
      <c r="H7" s="25">
        <v>3403</v>
      </c>
      <c r="I7" s="224">
        <v>0.37</v>
      </c>
      <c r="J7" s="43">
        <v>6058</v>
      </c>
      <c r="K7" s="29">
        <v>9</v>
      </c>
      <c r="L7" s="26">
        <v>0</v>
      </c>
      <c r="M7" s="36">
        <v>15</v>
      </c>
      <c r="N7" s="29">
        <v>259</v>
      </c>
      <c r="O7" s="26">
        <v>0</v>
      </c>
      <c r="P7" s="36">
        <v>314</v>
      </c>
    </row>
    <row r="8" spans="1:23" x14ac:dyDescent="0.25">
      <c r="A8" s="515" t="s">
        <v>17</v>
      </c>
      <c r="B8" s="29">
        <v>111</v>
      </c>
      <c r="C8" s="26">
        <v>109</v>
      </c>
      <c r="D8" s="26">
        <v>96</v>
      </c>
      <c r="E8" s="36">
        <v>74</v>
      </c>
      <c r="F8" s="28">
        <v>22600</v>
      </c>
      <c r="G8" s="27">
        <v>2.585516531289326</v>
      </c>
      <c r="H8" s="25">
        <v>3347</v>
      </c>
      <c r="I8" s="224">
        <v>0.38</v>
      </c>
      <c r="J8" s="43">
        <v>20046</v>
      </c>
      <c r="K8" s="29">
        <v>29</v>
      </c>
      <c r="L8" s="26">
        <v>0</v>
      </c>
      <c r="M8" s="36">
        <v>71</v>
      </c>
      <c r="N8" s="28">
        <v>1237</v>
      </c>
      <c r="O8" s="26">
        <v>0</v>
      </c>
      <c r="P8" s="43">
        <v>1804</v>
      </c>
    </row>
    <row r="9" spans="1:23" x14ac:dyDescent="0.25">
      <c r="A9" s="515" t="s">
        <v>16</v>
      </c>
      <c r="B9" s="29">
        <v>145</v>
      </c>
      <c r="C9" s="26">
        <v>123</v>
      </c>
      <c r="D9" s="26">
        <v>240</v>
      </c>
      <c r="E9" s="36">
        <v>225</v>
      </c>
      <c r="F9" s="28">
        <v>14560</v>
      </c>
      <c r="G9" s="27">
        <v>1.8963271685334722</v>
      </c>
      <c r="H9" s="25">
        <v>3602</v>
      </c>
      <c r="I9" s="44">
        <v>0.46913258661109664</v>
      </c>
      <c r="J9" s="43">
        <v>3904</v>
      </c>
      <c r="K9" s="29">
        <v>9</v>
      </c>
      <c r="L9" s="26">
        <v>3</v>
      </c>
      <c r="M9" s="36">
        <v>25</v>
      </c>
      <c r="N9" s="29">
        <v>58</v>
      </c>
      <c r="O9" s="26">
        <v>167</v>
      </c>
      <c r="P9" s="36">
        <v>225</v>
      </c>
    </row>
    <row r="10" spans="1:23" x14ac:dyDescent="0.25">
      <c r="A10" s="515" t="s">
        <v>21</v>
      </c>
      <c r="B10" s="29">
        <v>7</v>
      </c>
      <c r="C10" s="26">
        <v>6</v>
      </c>
      <c r="D10" s="25">
        <v>1204</v>
      </c>
      <c r="E10" s="43">
        <v>1204</v>
      </c>
      <c r="F10" s="28">
        <v>12598</v>
      </c>
      <c r="G10" s="27">
        <v>1.1334233018443545</v>
      </c>
      <c r="H10" s="25">
        <v>5144</v>
      </c>
      <c r="I10" s="44">
        <v>0.46279802069275755</v>
      </c>
      <c r="J10" s="43">
        <v>2000</v>
      </c>
      <c r="K10" s="29">
        <v>18</v>
      </c>
      <c r="L10" s="26">
        <v>0</v>
      </c>
      <c r="M10" s="36">
        <v>60</v>
      </c>
      <c r="N10" s="29">
        <v>258</v>
      </c>
      <c r="O10" s="26">
        <v>0</v>
      </c>
      <c r="P10" s="36">
        <v>430</v>
      </c>
    </row>
    <row r="11" spans="1:23" x14ac:dyDescent="0.25">
      <c r="A11" s="515" t="s">
        <v>15</v>
      </c>
      <c r="B11" s="29">
        <v>118</v>
      </c>
      <c r="C11" s="26">
        <v>18</v>
      </c>
      <c r="D11" s="26">
        <v>16</v>
      </c>
      <c r="E11" s="36">
        <v>15</v>
      </c>
      <c r="F11" s="28">
        <v>23252</v>
      </c>
      <c r="G11" s="27">
        <v>3.8471211118464592</v>
      </c>
      <c r="H11" s="25">
        <v>5568</v>
      </c>
      <c r="I11" s="44">
        <v>0.92124420913302452</v>
      </c>
      <c r="J11" s="43">
        <v>3567</v>
      </c>
      <c r="K11" s="29">
        <v>38</v>
      </c>
      <c r="L11" s="26">
        <v>0</v>
      </c>
      <c r="M11" s="36">
        <v>61</v>
      </c>
      <c r="N11" s="28">
        <v>3651</v>
      </c>
      <c r="O11" s="26">
        <v>0</v>
      </c>
      <c r="P11" s="43">
        <v>6256</v>
      </c>
    </row>
    <row r="12" spans="1:23" x14ac:dyDescent="0.25">
      <c r="A12" s="515" t="s">
        <v>23</v>
      </c>
      <c r="B12" s="29">
        <v>138</v>
      </c>
      <c r="C12" s="26">
        <v>92</v>
      </c>
      <c r="D12" s="26">
        <v>31</v>
      </c>
      <c r="E12" s="36">
        <v>17</v>
      </c>
      <c r="F12" s="28">
        <v>31863</v>
      </c>
      <c r="G12" s="27">
        <v>2.1585935912201069</v>
      </c>
      <c r="H12" s="25">
        <v>3133</v>
      </c>
      <c r="I12" s="44">
        <v>0.21224849264954948</v>
      </c>
      <c r="J12" s="43">
        <v>16000</v>
      </c>
      <c r="K12" s="29">
        <v>6</v>
      </c>
      <c r="L12" s="26">
        <v>4</v>
      </c>
      <c r="M12" s="36">
        <v>12</v>
      </c>
      <c r="N12" s="29">
        <v>102</v>
      </c>
      <c r="O12" s="26">
        <v>12</v>
      </c>
      <c r="P12" s="36">
        <v>244</v>
      </c>
    </row>
    <row r="13" spans="1:23" x14ac:dyDescent="0.25">
      <c r="A13" s="515" t="s">
        <v>19</v>
      </c>
      <c r="B13" s="29">
        <v>66</v>
      </c>
      <c r="C13" s="26">
        <v>14</v>
      </c>
      <c r="D13" s="26">
        <v>91</v>
      </c>
      <c r="E13" s="36">
        <v>33</v>
      </c>
      <c r="F13" s="28">
        <v>8654</v>
      </c>
      <c r="G13" s="27">
        <v>0.94157327820694159</v>
      </c>
      <c r="H13" s="25">
        <v>3168</v>
      </c>
      <c r="I13" s="44">
        <v>0.34468501795234469</v>
      </c>
      <c r="J13" s="36">
        <v>332</v>
      </c>
      <c r="K13" s="29">
        <v>8</v>
      </c>
      <c r="L13" s="26">
        <v>4</v>
      </c>
      <c r="M13" s="36">
        <v>12</v>
      </c>
      <c r="N13" s="29">
        <v>170</v>
      </c>
      <c r="O13" s="26">
        <v>21</v>
      </c>
      <c r="P13" s="36">
        <v>191</v>
      </c>
    </row>
    <row r="14" spans="1:23" x14ac:dyDescent="0.25">
      <c r="A14" s="515" t="s">
        <v>22</v>
      </c>
      <c r="B14" s="29">
        <v>0</v>
      </c>
      <c r="C14" s="26">
        <v>0</v>
      </c>
      <c r="D14" s="26">
        <v>0</v>
      </c>
      <c r="E14" s="36">
        <v>0</v>
      </c>
      <c r="F14" s="28">
        <v>12389</v>
      </c>
      <c r="G14" s="27">
        <v>1.0092049527533398</v>
      </c>
      <c r="H14" s="25">
        <v>3479</v>
      </c>
      <c r="I14" s="44">
        <v>0.28339850114043663</v>
      </c>
      <c r="J14" s="43">
        <v>1856</v>
      </c>
      <c r="K14" s="29">
        <v>16</v>
      </c>
      <c r="L14" s="26">
        <v>0</v>
      </c>
      <c r="M14" s="36">
        <v>36</v>
      </c>
      <c r="N14" s="29">
        <v>895</v>
      </c>
      <c r="O14" s="26">
        <v>0</v>
      </c>
      <c r="P14" s="43">
        <v>1090</v>
      </c>
    </row>
    <row r="15" spans="1:23" s="228" customFormat="1" x14ac:dyDescent="0.25">
      <c r="A15" s="377"/>
      <c r="B15" s="316"/>
      <c r="C15" s="317"/>
      <c r="D15" s="317"/>
      <c r="E15" s="318"/>
      <c r="F15" s="316"/>
      <c r="G15" s="317"/>
      <c r="H15" s="317"/>
      <c r="I15" s="317"/>
      <c r="J15" s="318"/>
      <c r="K15" s="316"/>
      <c r="L15" s="317"/>
      <c r="M15" s="318"/>
      <c r="N15" s="316"/>
      <c r="O15" s="317"/>
      <c r="P15" s="318"/>
      <c r="R15"/>
      <c r="S15"/>
      <c r="T15"/>
      <c r="U15"/>
      <c r="V15"/>
      <c r="W15"/>
    </row>
    <row r="16" spans="1:23" s="228" customFormat="1" x14ac:dyDescent="0.25">
      <c r="A16" s="517" t="s">
        <v>619</v>
      </c>
      <c r="B16" s="29"/>
      <c r="C16" s="26"/>
      <c r="D16" s="26"/>
      <c r="E16" s="36"/>
      <c r="F16" s="28"/>
      <c r="G16" s="27"/>
      <c r="H16" s="25"/>
      <c r="I16" s="44"/>
      <c r="J16" s="43"/>
      <c r="K16" s="29"/>
      <c r="L16" s="26"/>
      <c r="M16" s="36"/>
      <c r="N16" s="28"/>
      <c r="O16" s="26"/>
      <c r="P16" s="43"/>
      <c r="R16"/>
      <c r="S16"/>
      <c r="T16"/>
      <c r="U16"/>
      <c r="V16"/>
      <c r="W16"/>
    </row>
    <row r="17" spans="1:23" x14ac:dyDescent="0.25">
      <c r="A17" s="515" t="s">
        <v>36</v>
      </c>
      <c r="B17" s="29">
        <v>334</v>
      </c>
      <c r="C17" s="26">
        <v>246</v>
      </c>
      <c r="D17" s="26">
        <v>594</v>
      </c>
      <c r="E17" s="36">
        <v>298</v>
      </c>
      <c r="F17" s="28">
        <v>94020</v>
      </c>
      <c r="G17" s="27">
        <v>2.7842928216062544</v>
      </c>
      <c r="H17" s="25">
        <v>21897</v>
      </c>
      <c r="I17" s="690">
        <v>0.64845415778251603</v>
      </c>
      <c r="J17" s="43">
        <v>3600</v>
      </c>
      <c r="K17" s="29">
        <v>77</v>
      </c>
      <c r="L17" s="26">
        <v>32</v>
      </c>
      <c r="M17" s="36">
        <v>116</v>
      </c>
      <c r="N17" s="28">
        <v>1519</v>
      </c>
      <c r="O17" s="26">
        <v>448</v>
      </c>
      <c r="P17" s="43">
        <v>2175</v>
      </c>
    </row>
    <row r="18" spans="1:23" s="247" customFormat="1" x14ac:dyDescent="0.25">
      <c r="A18" s="515" t="s">
        <v>24</v>
      </c>
      <c r="B18" s="29">
        <v>650</v>
      </c>
      <c r="C18" s="26">
        <v>477</v>
      </c>
      <c r="D18" s="26">
        <v>224</v>
      </c>
      <c r="E18" s="36">
        <v>152</v>
      </c>
      <c r="F18" s="28">
        <v>73883</v>
      </c>
      <c r="G18" s="27">
        <v>2.9783125730640543</v>
      </c>
      <c r="H18" s="25">
        <v>14212</v>
      </c>
      <c r="I18" s="690">
        <v>0.57290280969081309</v>
      </c>
      <c r="J18" s="43">
        <v>9626</v>
      </c>
      <c r="K18" s="29">
        <v>171</v>
      </c>
      <c r="L18" s="26">
        <v>57</v>
      </c>
      <c r="M18" s="36">
        <v>288</v>
      </c>
      <c r="N18" s="28">
        <v>2838</v>
      </c>
      <c r="O18" s="26">
        <v>185</v>
      </c>
      <c r="P18" s="43">
        <v>3934</v>
      </c>
      <c r="Q18"/>
      <c r="R18"/>
      <c r="T18"/>
      <c r="U18"/>
      <c r="V18"/>
      <c r="W18"/>
    </row>
    <row r="19" spans="1:23" x14ac:dyDescent="0.25">
      <c r="A19" s="515" t="s">
        <v>38</v>
      </c>
      <c r="B19" s="29">
        <v>936</v>
      </c>
      <c r="C19" s="26">
        <v>828</v>
      </c>
      <c r="D19" s="26">
        <v>427</v>
      </c>
      <c r="E19" s="36">
        <v>417</v>
      </c>
      <c r="F19" s="28">
        <v>102585</v>
      </c>
      <c r="G19" s="27">
        <v>2.8185789647213979</v>
      </c>
      <c r="H19" s="25">
        <v>9616</v>
      </c>
      <c r="I19" s="690">
        <v>0.26420485767666779</v>
      </c>
      <c r="J19" s="43">
        <v>87406</v>
      </c>
      <c r="K19" s="29">
        <v>111</v>
      </c>
      <c r="L19" s="26">
        <v>0</v>
      </c>
      <c r="M19" s="36">
        <v>113</v>
      </c>
      <c r="N19" s="28">
        <v>4278</v>
      </c>
      <c r="O19" s="26">
        <v>0</v>
      </c>
      <c r="P19" s="43">
        <v>4328</v>
      </c>
    </row>
    <row r="20" spans="1:23" x14ac:dyDescent="0.25">
      <c r="A20" s="515" t="s">
        <v>35</v>
      </c>
      <c r="B20" s="29">
        <v>334</v>
      </c>
      <c r="C20" s="26">
        <v>142</v>
      </c>
      <c r="D20" s="26">
        <v>75</v>
      </c>
      <c r="E20" s="36">
        <v>41</v>
      </c>
      <c r="F20" s="28">
        <v>37370</v>
      </c>
      <c r="G20" s="27">
        <v>1.1358662613981763</v>
      </c>
      <c r="H20" s="25">
        <v>18394</v>
      </c>
      <c r="I20" s="690">
        <v>0.55908814589665656</v>
      </c>
      <c r="J20" s="43">
        <v>25157</v>
      </c>
      <c r="K20" s="29">
        <v>110</v>
      </c>
      <c r="L20" s="26">
        <v>0</v>
      </c>
      <c r="M20" s="36">
        <v>132</v>
      </c>
      <c r="N20" s="28">
        <v>1843</v>
      </c>
      <c r="O20" s="26">
        <v>0</v>
      </c>
      <c r="P20" s="43">
        <v>2049</v>
      </c>
    </row>
    <row r="21" spans="1:23" x14ac:dyDescent="0.25">
      <c r="A21" s="515" t="s">
        <v>27</v>
      </c>
      <c r="B21" s="29">
        <v>67</v>
      </c>
      <c r="C21" s="26">
        <v>47</v>
      </c>
      <c r="D21" s="26">
        <v>117</v>
      </c>
      <c r="E21" s="36">
        <v>94</v>
      </c>
      <c r="F21" s="28">
        <v>54472</v>
      </c>
      <c r="G21" s="27">
        <v>2.5141696667589772</v>
      </c>
      <c r="H21" s="26">
        <v>839</v>
      </c>
      <c r="I21" s="690">
        <v>3.8724268439028896E-2</v>
      </c>
      <c r="J21" s="43">
        <v>5844</v>
      </c>
      <c r="K21" s="29">
        <v>37</v>
      </c>
      <c r="L21" s="26">
        <v>0</v>
      </c>
      <c r="M21" s="36">
        <v>62</v>
      </c>
      <c r="N21" s="28">
        <v>1801</v>
      </c>
      <c r="O21" s="26">
        <v>0</v>
      </c>
      <c r="P21" s="43">
        <v>2247</v>
      </c>
    </row>
    <row r="22" spans="1:23" x14ac:dyDescent="0.25">
      <c r="A22" s="515" t="s">
        <v>32</v>
      </c>
      <c r="B22" s="29">
        <v>161</v>
      </c>
      <c r="C22" s="26">
        <v>182</v>
      </c>
      <c r="D22" s="26">
        <v>423</v>
      </c>
      <c r="E22" s="36">
        <v>222</v>
      </c>
      <c r="F22" s="28">
        <v>47163</v>
      </c>
      <c r="G22" s="27">
        <v>1.5009547450830629</v>
      </c>
      <c r="H22" s="25">
        <v>7323</v>
      </c>
      <c r="I22" s="44">
        <v>0.23305327477563489</v>
      </c>
      <c r="J22" s="43">
        <v>18674</v>
      </c>
      <c r="K22" s="29">
        <v>83</v>
      </c>
      <c r="L22" s="26">
        <v>25</v>
      </c>
      <c r="M22" s="36">
        <v>124</v>
      </c>
      <c r="N22" s="28">
        <v>1956</v>
      </c>
      <c r="O22" s="26">
        <v>270</v>
      </c>
      <c r="P22" s="43">
        <v>2443</v>
      </c>
    </row>
    <row r="23" spans="1:23" x14ac:dyDescent="0.25">
      <c r="A23" s="515" t="s">
        <v>33</v>
      </c>
      <c r="B23" s="29">
        <v>281</v>
      </c>
      <c r="C23" s="26">
        <v>234</v>
      </c>
      <c r="D23" s="26">
        <v>300</v>
      </c>
      <c r="E23" s="36">
        <v>202</v>
      </c>
      <c r="F23" s="28">
        <v>58260</v>
      </c>
      <c r="G23" s="27">
        <v>1.8357122601380094</v>
      </c>
      <c r="H23" s="25">
        <v>28646</v>
      </c>
      <c r="I23" s="44">
        <v>0.90260579134763841</v>
      </c>
      <c r="J23" s="43">
        <v>2886</v>
      </c>
      <c r="K23" s="29">
        <v>184</v>
      </c>
      <c r="L23" s="26">
        <v>6</v>
      </c>
      <c r="M23" s="36">
        <v>245</v>
      </c>
      <c r="N23" s="28">
        <v>2732</v>
      </c>
      <c r="O23" s="26">
        <v>70</v>
      </c>
      <c r="P23" s="43">
        <v>3399</v>
      </c>
    </row>
    <row r="24" spans="1:23" x14ac:dyDescent="0.25">
      <c r="A24" s="515" t="s">
        <v>34</v>
      </c>
      <c r="B24" s="29">
        <v>283</v>
      </c>
      <c r="C24" s="26">
        <v>28</v>
      </c>
      <c r="D24" s="26">
        <v>36</v>
      </c>
      <c r="E24" s="36">
        <v>23</v>
      </c>
      <c r="F24" s="28">
        <v>46217</v>
      </c>
      <c r="G24" s="27">
        <v>1.4445069542115956</v>
      </c>
      <c r="H24" s="25">
        <v>13161</v>
      </c>
      <c r="I24" s="44">
        <v>0.41134552273792779</v>
      </c>
      <c r="J24" s="43">
        <v>1130</v>
      </c>
      <c r="K24" s="29">
        <v>29</v>
      </c>
      <c r="L24" s="26">
        <v>3</v>
      </c>
      <c r="M24" s="36">
        <v>40</v>
      </c>
      <c r="N24" s="29">
        <v>830</v>
      </c>
      <c r="O24" s="26">
        <v>15</v>
      </c>
      <c r="P24" s="36">
        <v>965</v>
      </c>
    </row>
    <row r="25" spans="1:23" x14ac:dyDescent="0.25">
      <c r="A25" s="515" t="s">
        <v>37</v>
      </c>
      <c r="B25" s="29">
        <v>118</v>
      </c>
      <c r="C25" s="26">
        <v>96</v>
      </c>
      <c r="D25" s="26">
        <v>109</v>
      </c>
      <c r="E25" s="36">
        <v>88</v>
      </c>
      <c r="F25" s="28">
        <v>39365</v>
      </c>
      <c r="G25" s="27">
        <v>1.0864105536236683</v>
      </c>
      <c r="H25" s="25">
        <v>8149</v>
      </c>
      <c r="I25" s="44">
        <v>0.22489926588287243</v>
      </c>
      <c r="J25" s="43">
        <v>5624</v>
      </c>
      <c r="K25" s="29">
        <v>30</v>
      </c>
      <c r="L25" s="26">
        <v>0</v>
      </c>
      <c r="M25" s="36">
        <v>39</v>
      </c>
      <c r="N25" s="28">
        <v>1152</v>
      </c>
      <c r="O25" s="26">
        <v>0</v>
      </c>
      <c r="P25" s="43">
        <v>1305</v>
      </c>
    </row>
    <row r="26" spans="1:23" x14ac:dyDescent="0.25">
      <c r="A26" s="515" t="s">
        <v>31</v>
      </c>
      <c r="B26" s="29">
        <v>122</v>
      </c>
      <c r="C26" s="26">
        <v>55</v>
      </c>
      <c r="D26" s="26">
        <v>186</v>
      </c>
      <c r="E26" s="36">
        <v>151</v>
      </c>
      <c r="F26" s="28">
        <v>77170</v>
      </c>
      <c r="G26" s="27">
        <v>2.6190395384354317</v>
      </c>
      <c r="H26" s="25">
        <v>21532</v>
      </c>
      <c r="I26" s="44">
        <v>0.73076531478024775</v>
      </c>
      <c r="J26" s="43">
        <v>1890</v>
      </c>
      <c r="K26" s="29">
        <v>69</v>
      </c>
      <c r="L26" s="26">
        <v>8</v>
      </c>
      <c r="M26" s="36">
        <v>111</v>
      </c>
      <c r="N26" s="28">
        <v>1803</v>
      </c>
      <c r="O26" s="26">
        <v>23</v>
      </c>
      <c r="P26" s="43">
        <v>2515</v>
      </c>
    </row>
    <row r="27" spans="1:23" x14ac:dyDescent="0.25">
      <c r="A27" s="515" t="s">
        <v>39</v>
      </c>
      <c r="B27" s="29">
        <v>352</v>
      </c>
      <c r="C27" s="26">
        <v>350</v>
      </c>
      <c r="D27" s="26">
        <v>362</v>
      </c>
      <c r="E27" s="36">
        <v>330</v>
      </c>
      <c r="F27" s="28">
        <v>100078</v>
      </c>
      <c r="G27" s="27">
        <v>2.6552931812151765</v>
      </c>
      <c r="H27" s="25">
        <v>19846</v>
      </c>
      <c r="I27" s="44">
        <v>0.5265587689042186</v>
      </c>
      <c r="J27" s="43">
        <v>9326</v>
      </c>
      <c r="K27" s="29">
        <v>165</v>
      </c>
      <c r="L27" s="26">
        <v>44</v>
      </c>
      <c r="M27" s="36">
        <v>230</v>
      </c>
      <c r="N27" s="28">
        <v>5038</v>
      </c>
      <c r="O27" s="26">
        <v>796</v>
      </c>
      <c r="P27" s="43">
        <v>6327</v>
      </c>
    </row>
    <row r="28" spans="1:23" x14ac:dyDescent="0.25">
      <c r="A28" s="515" t="s">
        <v>28</v>
      </c>
      <c r="B28" s="29">
        <v>242</v>
      </c>
      <c r="C28" s="26">
        <v>184</v>
      </c>
      <c r="D28" s="25">
        <v>1016</v>
      </c>
      <c r="E28" s="36">
        <v>581</v>
      </c>
      <c r="F28" s="28">
        <v>39537</v>
      </c>
      <c r="G28" s="27">
        <v>1.4379182426534769</v>
      </c>
      <c r="H28" s="25">
        <v>17357</v>
      </c>
      <c r="I28" s="44">
        <v>0.63125545533895844</v>
      </c>
      <c r="J28" s="43">
        <v>4219</v>
      </c>
      <c r="K28" s="29">
        <v>236</v>
      </c>
      <c r="L28" s="26">
        <v>71</v>
      </c>
      <c r="M28" s="36">
        <v>460</v>
      </c>
      <c r="N28" s="28">
        <v>7487</v>
      </c>
      <c r="O28" s="25">
        <v>1297</v>
      </c>
      <c r="P28" s="43">
        <v>10108</v>
      </c>
    </row>
    <row r="29" spans="1:23" x14ac:dyDescent="0.25">
      <c r="A29" s="515" t="s">
        <v>30</v>
      </c>
      <c r="B29" s="29">
        <v>202</v>
      </c>
      <c r="C29" s="26">
        <v>31</v>
      </c>
      <c r="D29" s="26">
        <v>32</v>
      </c>
      <c r="E29" s="36">
        <v>19</v>
      </c>
      <c r="F29" s="28">
        <v>61175</v>
      </c>
      <c r="G29" s="27">
        <v>2.1772787130298608</v>
      </c>
      <c r="H29" s="25">
        <v>15687</v>
      </c>
      <c r="I29" s="44">
        <v>0.55831583443072219</v>
      </c>
      <c r="J29" s="43">
        <v>37642</v>
      </c>
      <c r="K29" s="29">
        <v>11</v>
      </c>
      <c r="L29" s="26">
        <v>0</v>
      </c>
      <c r="M29" s="36">
        <v>31</v>
      </c>
      <c r="N29" s="29">
        <v>365</v>
      </c>
      <c r="O29" s="26">
        <v>0</v>
      </c>
      <c r="P29" s="43">
        <v>1304</v>
      </c>
    </row>
    <row r="30" spans="1:23" s="247" customFormat="1" x14ac:dyDescent="0.25">
      <c r="A30" s="515" t="s">
        <v>26</v>
      </c>
      <c r="B30" s="29">
        <v>74</v>
      </c>
      <c r="C30" s="26">
        <v>43</v>
      </c>
      <c r="D30" s="25">
        <v>1011</v>
      </c>
      <c r="E30" s="36">
        <v>572</v>
      </c>
      <c r="F30" s="28">
        <v>60985</v>
      </c>
      <c r="G30" s="27">
        <v>2.9763299170326989</v>
      </c>
      <c r="H30" s="25">
        <v>25133</v>
      </c>
      <c r="I30" s="44">
        <v>1.2265983406539775</v>
      </c>
      <c r="J30" s="43">
        <v>5697</v>
      </c>
      <c r="K30" s="29">
        <v>22</v>
      </c>
      <c r="L30" s="26">
        <v>1</v>
      </c>
      <c r="M30" s="36">
        <v>203</v>
      </c>
      <c r="N30" s="28">
        <v>1727</v>
      </c>
      <c r="O30" s="26">
        <v>15</v>
      </c>
      <c r="P30" s="43">
        <v>5572</v>
      </c>
      <c r="R30"/>
    </row>
    <row r="31" spans="1:23" ht="15.75" thickBot="1" x14ac:dyDescent="0.3">
      <c r="A31" s="515" t="s">
        <v>29</v>
      </c>
      <c r="B31" s="29">
        <v>97</v>
      </c>
      <c r="C31" s="26">
        <v>63</v>
      </c>
      <c r="D31" s="26">
        <v>170</v>
      </c>
      <c r="E31" s="36">
        <v>99</v>
      </c>
      <c r="F31" s="28">
        <v>43760</v>
      </c>
      <c r="G31" s="27">
        <v>1.5731387281159004</v>
      </c>
      <c r="H31" s="25">
        <v>12641</v>
      </c>
      <c r="I31" s="44">
        <v>0.45443433871373623</v>
      </c>
      <c r="J31" s="43">
        <v>3917</v>
      </c>
      <c r="K31" s="29">
        <v>8</v>
      </c>
      <c r="L31" s="26">
        <v>4</v>
      </c>
      <c r="M31" s="36">
        <v>72</v>
      </c>
      <c r="N31" s="29">
        <v>199</v>
      </c>
      <c r="O31" s="26">
        <v>50</v>
      </c>
      <c r="P31" s="43">
        <v>1816</v>
      </c>
    </row>
    <row r="32" spans="1:23" s="247" customFormat="1" x14ac:dyDescent="0.25">
      <c r="A32" s="625"/>
      <c r="B32" s="737" t="s">
        <v>131</v>
      </c>
      <c r="C32" s="738"/>
      <c r="D32" s="738"/>
      <c r="E32" s="739"/>
      <c r="F32" s="740" t="s">
        <v>132</v>
      </c>
      <c r="G32" s="741"/>
      <c r="H32" s="741"/>
      <c r="I32" s="741"/>
      <c r="J32" s="742"/>
      <c r="K32" s="743" t="s">
        <v>133</v>
      </c>
      <c r="L32" s="744"/>
      <c r="M32" s="745"/>
      <c r="N32" s="746" t="s">
        <v>134</v>
      </c>
      <c r="O32" s="747"/>
      <c r="P32" s="748"/>
      <c r="R32"/>
    </row>
    <row r="33" spans="1:20" s="247" customFormat="1" ht="44.25" customHeight="1" thickBot="1" x14ac:dyDescent="0.3">
      <c r="A33" s="600" t="s">
        <v>2</v>
      </c>
      <c r="B33" s="42" t="s">
        <v>117</v>
      </c>
      <c r="C33" s="272" t="s">
        <v>118</v>
      </c>
      <c r="D33" s="272" t="s">
        <v>119</v>
      </c>
      <c r="E33" s="358" t="s">
        <v>120</v>
      </c>
      <c r="F33" s="40" t="s">
        <v>122</v>
      </c>
      <c r="G33" s="225" t="s">
        <v>123</v>
      </c>
      <c r="H33" s="272" t="s">
        <v>124</v>
      </c>
      <c r="I33" s="226" t="s">
        <v>125</v>
      </c>
      <c r="J33" s="227" t="s">
        <v>121</v>
      </c>
      <c r="K33" s="277" t="s">
        <v>126</v>
      </c>
      <c r="L33" s="275" t="s">
        <v>127</v>
      </c>
      <c r="M33" s="276" t="s">
        <v>81</v>
      </c>
      <c r="N33" s="49" t="s">
        <v>128</v>
      </c>
      <c r="O33" s="50" t="s">
        <v>129</v>
      </c>
      <c r="P33" s="51" t="s">
        <v>130</v>
      </c>
    </row>
    <row r="34" spans="1:20" s="229" customFormat="1" x14ac:dyDescent="0.25">
      <c r="A34" s="377"/>
      <c r="B34" s="316"/>
      <c r="C34" s="317"/>
      <c r="D34" s="317"/>
      <c r="E34" s="318"/>
      <c r="F34" s="316"/>
      <c r="G34" s="317"/>
      <c r="H34" s="317"/>
      <c r="I34" s="317"/>
      <c r="J34" s="318"/>
      <c r="K34" s="316"/>
      <c r="L34" s="317"/>
      <c r="M34" s="318"/>
      <c r="N34" s="316"/>
      <c r="O34" s="317"/>
      <c r="P34" s="318"/>
      <c r="R34"/>
      <c r="S34"/>
    </row>
    <row r="35" spans="1:20" s="229" customFormat="1" x14ac:dyDescent="0.25">
      <c r="A35" s="517" t="s">
        <v>620</v>
      </c>
      <c r="B35" s="29"/>
      <c r="C35" s="26"/>
      <c r="D35" s="26"/>
      <c r="E35" s="36"/>
      <c r="F35" s="28"/>
      <c r="G35" s="27"/>
      <c r="H35" s="25"/>
      <c r="I35" s="44"/>
      <c r="J35" s="43"/>
      <c r="K35" s="29"/>
      <c r="L35" s="26"/>
      <c r="M35" s="36"/>
      <c r="N35" s="28"/>
      <c r="O35" s="26"/>
      <c r="P35" s="43"/>
      <c r="R35"/>
      <c r="S35"/>
      <c r="T35"/>
    </row>
    <row r="36" spans="1:20" x14ac:dyDescent="0.25">
      <c r="A36" s="515" t="s">
        <v>47</v>
      </c>
      <c r="B36" s="28">
        <v>2678</v>
      </c>
      <c r="C36" s="25">
        <v>2324</v>
      </c>
      <c r="D36" s="25">
        <v>6453</v>
      </c>
      <c r="E36" s="43">
        <v>6106</v>
      </c>
      <c r="F36" s="28">
        <v>268649</v>
      </c>
      <c r="G36" s="27">
        <v>4.4977230872258493</v>
      </c>
      <c r="H36" s="25">
        <v>28804</v>
      </c>
      <c r="I36" s="690">
        <v>0.48223673196048888</v>
      </c>
      <c r="J36" s="43">
        <v>13084</v>
      </c>
      <c r="K36" s="29">
        <v>201</v>
      </c>
      <c r="L36" s="26">
        <v>13</v>
      </c>
      <c r="M36" s="36">
        <v>451</v>
      </c>
      <c r="N36" s="28">
        <v>7616</v>
      </c>
      <c r="O36" s="26">
        <v>146</v>
      </c>
      <c r="P36" s="43">
        <v>11596</v>
      </c>
    </row>
    <row r="37" spans="1:20" x14ac:dyDescent="0.25">
      <c r="A37" s="515" t="s">
        <v>41</v>
      </c>
      <c r="B37" s="29">
        <v>441</v>
      </c>
      <c r="C37" s="26">
        <v>337</v>
      </c>
      <c r="D37" s="26">
        <v>882</v>
      </c>
      <c r="E37" s="36">
        <v>684</v>
      </c>
      <c r="F37" s="28">
        <v>238400</v>
      </c>
      <c r="G37" s="27">
        <v>5.1883610089446996</v>
      </c>
      <c r="H37" s="25">
        <v>38851</v>
      </c>
      <c r="I37" s="44">
        <v>0.84552438573200728</v>
      </c>
      <c r="J37" s="43">
        <v>66051</v>
      </c>
      <c r="K37" s="29">
        <v>259</v>
      </c>
      <c r="L37" s="26">
        <v>38</v>
      </c>
      <c r="M37" s="36">
        <v>530</v>
      </c>
      <c r="N37" s="28">
        <v>5888</v>
      </c>
      <c r="O37" s="26">
        <v>464</v>
      </c>
      <c r="P37" s="43">
        <v>11155</v>
      </c>
    </row>
    <row r="38" spans="1:20" x14ac:dyDescent="0.25">
      <c r="A38" s="515" t="s">
        <v>45</v>
      </c>
      <c r="B38" s="29">
        <v>512</v>
      </c>
      <c r="C38" s="26">
        <v>245</v>
      </c>
      <c r="D38" s="26">
        <v>853</v>
      </c>
      <c r="E38" s="36">
        <v>512</v>
      </c>
      <c r="F38" s="28">
        <v>158112</v>
      </c>
      <c r="G38" s="27">
        <v>2.86902558519325</v>
      </c>
      <c r="H38" s="25">
        <v>25601</v>
      </c>
      <c r="I38" s="44">
        <v>0.46454363999274179</v>
      </c>
      <c r="J38" s="43">
        <v>2372</v>
      </c>
      <c r="K38" s="29">
        <v>85</v>
      </c>
      <c r="L38" s="26">
        <v>0</v>
      </c>
      <c r="M38" s="36">
        <v>342</v>
      </c>
      <c r="N38" s="28">
        <v>2489</v>
      </c>
      <c r="O38" s="26">
        <v>0</v>
      </c>
      <c r="P38" s="43">
        <v>3985</v>
      </c>
    </row>
    <row r="39" spans="1:20" x14ac:dyDescent="0.25">
      <c r="A39" s="515" t="s">
        <v>46</v>
      </c>
      <c r="B39" s="29">
        <v>253</v>
      </c>
      <c r="C39" s="26">
        <v>229</v>
      </c>
      <c r="D39" s="26">
        <v>409</v>
      </c>
      <c r="E39" s="36">
        <v>390</v>
      </c>
      <c r="F39" s="28">
        <v>102788</v>
      </c>
      <c r="G39" s="27">
        <v>1.8612921918006664</v>
      </c>
      <c r="H39" s="25">
        <v>35326</v>
      </c>
      <c r="I39" s="44">
        <v>0.63968564392293203</v>
      </c>
      <c r="J39" s="43">
        <v>5794</v>
      </c>
      <c r="K39" s="29">
        <v>67</v>
      </c>
      <c r="L39" s="26">
        <v>15</v>
      </c>
      <c r="M39" s="36">
        <v>263</v>
      </c>
      <c r="N39" s="28">
        <v>1908</v>
      </c>
      <c r="O39" s="26">
        <v>126</v>
      </c>
      <c r="P39" s="43">
        <v>4921</v>
      </c>
    </row>
    <row r="40" spans="1:20" x14ac:dyDescent="0.25">
      <c r="A40" s="515" t="s">
        <v>40</v>
      </c>
      <c r="B40" s="29">
        <v>186</v>
      </c>
      <c r="C40" s="26">
        <v>129</v>
      </c>
      <c r="D40" s="26">
        <v>368</v>
      </c>
      <c r="E40" s="36">
        <v>280</v>
      </c>
      <c r="F40" s="28">
        <v>39948</v>
      </c>
      <c r="G40" s="27">
        <v>0.89916269019537232</v>
      </c>
      <c r="H40" s="25">
        <v>15000</v>
      </c>
      <c r="I40" s="44">
        <v>0.33762492122085169</v>
      </c>
      <c r="J40" s="43">
        <v>27000</v>
      </c>
      <c r="K40" s="29">
        <v>150</v>
      </c>
      <c r="L40" s="26">
        <v>1</v>
      </c>
      <c r="M40" s="36">
        <v>155</v>
      </c>
      <c r="N40" s="28">
        <v>2140</v>
      </c>
      <c r="O40" s="26">
        <v>2</v>
      </c>
      <c r="P40" s="43">
        <v>2156</v>
      </c>
    </row>
    <row r="41" spans="1:20" x14ac:dyDescent="0.25">
      <c r="A41" s="515" t="s">
        <v>44</v>
      </c>
      <c r="B41" s="29">
        <v>154</v>
      </c>
      <c r="C41" s="26">
        <v>121</v>
      </c>
      <c r="D41" s="26">
        <v>48</v>
      </c>
      <c r="E41" s="36">
        <v>48</v>
      </c>
      <c r="F41" s="28">
        <v>611120</v>
      </c>
      <c r="G41" s="27">
        <v>12.367345286760838</v>
      </c>
      <c r="H41" s="25">
        <v>12725</v>
      </c>
      <c r="I41" s="44">
        <v>0.25751811227587323</v>
      </c>
      <c r="J41" s="43">
        <v>19565</v>
      </c>
      <c r="K41" s="29">
        <v>190</v>
      </c>
      <c r="L41" s="26">
        <v>170</v>
      </c>
      <c r="M41" s="36">
        <v>382</v>
      </c>
      <c r="N41" s="28">
        <v>5806</v>
      </c>
      <c r="O41" s="25">
        <v>3400</v>
      </c>
      <c r="P41" s="43">
        <v>22920</v>
      </c>
    </row>
    <row r="42" spans="1:20" x14ac:dyDescent="0.25">
      <c r="A42" s="515" t="s">
        <v>42</v>
      </c>
      <c r="B42" s="29">
        <v>458</v>
      </c>
      <c r="C42" s="26">
        <v>421</v>
      </c>
      <c r="D42" s="26">
        <v>114</v>
      </c>
      <c r="E42" s="36">
        <v>78</v>
      </c>
      <c r="F42" s="28">
        <v>120767</v>
      </c>
      <c r="G42" s="27">
        <v>2.5168705583227391</v>
      </c>
      <c r="H42" s="25">
        <v>24191</v>
      </c>
      <c r="I42" s="44">
        <v>0.50415772252672819</v>
      </c>
      <c r="J42" s="43">
        <v>4433</v>
      </c>
      <c r="K42" s="29">
        <v>100</v>
      </c>
      <c r="L42" s="26">
        <v>0</v>
      </c>
      <c r="M42" s="36">
        <v>109</v>
      </c>
      <c r="N42" s="28">
        <v>1478</v>
      </c>
      <c r="O42" s="26">
        <v>0</v>
      </c>
      <c r="P42" s="43">
        <v>1563</v>
      </c>
    </row>
    <row r="43" spans="1:20" x14ac:dyDescent="0.25">
      <c r="A43" s="515" t="s">
        <v>43</v>
      </c>
      <c r="B43" s="29">
        <v>325</v>
      </c>
      <c r="C43" s="26">
        <v>207</v>
      </c>
      <c r="D43" s="26">
        <v>228</v>
      </c>
      <c r="E43" s="36">
        <v>193</v>
      </c>
      <c r="F43" s="28">
        <v>92429</v>
      </c>
      <c r="G43" s="27">
        <v>1.887924343314678</v>
      </c>
      <c r="H43" s="25">
        <v>20367</v>
      </c>
      <c r="I43" s="44">
        <v>0.41600964091670412</v>
      </c>
      <c r="J43" s="43">
        <v>17816</v>
      </c>
      <c r="K43" s="29">
        <v>44</v>
      </c>
      <c r="L43" s="26">
        <v>36</v>
      </c>
      <c r="M43" s="36">
        <v>80</v>
      </c>
      <c r="N43" s="28">
        <v>1108</v>
      </c>
      <c r="O43" s="26">
        <v>333</v>
      </c>
      <c r="P43" s="43">
        <v>1441</v>
      </c>
    </row>
    <row r="44" spans="1:20" s="230" customFormat="1" x14ac:dyDescent="0.25">
      <c r="A44" s="377"/>
      <c r="B44" s="316"/>
      <c r="C44" s="317"/>
      <c r="D44" s="317"/>
      <c r="E44" s="318"/>
      <c r="F44" s="316"/>
      <c r="G44" s="317"/>
      <c r="H44" s="317"/>
      <c r="I44" s="317"/>
      <c r="J44" s="318"/>
      <c r="K44" s="316"/>
      <c r="L44" s="317"/>
      <c r="M44" s="318"/>
      <c r="N44" s="316"/>
      <c r="O44" s="317"/>
      <c r="P44" s="318"/>
      <c r="R44"/>
      <c r="S44"/>
      <c r="T44"/>
    </row>
    <row r="45" spans="1:20" s="230" customFormat="1" x14ac:dyDescent="0.25">
      <c r="A45" s="517" t="s">
        <v>621</v>
      </c>
      <c r="B45" s="28"/>
      <c r="C45" s="25"/>
      <c r="D45" s="25"/>
      <c r="E45" s="43"/>
      <c r="F45" s="28"/>
      <c r="G45" s="27"/>
      <c r="H45" s="25"/>
      <c r="I45" s="44"/>
      <c r="J45" s="43"/>
      <c r="K45" s="29"/>
      <c r="L45" s="26"/>
      <c r="M45" s="36"/>
      <c r="N45" s="28"/>
      <c r="O45" s="26"/>
      <c r="P45" s="43"/>
      <c r="R45"/>
      <c r="S45"/>
      <c r="T45"/>
    </row>
    <row r="46" spans="1:20" x14ac:dyDescent="0.25">
      <c r="A46" s="515" t="s">
        <v>49</v>
      </c>
      <c r="B46" s="29">
        <v>164</v>
      </c>
      <c r="C46" s="26">
        <v>109</v>
      </c>
      <c r="D46" s="26">
        <v>883</v>
      </c>
      <c r="E46" s="36">
        <v>529</v>
      </c>
      <c r="F46" s="28">
        <v>188699</v>
      </c>
      <c r="G46" s="2">
        <v>2.9948419248349416</v>
      </c>
      <c r="H46" s="25">
        <v>30955</v>
      </c>
      <c r="I46" s="689">
        <v>0.49128682072117824</v>
      </c>
      <c r="J46" s="43">
        <v>20325</v>
      </c>
      <c r="K46" s="29">
        <v>416</v>
      </c>
      <c r="L46" s="26">
        <v>16</v>
      </c>
      <c r="M46" s="36">
        <v>523</v>
      </c>
      <c r="N46" s="28">
        <v>11017</v>
      </c>
      <c r="O46" s="26">
        <v>217</v>
      </c>
      <c r="P46" s="43">
        <v>13575</v>
      </c>
    </row>
    <row r="47" spans="1:20" s="247" customFormat="1" ht="15" customHeight="1" x14ac:dyDescent="0.25">
      <c r="A47" s="515" t="s">
        <v>48</v>
      </c>
      <c r="B47" s="29">
        <v>587</v>
      </c>
      <c r="C47" s="26">
        <v>534</v>
      </c>
      <c r="D47" s="25">
        <v>1452</v>
      </c>
      <c r="E47" s="36">
        <v>993</v>
      </c>
      <c r="F47" s="28">
        <v>207084</v>
      </c>
      <c r="G47" s="27">
        <v>3.4457145709579202</v>
      </c>
      <c r="H47" s="25">
        <v>19455</v>
      </c>
      <c r="I47" s="44">
        <v>0.32371586881645287</v>
      </c>
      <c r="J47" s="43">
        <v>39305</v>
      </c>
      <c r="K47" s="29">
        <v>271</v>
      </c>
      <c r="L47" s="26">
        <v>53</v>
      </c>
      <c r="M47" s="36">
        <v>611</v>
      </c>
      <c r="N47" s="28">
        <v>7017</v>
      </c>
      <c r="O47" s="26">
        <v>537</v>
      </c>
      <c r="P47" s="43">
        <v>10040</v>
      </c>
      <c r="R47"/>
      <c r="S47"/>
      <c r="T47"/>
    </row>
    <row r="48" spans="1:20" x14ac:dyDescent="0.25">
      <c r="A48" s="515" t="s">
        <v>51</v>
      </c>
      <c r="B48" s="29">
        <v>486</v>
      </c>
      <c r="C48" s="26">
        <v>294</v>
      </c>
      <c r="D48" s="26">
        <v>251</v>
      </c>
      <c r="E48" s="36">
        <v>200</v>
      </c>
      <c r="F48" s="28">
        <v>90537</v>
      </c>
      <c r="G48" s="27">
        <v>1.3257724410601845</v>
      </c>
      <c r="H48" s="25">
        <v>42840</v>
      </c>
      <c r="I48" s="44">
        <v>0.62732464489676376</v>
      </c>
      <c r="J48" s="43">
        <v>9318</v>
      </c>
      <c r="K48" s="29">
        <v>125</v>
      </c>
      <c r="L48" s="26">
        <v>0</v>
      </c>
      <c r="M48" s="36">
        <v>155</v>
      </c>
      <c r="N48" s="28">
        <v>2039</v>
      </c>
      <c r="O48" s="26">
        <v>0</v>
      </c>
      <c r="P48" s="43">
        <v>4216</v>
      </c>
    </row>
    <row r="49" spans="1:20" x14ac:dyDescent="0.25">
      <c r="A49" s="515" t="s">
        <v>54</v>
      </c>
      <c r="B49" s="29">
        <v>236</v>
      </c>
      <c r="C49" s="26">
        <v>160</v>
      </c>
      <c r="D49" s="26">
        <v>615</v>
      </c>
      <c r="E49" s="36">
        <v>398</v>
      </c>
      <c r="F49" s="28">
        <v>152100</v>
      </c>
      <c r="G49" s="27">
        <v>1.9074731310901818</v>
      </c>
      <c r="H49" s="25">
        <v>21632</v>
      </c>
      <c r="I49" s="44">
        <v>0.27128506753282583</v>
      </c>
      <c r="J49" s="43">
        <v>24859</v>
      </c>
      <c r="K49" s="29">
        <v>28</v>
      </c>
      <c r="L49" s="26">
        <v>0</v>
      </c>
      <c r="M49" s="36">
        <v>37</v>
      </c>
      <c r="N49" s="29">
        <v>466</v>
      </c>
      <c r="O49" s="26">
        <v>0</v>
      </c>
      <c r="P49" s="36">
        <v>543</v>
      </c>
    </row>
    <row r="50" spans="1:20" x14ac:dyDescent="0.25">
      <c r="A50" s="515" t="s">
        <v>50</v>
      </c>
      <c r="B50" s="29">
        <v>231</v>
      </c>
      <c r="C50" s="26">
        <v>260</v>
      </c>
      <c r="D50" s="25">
        <v>2057</v>
      </c>
      <c r="E50" s="43">
        <v>1710</v>
      </c>
      <c r="F50" s="28">
        <v>251872</v>
      </c>
      <c r="G50" s="27">
        <v>3.7288958635596483</v>
      </c>
      <c r="H50" s="25">
        <v>45192</v>
      </c>
      <c r="I50" s="44">
        <v>0.66905516240784058</v>
      </c>
      <c r="J50" s="43">
        <v>39453</v>
      </c>
      <c r="K50" s="29">
        <v>261</v>
      </c>
      <c r="L50" s="26">
        <v>2</v>
      </c>
      <c r="M50" s="36">
        <v>371</v>
      </c>
      <c r="N50" s="28">
        <v>6816</v>
      </c>
      <c r="O50" s="26">
        <v>73</v>
      </c>
      <c r="P50" s="43">
        <v>10644</v>
      </c>
    </row>
    <row r="51" spans="1:20" x14ac:dyDescent="0.25">
      <c r="A51" s="515" t="s">
        <v>53</v>
      </c>
      <c r="B51" s="28">
        <v>1089</v>
      </c>
      <c r="C51" s="26">
        <v>76</v>
      </c>
      <c r="D51" s="26">
        <v>27</v>
      </c>
      <c r="E51" s="36">
        <v>21</v>
      </c>
      <c r="F51" s="28">
        <v>210172</v>
      </c>
      <c r="G51" s="27">
        <v>2.7534652168216951</v>
      </c>
      <c r="H51" s="25">
        <v>48267</v>
      </c>
      <c r="I51" s="44">
        <v>0.63234639067208176</v>
      </c>
      <c r="J51" s="43">
        <v>26312</v>
      </c>
      <c r="K51" s="29">
        <v>191</v>
      </c>
      <c r="L51" s="26">
        <v>11</v>
      </c>
      <c r="M51" s="36">
        <v>306</v>
      </c>
      <c r="N51" s="28">
        <v>6533</v>
      </c>
      <c r="O51" s="26">
        <v>88</v>
      </c>
      <c r="P51" s="43">
        <v>10285</v>
      </c>
    </row>
    <row r="52" spans="1:20" x14ac:dyDescent="0.25">
      <c r="A52" s="515" t="s">
        <v>52</v>
      </c>
      <c r="B52" s="28">
        <v>1195</v>
      </c>
      <c r="C52" s="26">
        <v>593</v>
      </c>
      <c r="D52" s="26">
        <v>245</v>
      </c>
      <c r="E52" s="36">
        <v>148</v>
      </c>
      <c r="F52" s="28">
        <v>107494</v>
      </c>
      <c r="G52" s="27">
        <v>1.4429886970762746</v>
      </c>
      <c r="H52" s="25">
        <v>39685</v>
      </c>
      <c r="I52" s="44">
        <v>0.53272746798399873</v>
      </c>
      <c r="J52" s="43">
        <v>34955</v>
      </c>
      <c r="K52" s="29">
        <v>345</v>
      </c>
      <c r="L52" s="26">
        <v>4</v>
      </c>
      <c r="M52" s="43">
        <v>1041</v>
      </c>
      <c r="N52" s="28">
        <v>10841</v>
      </c>
      <c r="O52" s="26">
        <v>18</v>
      </c>
      <c r="P52" s="43">
        <v>14683</v>
      </c>
    </row>
    <row r="53" spans="1:20" s="231" customFormat="1" x14ac:dyDescent="0.25">
      <c r="A53" s="377"/>
      <c r="B53" s="316"/>
      <c r="C53" s="317"/>
      <c r="D53" s="317"/>
      <c r="E53" s="318"/>
      <c r="F53" s="316"/>
      <c r="G53" s="317"/>
      <c r="H53" s="317"/>
      <c r="I53" s="317"/>
      <c r="J53" s="318"/>
      <c r="K53" s="316"/>
      <c r="L53" s="317"/>
      <c r="M53" s="318"/>
      <c r="N53" s="316"/>
      <c r="O53" s="317"/>
      <c r="P53" s="318"/>
      <c r="R53"/>
      <c r="S53"/>
      <c r="T53"/>
    </row>
    <row r="54" spans="1:20" s="231" customFormat="1" x14ac:dyDescent="0.25">
      <c r="A54" s="517" t="s">
        <v>622</v>
      </c>
      <c r="B54" s="29"/>
      <c r="C54" s="26"/>
      <c r="D54" s="26"/>
      <c r="E54" s="36"/>
      <c r="F54" s="28"/>
      <c r="G54" s="27"/>
      <c r="H54" s="25"/>
      <c r="I54" s="44"/>
      <c r="J54" s="43"/>
      <c r="K54" s="29"/>
      <c r="L54" s="26"/>
      <c r="M54" s="36"/>
      <c r="N54" s="29"/>
      <c r="O54" s="26"/>
      <c r="P54" s="36"/>
      <c r="R54"/>
      <c r="S54"/>
      <c r="T54"/>
    </row>
    <row r="55" spans="1:20" x14ac:dyDescent="0.25">
      <c r="A55" s="515" t="s">
        <v>58</v>
      </c>
      <c r="B55" s="29">
        <v>463</v>
      </c>
      <c r="C55" s="26">
        <v>284</v>
      </c>
      <c r="D55" s="26">
        <v>610</v>
      </c>
      <c r="E55" s="36">
        <v>282</v>
      </c>
      <c r="F55" s="28">
        <v>262170</v>
      </c>
      <c r="G55" s="27">
        <v>2.4102488669063096</v>
      </c>
      <c r="H55" s="25">
        <v>60806</v>
      </c>
      <c r="I55" s="44">
        <v>0.55901740321587157</v>
      </c>
      <c r="J55" s="43">
        <v>24529</v>
      </c>
      <c r="K55" s="29">
        <v>217</v>
      </c>
      <c r="L55" s="26">
        <v>12</v>
      </c>
      <c r="M55" s="36">
        <v>292</v>
      </c>
      <c r="N55" s="28">
        <v>6312</v>
      </c>
      <c r="O55" s="26">
        <v>188</v>
      </c>
      <c r="P55" s="43">
        <v>9041</v>
      </c>
    </row>
    <row r="56" spans="1:20" x14ac:dyDescent="0.25">
      <c r="A56" s="515" t="s">
        <v>56</v>
      </c>
      <c r="B56" s="29">
        <v>585</v>
      </c>
      <c r="C56" s="26">
        <v>432</v>
      </c>
      <c r="D56" s="26">
        <v>603</v>
      </c>
      <c r="E56" s="36">
        <v>513</v>
      </c>
      <c r="F56" s="28">
        <v>320237</v>
      </c>
      <c r="G56" s="27">
        <v>3.1492113130359529</v>
      </c>
      <c r="H56" s="25">
        <v>39991</v>
      </c>
      <c r="I56" s="44">
        <v>0.39327157580048777</v>
      </c>
      <c r="J56" s="43">
        <v>25648</v>
      </c>
      <c r="K56" s="29">
        <v>787</v>
      </c>
      <c r="L56" s="26">
        <v>91</v>
      </c>
      <c r="M56" s="43">
        <v>1043</v>
      </c>
      <c r="N56" s="28">
        <v>20264</v>
      </c>
      <c r="O56" s="25">
        <v>1695</v>
      </c>
      <c r="P56" s="43">
        <v>27706</v>
      </c>
    </row>
    <row r="57" spans="1:20" s="247" customFormat="1" x14ac:dyDescent="0.25">
      <c r="A57" s="515" t="s">
        <v>55</v>
      </c>
      <c r="B57" s="29">
        <v>626</v>
      </c>
      <c r="C57" s="26">
        <v>480</v>
      </c>
      <c r="D57" s="26">
        <v>265</v>
      </c>
      <c r="E57" s="36">
        <v>239</v>
      </c>
      <c r="F57" s="28">
        <v>338629</v>
      </c>
      <c r="G57" s="27">
        <v>3.7754228312131382</v>
      </c>
      <c r="H57" s="25">
        <v>42251</v>
      </c>
      <c r="I57" s="44">
        <v>0.47106240174818548</v>
      </c>
      <c r="J57" s="43">
        <v>25589</v>
      </c>
      <c r="K57" s="29">
        <v>618</v>
      </c>
      <c r="L57" s="26">
        <v>58</v>
      </c>
      <c r="M57" s="36">
        <v>991</v>
      </c>
      <c r="N57" s="28">
        <v>31687</v>
      </c>
      <c r="O57" s="25">
        <v>1157</v>
      </c>
      <c r="P57" s="43">
        <v>37687</v>
      </c>
      <c r="R57"/>
      <c r="S57"/>
      <c r="T57"/>
    </row>
    <row r="58" spans="1:20" x14ac:dyDescent="0.25">
      <c r="A58" s="515" t="s">
        <v>57</v>
      </c>
      <c r="B58" s="29">
        <v>740</v>
      </c>
      <c r="C58" s="26">
        <v>633</v>
      </c>
      <c r="D58" s="25">
        <v>1752</v>
      </c>
      <c r="E58" s="43">
        <v>1166</v>
      </c>
      <c r="F58" s="28">
        <v>268008</v>
      </c>
      <c r="G58" s="27">
        <v>2.5704009897666569</v>
      </c>
      <c r="H58" s="25">
        <v>30474</v>
      </c>
      <c r="I58" s="44">
        <v>0.29226888660841877</v>
      </c>
      <c r="J58" s="43">
        <v>40290</v>
      </c>
      <c r="K58" s="29">
        <v>189</v>
      </c>
      <c r="L58" s="26">
        <v>0</v>
      </c>
      <c r="M58" s="36">
        <v>930</v>
      </c>
      <c r="N58" s="28">
        <v>3738</v>
      </c>
      <c r="O58" s="26">
        <v>0</v>
      </c>
      <c r="P58" s="43">
        <v>12221</v>
      </c>
    </row>
    <row r="59" spans="1:20" s="232" customFormat="1" x14ac:dyDescent="0.25">
      <c r="A59" s="377"/>
      <c r="B59" s="316"/>
      <c r="C59" s="317"/>
      <c r="D59" s="317"/>
      <c r="E59" s="318"/>
      <c r="F59" s="316"/>
      <c r="G59" s="317"/>
      <c r="H59" s="317"/>
      <c r="I59" s="317"/>
      <c r="J59" s="318"/>
      <c r="K59" s="316"/>
      <c r="L59" s="317"/>
      <c r="M59" s="318"/>
      <c r="N59" s="316"/>
      <c r="O59" s="317"/>
      <c r="P59" s="318"/>
      <c r="R59"/>
      <c r="S59"/>
      <c r="T59"/>
    </row>
    <row r="60" spans="1:20" s="232" customFormat="1" x14ac:dyDescent="0.25">
      <c r="A60" s="517" t="s">
        <v>623</v>
      </c>
      <c r="B60" s="29"/>
      <c r="C60" s="26"/>
      <c r="D60" s="26"/>
      <c r="E60" s="36"/>
      <c r="F60" s="28"/>
      <c r="G60" s="27"/>
      <c r="H60" s="25"/>
      <c r="I60" s="44"/>
      <c r="J60" s="43"/>
      <c r="K60" s="29"/>
      <c r="L60" s="26"/>
      <c r="M60" s="36"/>
      <c r="N60" s="28"/>
      <c r="O60" s="26"/>
      <c r="P60" s="43"/>
      <c r="R60"/>
      <c r="S60"/>
      <c r="T60"/>
    </row>
    <row r="61" spans="1:20" s="247" customFormat="1" ht="15" customHeight="1" x14ac:dyDescent="0.25">
      <c r="A61" s="518" t="s">
        <v>61</v>
      </c>
      <c r="B61" s="29">
        <v>724</v>
      </c>
      <c r="C61" s="26">
        <v>557</v>
      </c>
      <c r="D61" s="26">
        <v>73</v>
      </c>
      <c r="E61" s="36">
        <v>49</v>
      </c>
      <c r="F61" s="28">
        <v>617919</v>
      </c>
      <c r="G61" s="2">
        <v>2.8064010682072102</v>
      </c>
      <c r="H61" s="25">
        <v>153988</v>
      </c>
      <c r="I61" s="44">
        <v>0.69936688739315656</v>
      </c>
      <c r="J61" s="43">
        <v>111844</v>
      </c>
      <c r="K61" s="28">
        <v>1918</v>
      </c>
      <c r="L61" s="26">
        <v>228</v>
      </c>
      <c r="M61" s="43">
        <v>3230</v>
      </c>
      <c r="N61" s="28">
        <v>44025</v>
      </c>
      <c r="O61" s="25">
        <v>3810</v>
      </c>
      <c r="P61" s="43">
        <v>74817</v>
      </c>
      <c r="R61"/>
      <c r="S61"/>
      <c r="T61"/>
    </row>
    <row r="62" spans="1:20" s="247" customFormat="1" x14ac:dyDescent="0.25">
      <c r="A62" s="515" t="s">
        <v>63</v>
      </c>
      <c r="B62" s="28">
        <v>8148</v>
      </c>
      <c r="C62" s="25">
        <v>2507</v>
      </c>
      <c r="D62" s="25">
        <v>1721</v>
      </c>
      <c r="E62" s="36">
        <v>1390</v>
      </c>
      <c r="F62" s="28">
        <v>1145595</v>
      </c>
      <c r="G62" s="2">
        <v>3.8560667005510134</v>
      </c>
      <c r="H62" s="25">
        <v>179210</v>
      </c>
      <c r="I62" s="44">
        <v>0.60321991053186086</v>
      </c>
      <c r="J62" s="43">
        <v>421547</v>
      </c>
      <c r="K62" s="28">
        <v>3348</v>
      </c>
      <c r="L62" s="26">
        <v>199</v>
      </c>
      <c r="M62" s="43">
        <v>4294</v>
      </c>
      <c r="N62" s="28">
        <v>119487</v>
      </c>
      <c r="O62" s="25">
        <v>3814</v>
      </c>
      <c r="P62" s="43">
        <v>134107</v>
      </c>
      <c r="R62"/>
      <c r="S62"/>
      <c r="T62"/>
    </row>
    <row r="63" spans="1:20" s="247" customFormat="1" x14ac:dyDescent="0.25">
      <c r="A63" s="515" t="s">
        <v>60</v>
      </c>
      <c r="B63" s="29">
        <v>984</v>
      </c>
      <c r="C63" s="26">
        <v>870</v>
      </c>
      <c r="D63" s="26">
        <v>311</v>
      </c>
      <c r="E63" s="36">
        <v>235</v>
      </c>
      <c r="F63" s="28">
        <v>525085</v>
      </c>
      <c r="G63" s="27">
        <v>2.637849270061992</v>
      </c>
      <c r="H63" s="25">
        <v>83667</v>
      </c>
      <c r="I63" s="44">
        <v>0.42031468215294032</v>
      </c>
      <c r="J63" s="43">
        <v>151684</v>
      </c>
      <c r="K63" s="28">
        <v>1033</v>
      </c>
      <c r="L63" s="26">
        <v>284</v>
      </c>
      <c r="M63" s="43">
        <v>2539</v>
      </c>
      <c r="N63" s="28">
        <v>23963</v>
      </c>
      <c r="O63" s="25">
        <v>2780</v>
      </c>
      <c r="P63" s="43">
        <v>58203</v>
      </c>
      <c r="R63"/>
      <c r="S63"/>
      <c r="T63"/>
    </row>
    <row r="64" spans="1:20" s="247" customFormat="1" ht="15.75" thickBot="1" x14ac:dyDescent="0.3">
      <c r="A64" s="515"/>
      <c r="B64" s="614"/>
      <c r="C64" s="615"/>
      <c r="D64" s="615"/>
      <c r="E64" s="616"/>
      <c r="F64" s="617"/>
      <c r="G64" s="618"/>
      <c r="H64" s="619"/>
      <c r="I64" s="620"/>
      <c r="J64" s="621"/>
      <c r="K64" s="622"/>
      <c r="L64" s="615"/>
      <c r="M64" s="623"/>
      <c r="N64" s="622"/>
      <c r="O64" s="624"/>
      <c r="P64" s="623"/>
      <c r="R64"/>
      <c r="S64"/>
      <c r="T64"/>
    </row>
    <row r="65" spans="1:20" s="247" customFormat="1" ht="15" customHeight="1" x14ac:dyDescent="0.25">
      <c r="A65" s="625"/>
      <c r="B65" s="737" t="s">
        <v>131</v>
      </c>
      <c r="C65" s="738"/>
      <c r="D65" s="738"/>
      <c r="E65" s="739"/>
      <c r="F65" s="740" t="s">
        <v>132</v>
      </c>
      <c r="G65" s="741"/>
      <c r="H65" s="741"/>
      <c r="I65" s="741"/>
      <c r="J65" s="742"/>
      <c r="K65" s="743" t="s">
        <v>133</v>
      </c>
      <c r="L65" s="744"/>
      <c r="M65" s="745"/>
      <c r="N65" s="746" t="s">
        <v>134</v>
      </c>
      <c r="O65" s="747"/>
      <c r="P65" s="748"/>
      <c r="R65"/>
      <c r="S65"/>
      <c r="T65"/>
    </row>
    <row r="66" spans="1:20" s="247" customFormat="1" ht="47.25" customHeight="1" thickBot="1" x14ac:dyDescent="0.3">
      <c r="A66" s="600" t="s">
        <v>2</v>
      </c>
      <c r="B66" s="42" t="s">
        <v>117</v>
      </c>
      <c r="C66" s="272" t="s">
        <v>118</v>
      </c>
      <c r="D66" s="272" t="s">
        <v>119</v>
      </c>
      <c r="E66" s="358" t="s">
        <v>120</v>
      </c>
      <c r="F66" s="40" t="s">
        <v>122</v>
      </c>
      <c r="G66" s="225" t="s">
        <v>123</v>
      </c>
      <c r="H66" s="272" t="s">
        <v>124</v>
      </c>
      <c r="I66" s="226" t="s">
        <v>125</v>
      </c>
      <c r="J66" s="227" t="s">
        <v>121</v>
      </c>
      <c r="K66" s="277" t="s">
        <v>126</v>
      </c>
      <c r="L66" s="275" t="s">
        <v>127</v>
      </c>
      <c r="M66" s="276" t="s">
        <v>81</v>
      </c>
      <c r="N66" s="49" t="s">
        <v>128</v>
      </c>
      <c r="O66" s="50" t="s">
        <v>129</v>
      </c>
      <c r="P66" s="51" t="s">
        <v>130</v>
      </c>
      <c r="R66"/>
      <c r="S66"/>
      <c r="T66"/>
    </row>
    <row r="67" spans="1:20" s="247" customFormat="1" ht="15" customHeight="1" x14ac:dyDescent="0.25">
      <c r="A67" s="377"/>
      <c r="B67" s="316"/>
      <c r="C67" s="317"/>
      <c r="D67" s="317"/>
      <c r="E67" s="318"/>
      <c r="F67" s="316"/>
      <c r="G67" s="317"/>
      <c r="H67" s="317"/>
      <c r="I67" s="317"/>
      <c r="J67" s="318"/>
      <c r="K67" s="316"/>
      <c r="L67" s="317"/>
      <c r="M67" s="318"/>
      <c r="N67" s="316"/>
      <c r="O67" s="317"/>
      <c r="P67" s="318"/>
      <c r="R67"/>
      <c r="S67"/>
      <c r="T67"/>
    </row>
    <row r="68" spans="1:20" s="247" customFormat="1" ht="15" customHeight="1" x14ac:dyDescent="0.25">
      <c r="A68" s="518" t="s">
        <v>638</v>
      </c>
      <c r="B68" s="29"/>
      <c r="C68" s="26"/>
      <c r="D68" s="26"/>
      <c r="E68" s="36"/>
      <c r="F68" s="28"/>
      <c r="G68" s="27"/>
      <c r="H68" s="25"/>
      <c r="I68" s="44"/>
      <c r="J68" s="43"/>
      <c r="K68" s="28"/>
      <c r="L68" s="26"/>
      <c r="M68" s="43"/>
      <c r="N68" s="28"/>
      <c r="O68" s="25"/>
      <c r="P68" s="43"/>
      <c r="R68"/>
      <c r="S68"/>
      <c r="T68"/>
    </row>
    <row r="69" spans="1:20" s="247" customFormat="1" x14ac:dyDescent="0.25">
      <c r="A69" s="515" t="s">
        <v>59</v>
      </c>
      <c r="B69" s="29">
        <v>773</v>
      </c>
      <c r="C69" s="26">
        <v>430</v>
      </c>
      <c r="D69" s="25">
        <v>8668</v>
      </c>
      <c r="E69" s="43">
        <v>5597</v>
      </c>
      <c r="F69" s="28">
        <v>687856</v>
      </c>
      <c r="G69" s="27">
        <v>4.1830211627341276</v>
      </c>
      <c r="H69" s="25">
        <v>118701</v>
      </c>
      <c r="I69" s="44">
        <v>0.72184991486256389</v>
      </c>
      <c r="J69" s="43">
        <v>61360</v>
      </c>
      <c r="K69" s="29">
        <v>598</v>
      </c>
      <c r="L69" s="26">
        <v>120</v>
      </c>
      <c r="M69" s="43">
        <v>1597</v>
      </c>
      <c r="N69" s="28">
        <v>19485</v>
      </c>
      <c r="O69" s="25">
        <v>2026</v>
      </c>
      <c r="P69" s="43">
        <v>43140</v>
      </c>
      <c r="R69"/>
      <c r="S69"/>
      <c r="T69"/>
    </row>
    <row r="70" spans="1:20" x14ac:dyDescent="0.25">
      <c r="A70" s="515" t="s">
        <v>62</v>
      </c>
      <c r="B70" s="28">
        <v>2405</v>
      </c>
      <c r="C70" s="26">
        <v>743</v>
      </c>
      <c r="D70" s="25">
        <v>1080</v>
      </c>
      <c r="E70" s="36">
        <v>970</v>
      </c>
      <c r="F70" s="28">
        <v>936743</v>
      </c>
      <c r="G70" s="27">
        <v>3.8433793270394578</v>
      </c>
      <c r="H70" s="25">
        <v>190330</v>
      </c>
      <c r="I70" s="44">
        <v>0.78090830389489962</v>
      </c>
      <c r="J70" s="43">
        <v>46828</v>
      </c>
      <c r="K70" s="28">
        <v>1283</v>
      </c>
      <c r="L70" s="26">
        <v>338</v>
      </c>
      <c r="M70" s="43">
        <v>2523</v>
      </c>
      <c r="N70" s="28">
        <v>34143</v>
      </c>
      <c r="O70" s="25">
        <v>5422</v>
      </c>
      <c r="P70" s="43">
        <v>49826</v>
      </c>
    </row>
    <row r="71" spans="1:20" ht="15.75" thickBot="1" x14ac:dyDescent="0.3">
      <c r="A71" s="377"/>
      <c r="B71" s="316"/>
      <c r="C71" s="317"/>
      <c r="D71" s="317"/>
      <c r="E71" s="318"/>
      <c r="F71" s="316"/>
      <c r="G71" s="317"/>
      <c r="H71" s="317"/>
      <c r="I71" s="317"/>
      <c r="J71" s="318"/>
      <c r="K71" s="316"/>
      <c r="L71" s="317"/>
      <c r="M71" s="318"/>
      <c r="N71" s="316"/>
      <c r="O71" s="317"/>
      <c r="P71" s="318"/>
    </row>
    <row r="72" spans="1:20" s="233" customFormat="1" ht="15.75" thickBot="1" x14ac:dyDescent="0.3">
      <c r="A72" s="525" t="s">
        <v>627</v>
      </c>
      <c r="B72" s="30"/>
      <c r="C72" s="251"/>
      <c r="D72" s="251"/>
      <c r="E72" s="37"/>
      <c r="F72" s="30"/>
      <c r="G72" s="27"/>
      <c r="H72" s="251"/>
      <c r="I72" s="44"/>
      <c r="J72" s="37"/>
      <c r="K72" s="30"/>
      <c r="L72" s="251"/>
      <c r="M72" s="37"/>
      <c r="N72" s="30"/>
      <c r="O72" s="251"/>
      <c r="P72" s="37"/>
      <c r="R72"/>
      <c r="S72"/>
      <c r="T72"/>
    </row>
    <row r="73" spans="1:20" x14ac:dyDescent="0.25">
      <c r="A73" s="515" t="s">
        <v>64</v>
      </c>
      <c r="B73" s="29">
        <v>0</v>
      </c>
      <c r="C73" s="26">
        <v>0</v>
      </c>
      <c r="D73" s="26">
        <v>0</v>
      </c>
      <c r="E73" s="36">
        <v>0</v>
      </c>
      <c r="F73" s="28">
        <v>15077</v>
      </c>
      <c r="G73" s="27">
        <v>4.5005970149253729</v>
      </c>
      <c r="H73" s="25">
        <v>4416</v>
      </c>
      <c r="I73" s="44">
        <v>1.3182089552238807</v>
      </c>
      <c r="J73" s="43">
        <v>5729</v>
      </c>
      <c r="K73" s="29">
        <v>9</v>
      </c>
      <c r="L73" s="26">
        <v>0</v>
      </c>
      <c r="M73" s="36">
        <v>10</v>
      </c>
      <c r="N73" s="29">
        <v>413</v>
      </c>
      <c r="O73" s="26">
        <v>0</v>
      </c>
      <c r="P73" s="36">
        <v>425</v>
      </c>
    </row>
    <row r="74" spans="1:20" ht="15.75" thickBot="1" x14ac:dyDescent="0.3">
      <c r="A74" s="520" t="s">
        <v>65</v>
      </c>
      <c r="B74" s="39">
        <v>0</v>
      </c>
      <c r="C74" s="32">
        <v>0</v>
      </c>
      <c r="D74" s="32">
        <v>22</v>
      </c>
      <c r="E74" s="38">
        <v>13</v>
      </c>
      <c r="F74" s="31">
        <v>58721</v>
      </c>
      <c r="G74" s="52">
        <v>3.8090944473274519</v>
      </c>
      <c r="H74" s="33">
        <v>13060</v>
      </c>
      <c r="I74" s="53">
        <v>0.84717176959003637</v>
      </c>
      <c r="J74" s="45">
        <v>2031</v>
      </c>
      <c r="K74" s="39">
        <v>111</v>
      </c>
      <c r="L74" s="32">
        <v>16</v>
      </c>
      <c r="M74" s="38">
        <v>137</v>
      </c>
      <c r="N74" s="31">
        <v>2452</v>
      </c>
      <c r="O74" s="32">
        <v>110</v>
      </c>
      <c r="P74" s="45">
        <v>2732</v>
      </c>
    </row>
    <row r="75" spans="1:20" ht="15.75" thickBot="1" x14ac:dyDescent="0.3">
      <c r="G75" s="2"/>
    </row>
    <row r="76" spans="1:20" ht="15.75" thickBot="1" x14ac:dyDescent="0.3">
      <c r="A76" s="369" t="s">
        <v>635</v>
      </c>
      <c r="B76" s="359">
        <f>SUM(B4:B74)</f>
        <v>30168</v>
      </c>
      <c r="C76" s="360">
        <f t="shared" ref="C76:P76" si="0">SUM(C4:C74)</f>
        <v>17012</v>
      </c>
      <c r="D76" s="360">
        <f t="shared" si="0"/>
        <v>37650</v>
      </c>
      <c r="E76" s="360">
        <f t="shared" si="0"/>
        <v>28120</v>
      </c>
      <c r="F76" s="360">
        <f t="shared" si="0"/>
        <v>9191161</v>
      </c>
      <c r="G76" s="691">
        <v>3.0697790539260987</v>
      </c>
      <c r="H76" s="360">
        <f t="shared" si="0"/>
        <v>1637307</v>
      </c>
      <c r="I76" s="692">
        <v>0.54684829625404008</v>
      </c>
      <c r="J76" s="360">
        <f t="shared" si="0"/>
        <v>1568287</v>
      </c>
      <c r="K76" s="360">
        <f t="shared" si="0"/>
        <v>14434</v>
      </c>
      <c r="L76" s="360">
        <f t="shared" si="0"/>
        <v>1999</v>
      </c>
      <c r="M76" s="360">
        <f t="shared" si="0"/>
        <v>25659</v>
      </c>
      <c r="N76" s="360">
        <f t="shared" si="0"/>
        <v>423479</v>
      </c>
      <c r="O76" s="360">
        <f t="shared" si="0"/>
        <v>29858</v>
      </c>
      <c r="P76" s="361">
        <f t="shared" si="0"/>
        <v>637635</v>
      </c>
    </row>
    <row r="77" spans="1:20" x14ac:dyDescent="0.25">
      <c r="G77" s="2"/>
    </row>
  </sheetData>
  <sortState ref="A57:P59">
    <sortCondition ref="A56"/>
  </sortState>
  <mergeCells count="12">
    <mergeCell ref="B65:E65"/>
    <mergeCell ref="F65:J65"/>
    <mergeCell ref="K65:M65"/>
    <mergeCell ref="N65:P65"/>
    <mergeCell ref="B1:E1"/>
    <mergeCell ref="N1:P1"/>
    <mergeCell ref="K1:M1"/>
    <mergeCell ref="F1:J1"/>
    <mergeCell ref="B32:E32"/>
    <mergeCell ref="F32:J32"/>
    <mergeCell ref="K32:M32"/>
    <mergeCell ref="N32:P32"/>
  </mergeCells>
  <pageMargins left="0.7" right="0.7" top="0.75" bottom="0.75" header="0.3" footer="0.3"/>
  <pageSetup orientation="landscape" horizontalDpi="300" verticalDpi="300" r:id="rId1"/>
  <headerFooter>
    <oddHeader>&amp;C2014 Annual Statistical Report: 
Services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opLeftCell="A58" zoomScaleNormal="100" workbookViewId="0">
      <selection activeCell="G56" sqref="G56"/>
    </sheetView>
  </sheetViews>
  <sheetFormatPr defaultRowHeight="15" x14ac:dyDescent="0.25"/>
  <cols>
    <col min="1" max="1" width="33.5703125" style="261" customWidth="1"/>
    <col min="13" max="13" width="10.5703125" customWidth="1"/>
  </cols>
  <sheetData>
    <row r="1" spans="1:21" ht="15.75" thickBot="1" x14ac:dyDescent="0.3"/>
    <row r="2" spans="1:21" ht="15.75" thickBot="1" x14ac:dyDescent="0.3">
      <c r="A2" s="626"/>
      <c r="B2" s="749" t="s">
        <v>135</v>
      </c>
      <c r="C2" s="750"/>
      <c r="D2" s="751"/>
      <c r="E2" s="749" t="s">
        <v>136</v>
      </c>
      <c r="F2" s="752"/>
      <c r="G2" s="752"/>
      <c r="H2" s="752"/>
      <c r="I2" s="753"/>
      <c r="J2" s="754" t="s">
        <v>137</v>
      </c>
      <c r="K2" s="755"/>
      <c r="L2" s="749" t="s">
        <v>138</v>
      </c>
      <c r="M2" s="752"/>
      <c r="N2" s="752"/>
      <c r="O2" s="752"/>
      <c r="P2" s="752"/>
      <c r="Q2" s="752"/>
      <c r="R2" s="752"/>
      <c r="S2" s="752"/>
      <c r="T2" s="752"/>
      <c r="U2" s="753"/>
    </row>
    <row r="3" spans="1:21" ht="42.75" customHeight="1" thickBot="1" x14ac:dyDescent="0.3">
      <c r="A3" s="600" t="s">
        <v>2</v>
      </c>
      <c r="B3" s="278" t="s">
        <v>139</v>
      </c>
      <c r="C3" s="279" t="s">
        <v>140</v>
      </c>
      <c r="D3" s="273" t="s">
        <v>141</v>
      </c>
      <c r="E3" s="346" t="s">
        <v>142</v>
      </c>
      <c r="F3" s="347" t="s">
        <v>143</v>
      </c>
      <c r="G3" s="347" t="s">
        <v>144</v>
      </c>
      <c r="H3" s="347" t="s">
        <v>145</v>
      </c>
      <c r="I3" s="356" t="s">
        <v>146</v>
      </c>
      <c r="J3" s="348" t="s">
        <v>147</v>
      </c>
      <c r="K3" s="349" t="s">
        <v>148</v>
      </c>
      <c r="L3" s="319" t="s">
        <v>149</v>
      </c>
      <c r="M3" s="320" t="s">
        <v>150</v>
      </c>
      <c r="N3" s="320" t="s">
        <v>151</v>
      </c>
      <c r="O3" s="320" t="s">
        <v>152</v>
      </c>
      <c r="P3" s="320" t="s">
        <v>153</v>
      </c>
      <c r="Q3" s="320" t="s">
        <v>154</v>
      </c>
      <c r="R3" s="320" t="s">
        <v>155</v>
      </c>
      <c r="S3" s="320" t="s">
        <v>156</v>
      </c>
      <c r="T3" s="320" t="s">
        <v>157</v>
      </c>
      <c r="U3" s="321" t="s">
        <v>158</v>
      </c>
    </row>
    <row r="4" spans="1:21" s="234" customFormat="1" ht="15.75" thickBot="1" x14ac:dyDescent="0.3">
      <c r="A4" s="258" t="s">
        <v>625</v>
      </c>
      <c r="B4" s="314"/>
      <c r="C4" s="315"/>
      <c r="D4" s="312"/>
      <c r="E4" s="322"/>
      <c r="F4" s="323"/>
      <c r="G4" s="323"/>
      <c r="H4" s="323"/>
      <c r="I4" s="324"/>
      <c r="J4" s="322"/>
      <c r="K4" s="324"/>
      <c r="L4" s="322"/>
      <c r="M4" s="323"/>
      <c r="N4" s="323"/>
      <c r="O4" s="323"/>
      <c r="P4" s="323"/>
      <c r="Q4" s="323"/>
      <c r="R4" s="323"/>
      <c r="S4" s="323"/>
      <c r="T4" s="323"/>
      <c r="U4" s="324"/>
    </row>
    <row r="5" spans="1:21" x14ac:dyDescent="0.25">
      <c r="A5" s="633" t="s">
        <v>14</v>
      </c>
      <c r="B5" s="46">
        <v>18</v>
      </c>
      <c r="C5" s="47">
        <v>13</v>
      </c>
      <c r="D5" s="313">
        <v>7645</v>
      </c>
      <c r="E5" s="350">
        <v>0</v>
      </c>
      <c r="F5" s="351">
        <v>22</v>
      </c>
      <c r="G5" s="326">
        <v>3121</v>
      </c>
      <c r="H5" s="326">
        <v>4265</v>
      </c>
      <c r="I5" s="327">
        <v>1698</v>
      </c>
      <c r="J5" s="325">
        <v>1996</v>
      </c>
      <c r="K5" s="327">
        <v>2487</v>
      </c>
      <c r="L5" s="325">
        <v>4011</v>
      </c>
      <c r="M5" s="326">
        <v>3286</v>
      </c>
      <c r="N5" s="326">
        <v>2509</v>
      </c>
      <c r="O5" s="326">
        <v>3562</v>
      </c>
      <c r="P5" s="326">
        <v>4217</v>
      </c>
      <c r="Q5" s="326">
        <v>2873</v>
      </c>
      <c r="R5" s="326">
        <v>3976</v>
      </c>
      <c r="S5" s="326">
        <v>3029</v>
      </c>
      <c r="T5" s="326">
        <v>2137</v>
      </c>
      <c r="U5" s="327">
        <v>2234</v>
      </c>
    </row>
    <row r="6" spans="1:21" x14ac:dyDescent="0.25">
      <c r="A6" s="633" t="s">
        <v>20</v>
      </c>
      <c r="B6" s="29">
        <v>10</v>
      </c>
      <c r="C6" s="26">
        <v>6</v>
      </c>
      <c r="D6" s="43">
        <v>2012</v>
      </c>
      <c r="E6" s="328">
        <v>185</v>
      </c>
      <c r="F6" s="329">
        <v>105</v>
      </c>
      <c r="G6" s="329">
        <v>985</v>
      </c>
      <c r="H6" s="330">
        <v>3323</v>
      </c>
      <c r="I6" s="331">
        <v>415</v>
      </c>
      <c r="J6" s="328">
        <v>600</v>
      </c>
      <c r="K6" s="331">
        <v>75</v>
      </c>
      <c r="L6" s="332">
        <v>3000</v>
      </c>
      <c r="M6" s="330">
        <v>2500</v>
      </c>
      <c r="N6" s="329">
        <v>645</v>
      </c>
      <c r="O6" s="330">
        <v>3000</v>
      </c>
      <c r="P6" s="330">
        <v>4000</v>
      </c>
      <c r="Q6" s="329">
        <v>245</v>
      </c>
      <c r="R6" s="329">
        <v>600</v>
      </c>
      <c r="S6" s="330">
        <v>1540</v>
      </c>
      <c r="T6" s="329">
        <v>185</v>
      </c>
      <c r="U6" s="331">
        <v>245</v>
      </c>
    </row>
    <row r="7" spans="1:21" x14ac:dyDescent="0.25">
      <c r="A7" s="633" t="s">
        <v>628</v>
      </c>
      <c r="B7" s="29">
        <v>27</v>
      </c>
      <c r="C7" s="26">
        <v>21</v>
      </c>
      <c r="D7" s="43">
        <v>9282</v>
      </c>
      <c r="E7" s="328">
        <v>0</v>
      </c>
      <c r="F7" s="329">
        <v>104</v>
      </c>
      <c r="G7" s="329">
        <v>988</v>
      </c>
      <c r="H7" s="330">
        <v>3640</v>
      </c>
      <c r="I7" s="333">
        <v>1560</v>
      </c>
      <c r="J7" s="332">
        <v>1248</v>
      </c>
      <c r="K7" s="331">
        <v>676</v>
      </c>
      <c r="L7" s="332">
        <v>3172</v>
      </c>
      <c r="M7" s="329">
        <v>988</v>
      </c>
      <c r="N7" s="329">
        <v>624</v>
      </c>
      <c r="O7" s="330">
        <v>1144</v>
      </c>
      <c r="P7" s="330">
        <v>2288</v>
      </c>
      <c r="Q7" s="330">
        <v>2132</v>
      </c>
      <c r="R7" s="330">
        <v>1716</v>
      </c>
      <c r="S7" s="329">
        <v>988</v>
      </c>
      <c r="T7" s="329">
        <v>624</v>
      </c>
      <c r="U7" s="331">
        <v>468</v>
      </c>
    </row>
    <row r="8" spans="1:21" x14ac:dyDescent="0.25">
      <c r="A8" s="633" t="s">
        <v>18</v>
      </c>
      <c r="B8" s="29">
        <v>18</v>
      </c>
      <c r="C8" s="26">
        <v>11</v>
      </c>
      <c r="D8" s="43">
        <v>11123</v>
      </c>
      <c r="E8" s="328">
        <v>701</v>
      </c>
      <c r="F8" s="329">
        <v>956</v>
      </c>
      <c r="G8" s="329">
        <v>643</v>
      </c>
      <c r="H8" s="330">
        <v>2448</v>
      </c>
      <c r="I8" s="333">
        <v>2427</v>
      </c>
      <c r="J8" s="328">
        <v>882</v>
      </c>
      <c r="K8" s="333">
        <v>1426</v>
      </c>
      <c r="L8" s="332">
        <v>2912</v>
      </c>
      <c r="M8" s="330">
        <v>1377</v>
      </c>
      <c r="N8" s="330">
        <v>1285</v>
      </c>
      <c r="O8" s="330">
        <v>2030</v>
      </c>
      <c r="P8" s="330">
        <v>2552</v>
      </c>
      <c r="Q8" s="330">
        <v>2471</v>
      </c>
      <c r="R8" s="330">
        <v>1818</v>
      </c>
      <c r="S8" s="330">
        <v>2177</v>
      </c>
      <c r="T8" s="329">
        <v>743</v>
      </c>
      <c r="U8" s="333">
        <v>1035</v>
      </c>
    </row>
    <row r="9" spans="1:21" x14ac:dyDescent="0.25">
      <c r="A9" s="633" t="s">
        <v>17</v>
      </c>
      <c r="B9" s="29">
        <v>20</v>
      </c>
      <c r="C9" s="26">
        <v>14</v>
      </c>
      <c r="D9" s="43">
        <v>6654</v>
      </c>
      <c r="E9" s="328">
        <v>26</v>
      </c>
      <c r="F9" s="329">
        <v>104</v>
      </c>
      <c r="G9" s="329">
        <v>234</v>
      </c>
      <c r="H9" s="330">
        <v>4342</v>
      </c>
      <c r="I9" s="333">
        <v>1511</v>
      </c>
      <c r="J9" s="332">
        <v>1794</v>
      </c>
      <c r="K9" s="331">
        <v>962</v>
      </c>
      <c r="L9" s="332">
        <v>3432</v>
      </c>
      <c r="M9" s="329">
        <v>936</v>
      </c>
      <c r="N9" s="329">
        <v>468</v>
      </c>
      <c r="O9" s="330">
        <v>1664</v>
      </c>
      <c r="P9" s="330">
        <v>3276</v>
      </c>
      <c r="Q9" s="330">
        <v>2132</v>
      </c>
      <c r="R9" s="330">
        <v>2834</v>
      </c>
      <c r="S9" s="330">
        <v>2028</v>
      </c>
      <c r="T9" s="329">
        <v>546</v>
      </c>
      <c r="U9" s="333">
        <v>1352</v>
      </c>
    </row>
    <row r="10" spans="1:21" x14ac:dyDescent="0.25">
      <c r="A10" s="633" t="s">
        <v>16</v>
      </c>
      <c r="B10" s="29">
        <v>14</v>
      </c>
      <c r="C10" s="26">
        <v>10</v>
      </c>
      <c r="D10" s="43">
        <v>10040</v>
      </c>
      <c r="E10" s="328">
        <v>52</v>
      </c>
      <c r="F10" s="329">
        <v>208</v>
      </c>
      <c r="G10" s="330">
        <v>2288</v>
      </c>
      <c r="H10" s="330">
        <v>4264</v>
      </c>
      <c r="I10" s="333">
        <v>5356</v>
      </c>
      <c r="J10" s="328">
        <v>104</v>
      </c>
      <c r="K10" s="331">
        <v>208</v>
      </c>
      <c r="L10" s="332">
        <v>1560</v>
      </c>
      <c r="M10" s="329">
        <v>156</v>
      </c>
      <c r="N10" s="329">
        <v>104</v>
      </c>
      <c r="O10" s="330">
        <v>1612</v>
      </c>
      <c r="P10" s="330">
        <v>1820</v>
      </c>
      <c r="Q10" s="329">
        <v>260</v>
      </c>
      <c r="R10" s="330">
        <v>2340</v>
      </c>
      <c r="S10" s="330">
        <v>1820</v>
      </c>
      <c r="T10" s="329">
        <v>104</v>
      </c>
      <c r="U10" s="331">
        <v>208</v>
      </c>
    </row>
    <row r="11" spans="1:21" x14ac:dyDescent="0.25">
      <c r="A11" s="633" t="s">
        <v>21</v>
      </c>
      <c r="B11" s="29">
        <v>38</v>
      </c>
      <c r="C11" s="26">
        <v>35</v>
      </c>
      <c r="D11" s="43">
        <v>10000</v>
      </c>
      <c r="E11" s="332">
        <v>1300</v>
      </c>
      <c r="F11" s="330">
        <v>2550</v>
      </c>
      <c r="G11" s="330">
        <v>3400</v>
      </c>
      <c r="H11" s="330">
        <v>4300</v>
      </c>
      <c r="I11" s="333">
        <v>2300</v>
      </c>
      <c r="J11" s="332">
        <v>3600</v>
      </c>
      <c r="K11" s="331">
        <v>525</v>
      </c>
      <c r="L11" s="332">
        <v>3120</v>
      </c>
      <c r="M11" s="330">
        <v>2200</v>
      </c>
      <c r="N11" s="330">
        <v>2100</v>
      </c>
      <c r="O11" s="330">
        <v>3150</v>
      </c>
      <c r="P11" s="330">
        <v>2600</v>
      </c>
      <c r="Q11" s="330">
        <v>3000</v>
      </c>
      <c r="R11" s="330">
        <v>1000</v>
      </c>
      <c r="S11" s="330">
        <v>3500</v>
      </c>
      <c r="T11" s="329">
        <v>200</v>
      </c>
      <c r="U11" s="331">
        <v>250</v>
      </c>
    </row>
    <row r="12" spans="1:21" x14ac:dyDescent="0.25">
      <c r="A12" s="633" t="s">
        <v>15</v>
      </c>
      <c r="B12" s="29">
        <v>15</v>
      </c>
      <c r="C12" s="26">
        <v>9</v>
      </c>
      <c r="D12" s="43">
        <v>5897</v>
      </c>
      <c r="E12" s="328">
        <v>106</v>
      </c>
      <c r="F12" s="329">
        <v>562</v>
      </c>
      <c r="G12" s="329">
        <v>735</v>
      </c>
      <c r="H12" s="329">
        <v>669</v>
      </c>
      <c r="I12" s="331">
        <v>733</v>
      </c>
      <c r="J12" s="328">
        <v>255</v>
      </c>
      <c r="K12" s="331">
        <v>12</v>
      </c>
      <c r="L12" s="328">
        <v>836</v>
      </c>
      <c r="M12" s="329">
        <v>421</v>
      </c>
      <c r="N12" s="329">
        <v>68</v>
      </c>
      <c r="O12" s="329">
        <v>6</v>
      </c>
      <c r="P12" s="330">
        <v>4988</v>
      </c>
      <c r="Q12" s="330">
        <v>6659</v>
      </c>
      <c r="R12" s="330">
        <v>3324</v>
      </c>
      <c r="S12" s="330">
        <v>3325</v>
      </c>
      <c r="T12" s="329">
        <v>269</v>
      </c>
      <c r="U12" s="331">
        <v>675</v>
      </c>
    </row>
    <row r="13" spans="1:21" x14ac:dyDescent="0.25">
      <c r="A13" s="633" t="s">
        <v>23</v>
      </c>
      <c r="B13" s="29">
        <v>43</v>
      </c>
      <c r="C13" s="26">
        <v>37</v>
      </c>
      <c r="D13" s="43">
        <v>24645</v>
      </c>
      <c r="E13" s="328">
        <v>80</v>
      </c>
      <c r="F13" s="329">
        <v>300</v>
      </c>
      <c r="G13" s="329">
        <v>817</v>
      </c>
      <c r="H13" s="330">
        <v>3200</v>
      </c>
      <c r="I13" s="331">
        <v>350</v>
      </c>
      <c r="J13" s="328">
        <v>655</v>
      </c>
      <c r="K13" s="331">
        <v>355</v>
      </c>
      <c r="L13" s="332">
        <v>2100</v>
      </c>
      <c r="M13" s="330">
        <v>1800</v>
      </c>
      <c r="N13" s="330">
        <v>1150</v>
      </c>
      <c r="O13" s="330">
        <v>2300</v>
      </c>
      <c r="P13" s="330">
        <v>1500</v>
      </c>
      <c r="Q13" s="330">
        <v>1500</v>
      </c>
      <c r="R13" s="330">
        <v>2100</v>
      </c>
      <c r="S13" s="329">
        <v>900</v>
      </c>
      <c r="T13" s="329">
        <v>400</v>
      </c>
      <c r="U13" s="333">
        <v>1100</v>
      </c>
    </row>
    <row r="14" spans="1:21" x14ac:dyDescent="0.25">
      <c r="A14" s="633" t="s">
        <v>19</v>
      </c>
      <c r="B14" s="29">
        <v>8</v>
      </c>
      <c r="C14" s="26">
        <v>4</v>
      </c>
      <c r="D14" s="43">
        <v>2364</v>
      </c>
      <c r="E14" s="328">
        <v>4</v>
      </c>
      <c r="F14" s="329">
        <v>28</v>
      </c>
      <c r="G14" s="329">
        <v>132</v>
      </c>
      <c r="H14" s="329">
        <v>996</v>
      </c>
      <c r="I14" s="331">
        <v>687</v>
      </c>
      <c r="J14" s="328">
        <v>425</v>
      </c>
      <c r="K14" s="331">
        <v>17</v>
      </c>
      <c r="L14" s="328">
        <v>589</v>
      </c>
      <c r="M14" s="329">
        <v>127</v>
      </c>
      <c r="N14" s="329">
        <v>0</v>
      </c>
      <c r="O14" s="329">
        <v>278</v>
      </c>
      <c r="P14" s="329">
        <v>996</v>
      </c>
      <c r="Q14" s="329">
        <v>97</v>
      </c>
      <c r="R14" s="329">
        <v>348</v>
      </c>
      <c r="S14" s="329">
        <v>44</v>
      </c>
      <c r="T14" s="329">
        <v>39</v>
      </c>
      <c r="U14" s="331">
        <v>275</v>
      </c>
    </row>
    <row r="15" spans="1:21" x14ac:dyDescent="0.25">
      <c r="A15" s="633" t="s">
        <v>22</v>
      </c>
      <c r="B15" s="29">
        <v>13</v>
      </c>
      <c r="C15" s="26">
        <v>9</v>
      </c>
      <c r="D15" s="43">
        <v>4762</v>
      </c>
      <c r="E15" s="328">
        <v>60</v>
      </c>
      <c r="F15" s="329">
        <v>96</v>
      </c>
      <c r="G15" s="329">
        <v>520</v>
      </c>
      <c r="H15" s="330">
        <v>2652</v>
      </c>
      <c r="I15" s="333">
        <v>1664</v>
      </c>
      <c r="J15" s="328">
        <v>780</v>
      </c>
      <c r="K15" s="331">
        <v>260</v>
      </c>
      <c r="L15" s="332">
        <v>2288</v>
      </c>
      <c r="M15" s="329">
        <v>988</v>
      </c>
      <c r="N15" s="329">
        <v>208</v>
      </c>
      <c r="O15" s="329">
        <v>208</v>
      </c>
      <c r="P15" s="330">
        <v>1820</v>
      </c>
      <c r="Q15" s="330">
        <v>1820</v>
      </c>
      <c r="R15" s="330">
        <v>1508</v>
      </c>
      <c r="S15" s="330">
        <v>1040</v>
      </c>
      <c r="T15" s="329">
        <v>572</v>
      </c>
      <c r="U15" s="331">
        <v>624</v>
      </c>
    </row>
    <row r="16" spans="1:21" s="241" customFormat="1" x14ac:dyDescent="0.25">
      <c r="A16" s="634"/>
      <c r="B16" s="316"/>
      <c r="C16" s="317"/>
      <c r="D16" s="318"/>
      <c r="E16" s="334"/>
      <c r="F16" s="335"/>
      <c r="G16" s="335"/>
      <c r="H16" s="335"/>
      <c r="I16" s="336"/>
      <c r="J16" s="334"/>
      <c r="K16" s="336"/>
      <c r="L16" s="334"/>
      <c r="M16" s="335"/>
      <c r="N16" s="335"/>
      <c r="O16" s="335"/>
      <c r="P16" s="335"/>
      <c r="Q16" s="335"/>
      <c r="R16" s="335"/>
      <c r="S16" s="335"/>
      <c r="T16" s="335"/>
      <c r="U16" s="336"/>
    </row>
    <row r="17" spans="1:21" s="241" customFormat="1" x14ac:dyDescent="0.25">
      <c r="A17" s="517" t="s">
        <v>619</v>
      </c>
      <c r="B17" s="29"/>
      <c r="C17" s="26"/>
      <c r="D17" s="43"/>
      <c r="E17" s="328"/>
      <c r="F17" s="329"/>
      <c r="G17" s="329"/>
      <c r="H17" s="330"/>
      <c r="I17" s="333"/>
      <c r="J17" s="332"/>
      <c r="K17" s="331"/>
      <c r="L17" s="332"/>
      <c r="M17" s="329"/>
      <c r="N17" s="329"/>
      <c r="O17" s="330"/>
      <c r="P17" s="330"/>
      <c r="Q17" s="330"/>
      <c r="R17" s="330"/>
      <c r="S17" s="329"/>
      <c r="T17" s="329"/>
      <c r="U17" s="331"/>
    </row>
    <row r="18" spans="1:21" x14ac:dyDescent="0.25">
      <c r="A18" s="633" t="s">
        <v>36</v>
      </c>
      <c r="B18" s="29">
        <v>81</v>
      </c>
      <c r="C18" s="26">
        <v>62</v>
      </c>
      <c r="D18" s="43">
        <v>26989</v>
      </c>
      <c r="E18" s="328">
        <v>52</v>
      </c>
      <c r="F18" s="329">
        <v>52</v>
      </c>
      <c r="G18" s="329">
        <v>624</v>
      </c>
      <c r="H18" s="330">
        <v>3068</v>
      </c>
      <c r="I18" s="333">
        <v>1456</v>
      </c>
      <c r="J18" s="328">
        <v>780</v>
      </c>
      <c r="K18" s="331">
        <v>416</v>
      </c>
      <c r="L18" s="332">
        <v>2912</v>
      </c>
      <c r="M18" s="330">
        <v>1560</v>
      </c>
      <c r="N18" s="329">
        <v>468</v>
      </c>
      <c r="O18" s="330">
        <v>1612</v>
      </c>
      <c r="P18" s="330">
        <v>2132</v>
      </c>
      <c r="Q18" s="330">
        <v>1664</v>
      </c>
      <c r="R18" s="330">
        <v>1612</v>
      </c>
      <c r="S18" s="330">
        <v>1612</v>
      </c>
      <c r="T18" s="329">
        <v>520</v>
      </c>
      <c r="U18" s="333">
        <v>1092</v>
      </c>
    </row>
    <row r="19" spans="1:21" s="247" customFormat="1" x14ac:dyDescent="0.25">
      <c r="A19" s="633" t="s">
        <v>24</v>
      </c>
      <c r="B19" s="29">
        <v>41</v>
      </c>
      <c r="C19" s="26">
        <v>31</v>
      </c>
      <c r="D19" s="43">
        <v>21471</v>
      </c>
      <c r="E19" s="328">
        <v>144</v>
      </c>
      <c r="F19" s="329">
        <v>260</v>
      </c>
      <c r="G19" s="329">
        <v>840</v>
      </c>
      <c r="H19" s="330">
        <v>2352</v>
      </c>
      <c r="I19" s="333">
        <v>1152</v>
      </c>
      <c r="J19" s="332">
        <v>1392</v>
      </c>
      <c r="K19" s="331">
        <v>960</v>
      </c>
      <c r="L19" s="332">
        <v>1872</v>
      </c>
      <c r="M19" s="330">
        <v>1680</v>
      </c>
      <c r="N19" s="330">
        <v>1248</v>
      </c>
      <c r="O19" s="330">
        <v>1920</v>
      </c>
      <c r="P19" s="330">
        <v>2352</v>
      </c>
      <c r="Q19" s="330">
        <v>1824</v>
      </c>
      <c r="R19" s="330">
        <v>1488</v>
      </c>
      <c r="S19" s="330">
        <v>1056</v>
      </c>
      <c r="T19" s="329">
        <v>480</v>
      </c>
      <c r="U19" s="331">
        <v>672</v>
      </c>
    </row>
    <row r="20" spans="1:21" x14ac:dyDescent="0.25">
      <c r="A20" s="633" t="s">
        <v>38</v>
      </c>
      <c r="B20" s="29">
        <v>61</v>
      </c>
      <c r="C20" s="26">
        <v>48</v>
      </c>
      <c r="D20" s="43">
        <v>69878</v>
      </c>
      <c r="E20" s="328">
        <v>169</v>
      </c>
      <c r="F20" s="329">
        <v>156</v>
      </c>
      <c r="G20" s="329">
        <v>63</v>
      </c>
      <c r="H20" s="330">
        <v>2886</v>
      </c>
      <c r="I20" s="333">
        <v>1586</v>
      </c>
      <c r="J20" s="332">
        <v>2132</v>
      </c>
      <c r="K20" s="333">
        <v>2093</v>
      </c>
      <c r="L20" s="332">
        <v>4615</v>
      </c>
      <c r="M20" s="330">
        <v>3081</v>
      </c>
      <c r="N20" s="330">
        <v>2119</v>
      </c>
      <c r="O20" s="330">
        <v>3185</v>
      </c>
      <c r="P20" s="330">
        <v>5226</v>
      </c>
      <c r="Q20" s="330">
        <v>4290</v>
      </c>
      <c r="R20" s="330">
        <v>3952</v>
      </c>
      <c r="S20" s="330">
        <v>2366</v>
      </c>
      <c r="T20" s="330">
        <v>2015</v>
      </c>
      <c r="U20" s="333">
        <v>1469</v>
      </c>
    </row>
    <row r="21" spans="1:21" x14ac:dyDescent="0.25">
      <c r="A21" s="633" t="s">
        <v>35</v>
      </c>
      <c r="B21" s="29">
        <v>62</v>
      </c>
      <c r="C21" s="26">
        <v>38</v>
      </c>
      <c r="D21" s="43">
        <v>14096</v>
      </c>
      <c r="E21" s="328">
        <v>180</v>
      </c>
      <c r="F21" s="329">
        <v>553</v>
      </c>
      <c r="G21" s="330">
        <v>2701</v>
      </c>
      <c r="H21" s="330">
        <v>8384</v>
      </c>
      <c r="I21" s="333">
        <v>2607</v>
      </c>
      <c r="J21" s="332">
        <v>3310</v>
      </c>
      <c r="K21" s="333">
        <v>1062</v>
      </c>
      <c r="L21" s="332">
        <v>7581</v>
      </c>
      <c r="M21" s="330">
        <v>4810</v>
      </c>
      <c r="N21" s="329">
        <v>903</v>
      </c>
      <c r="O21" s="329">
        <v>718</v>
      </c>
      <c r="P21" s="330">
        <v>7302</v>
      </c>
      <c r="Q21" s="330">
        <v>4200</v>
      </c>
      <c r="R21" s="330">
        <v>5927</v>
      </c>
      <c r="S21" s="330">
        <v>2894</v>
      </c>
      <c r="T21" s="330">
        <v>1892</v>
      </c>
      <c r="U21" s="333">
        <v>3002</v>
      </c>
    </row>
    <row r="22" spans="1:21" x14ac:dyDescent="0.25">
      <c r="A22" s="633" t="s">
        <v>27</v>
      </c>
      <c r="B22" s="29">
        <v>24</v>
      </c>
      <c r="C22" s="26">
        <v>12</v>
      </c>
      <c r="D22" s="43">
        <v>14798</v>
      </c>
      <c r="E22" s="328">
        <v>61</v>
      </c>
      <c r="F22" s="329">
        <v>198</v>
      </c>
      <c r="G22" s="329">
        <v>253</v>
      </c>
      <c r="H22" s="330">
        <v>2282</v>
      </c>
      <c r="I22" s="333">
        <v>1323</v>
      </c>
      <c r="J22" s="332">
        <v>1268</v>
      </c>
      <c r="K22" s="331">
        <v>236</v>
      </c>
      <c r="L22" s="332">
        <v>1921</v>
      </c>
      <c r="M22" s="329">
        <v>662</v>
      </c>
      <c r="N22" s="329">
        <v>212</v>
      </c>
      <c r="O22" s="329">
        <v>0</v>
      </c>
      <c r="P22" s="330">
        <v>2281</v>
      </c>
      <c r="Q22" s="330">
        <v>2223</v>
      </c>
      <c r="R22" s="330">
        <v>1992</v>
      </c>
      <c r="S22" s="330">
        <v>2003</v>
      </c>
      <c r="T22" s="329">
        <v>464</v>
      </c>
      <c r="U22" s="333">
        <v>1151</v>
      </c>
    </row>
    <row r="23" spans="1:21" x14ac:dyDescent="0.25">
      <c r="A23" s="633" t="s">
        <v>32</v>
      </c>
      <c r="B23" s="29">
        <v>33</v>
      </c>
      <c r="C23" s="26">
        <v>15</v>
      </c>
      <c r="D23" s="43">
        <v>16409</v>
      </c>
      <c r="E23" s="328">
        <v>156</v>
      </c>
      <c r="F23" s="329">
        <v>104</v>
      </c>
      <c r="G23" s="329">
        <v>572</v>
      </c>
      <c r="H23" s="330">
        <v>2600</v>
      </c>
      <c r="I23" s="331">
        <v>728</v>
      </c>
      <c r="J23" s="328">
        <v>676</v>
      </c>
      <c r="K23" s="331">
        <v>208</v>
      </c>
      <c r="L23" s="332">
        <v>1872</v>
      </c>
      <c r="M23" s="329">
        <v>884</v>
      </c>
      <c r="N23" s="329">
        <v>208</v>
      </c>
      <c r="O23" s="329">
        <v>104</v>
      </c>
      <c r="P23" s="330">
        <v>2028</v>
      </c>
      <c r="Q23" s="330">
        <v>2236</v>
      </c>
      <c r="R23" s="330">
        <v>1612</v>
      </c>
      <c r="S23" s="329">
        <v>624</v>
      </c>
      <c r="T23" s="329">
        <v>520</v>
      </c>
      <c r="U23" s="331">
        <v>416</v>
      </c>
    </row>
    <row r="24" spans="1:21" x14ac:dyDescent="0.25">
      <c r="A24" s="633" t="s">
        <v>33</v>
      </c>
      <c r="B24" s="29">
        <v>20</v>
      </c>
      <c r="C24" s="26">
        <v>20</v>
      </c>
      <c r="D24" s="43">
        <v>23372</v>
      </c>
      <c r="E24" s="332">
        <v>1299</v>
      </c>
      <c r="F24" s="329">
        <v>724</v>
      </c>
      <c r="G24" s="329">
        <v>958</v>
      </c>
      <c r="H24" s="330">
        <v>4323</v>
      </c>
      <c r="I24" s="331">
        <v>464</v>
      </c>
      <c r="J24" s="332">
        <v>1672</v>
      </c>
      <c r="K24" s="331">
        <v>0</v>
      </c>
      <c r="L24" s="332">
        <v>3336</v>
      </c>
      <c r="M24" s="329">
        <v>985</v>
      </c>
      <c r="N24" s="329">
        <v>0</v>
      </c>
      <c r="O24" s="330">
        <v>1016</v>
      </c>
      <c r="P24" s="330">
        <v>2590</v>
      </c>
      <c r="Q24" s="330">
        <v>1936</v>
      </c>
      <c r="R24" s="330">
        <v>1053</v>
      </c>
      <c r="S24" s="329">
        <v>930</v>
      </c>
      <c r="T24" s="329">
        <v>359</v>
      </c>
      <c r="U24" s="331">
        <v>675</v>
      </c>
    </row>
    <row r="25" spans="1:21" x14ac:dyDescent="0.25">
      <c r="A25" s="633" t="s">
        <v>34</v>
      </c>
      <c r="B25" s="29">
        <v>35</v>
      </c>
      <c r="C25" s="26">
        <v>24</v>
      </c>
      <c r="D25" s="43">
        <v>12476</v>
      </c>
      <c r="E25" s="328">
        <v>0</v>
      </c>
      <c r="F25" s="329">
        <v>10</v>
      </c>
      <c r="G25" s="329">
        <v>16</v>
      </c>
      <c r="H25" s="329">
        <v>68</v>
      </c>
      <c r="I25" s="331">
        <v>48</v>
      </c>
      <c r="J25" s="328">
        <v>22</v>
      </c>
      <c r="K25" s="331">
        <v>24</v>
      </c>
      <c r="L25" s="328">
        <v>46</v>
      </c>
      <c r="M25" s="329">
        <v>46</v>
      </c>
      <c r="N25" s="329">
        <v>20</v>
      </c>
      <c r="O25" s="329">
        <v>38</v>
      </c>
      <c r="P25" s="329">
        <v>76</v>
      </c>
      <c r="Q25" s="329">
        <v>60</v>
      </c>
      <c r="R25" s="329">
        <v>30</v>
      </c>
      <c r="S25" s="329">
        <v>20</v>
      </c>
      <c r="T25" s="329">
        <v>20</v>
      </c>
      <c r="U25" s="331">
        <v>18</v>
      </c>
    </row>
    <row r="26" spans="1:21" x14ac:dyDescent="0.25">
      <c r="A26" s="633" t="s">
        <v>37</v>
      </c>
      <c r="B26" s="29">
        <v>22</v>
      </c>
      <c r="C26" s="26">
        <v>16</v>
      </c>
      <c r="D26" s="43">
        <v>17922</v>
      </c>
      <c r="E26" s="328">
        <v>382</v>
      </c>
      <c r="F26" s="329">
        <v>832</v>
      </c>
      <c r="G26" s="329">
        <v>956</v>
      </c>
      <c r="H26" s="329">
        <v>984</v>
      </c>
      <c r="I26" s="331">
        <v>580</v>
      </c>
      <c r="J26" s="328">
        <v>438</v>
      </c>
      <c r="K26" s="331">
        <v>112</v>
      </c>
      <c r="L26" s="328">
        <v>927</v>
      </c>
      <c r="M26" s="329">
        <v>729</v>
      </c>
      <c r="N26" s="329">
        <v>698</v>
      </c>
      <c r="O26" s="330">
        <v>1164</v>
      </c>
      <c r="P26" s="330">
        <v>1058</v>
      </c>
      <c r="Q26" s="329">
        <v>684</v>
      </c>
      <c r="R26" s="329">
        <v>672</v>
      </c>
      <c r="S26" s="329">
        <v>436</v>
      </c>
      <c r="T26" s="329">
        <v>162</v>
      </c>
      <c r="U26" s="331">
        <v>388</v>
      </c>
    </row>
    <row r="27" spans="1:21" x14ac:dyDescent="0.25">
      <c r="A27" s="633" t="s">
        <v>31</v>
      </c>
      <c r="B27" s="29">
        <v>34</v>
      </c>
      <c r="C27" s="26">
        <v>22</v>
      </c>
      <c r="D27" s="43">
        <v>19396</v>
      </c>
      <c r="E27" s="328">
        <v>864</v>
      </c>
      <c r="F27" s="330">
        <v>1112</v>
      </c>
      <c r="G27" s="330">
        <v>1156</v>
      </c>
      <c r="H27" s="330">
        <v>4912</v>
      </c>
      <c r="I27" s="333">
        <v>1333</v>
      </c>
      <c r="J27" s="332">
        <v>2473</v>
      </c>
      <c r="K27" s="331">
        <v>998</v>
      </c>
      <c r="L27" s="332">
        <v>5000</v>
      </c>
      <c r="M27" s="330">
        <v>5000</v>
      </c>
      <c r="N27" s="330">
        <v>1000</v>
      </c>
      <c r="O27" s="330">
        <v>5000</v>
      </c>
      <c r="P27" s="330">
        <v>5000</v>
      </c>
      <c r="Q27" s="330">
        <v>1000</v>
      </c>
      <c r="R27" s="330">
        <v>5000</v>
      </c>
      <c r="S27" s="330">
        <v>1500</v>
      </c>
      <c r="T27" s="330">
        <v>1000</v>
      </c>
      <c r="U27" s="333">
        <v>2000</v>
      </c>
    </row>
    <row r="28" spans="1:21" x14ac:dyDescent="0.25">
      <c r="A28" s="633" t="s">
        <v>39</v>
      </c>
      <c r="B28" s="29">
        <v>62</v>
      </c>
      <c r="C28" s="26">
        <v>40</v>
      </c>
      <c r="D28" s="43">
        <v>38192</v>
      </c>
      <c r="E28" s="328">
        <v>102</v>
      </c>
      <c r="F28" s="329">
        <v>156</v>
      </c>
      <c r="G28" s="330">
        <v>1475</v>
      </c>
      <c r="H28" s="330">
        <v>5720</v>
      </c>
      <c r="I28" s="333">
        <v>2392</v>
      </c>
      <c r="J28" s="332">
        <v>1716</v>
      </c>
      <c r="K28" s="333">
        <v>1092</v>
      </c>
      <c r="L28" s="332">
        <v>5512</v>
      </c>
      <c r="M28" s="330">
        <v>2808</v>
      </c>
      <c r="N28" s="330">
        <v>1335</v>
      </c>
      <c r="O28" s="330">
        <v>5044</v>
      </c>
      <c r="P28" s="330">
        <v>4992</v>
      </c>
      <c r="Q28" s="330">
        <v>4056</v>
      </c>
      <c r="R28" s="330">
        <v>5044</v>
      </c>
      <c r="S28" s="330">
        <v>1820</v>
      </c>
      <c r="T28" s="330">
        <v>1595</v>
      </c>
      <c r="U28" s="333">
        <v>1456</v>
      </c>
    </row>
    <row r="29" spans="1:21" x14ac:dyDescent="0.25">
      <c r="A29" s="633" t="s">
        <v>28</v>
      </c>
      <c r="B29" s="29">
        <v>49</v>
      </c>
      <c r="C29" s="26">
        <v>34</v>
      </c>
      <c r="D29" s="43">
        <v>29548</v>
      </c>
      <c r="E29" s="328">
        <v>52</v>
      </c>
      <c r="F29" s="329">
        <v>208</v>
      </c>
      <c r="G29" s="330">
        <v>1248</v>
      </c>
      <c r="H29" s="330">
        <v>6344</v>
      </c>
      <c r="I29" s="333">
        <v>2158</v>
      </c>
      <c r="J29" s="332">
        <v>2964</v>
      </c>
      <c r="K29" s="333">
        <v>2756</v>
      </c>
      <c r="L29" s="332">
        <v>4134</v>
      </c>
      <c r="M29" s="330">
        <v>2470</v>
      </c>
      <c r="N29" s="330">
        <v>1664</v>
      </c>
      <c r="O29" s="330">
        <v>2652</v>
      </c>
      <c r="P29" s="330">
        <v>5070</v>
      </c>
      <c r="Q29" s="330">
        <v>2678</v>
      </c>
      <c r="R29" s="330">
        <v>3692</v>
      </c>
      <c r="S29" s="330">
        <v>2938</v>
      </c>
      <c r="T29" s="329">
        <v>962</v>
      </c>
      <c r="U29" s="331">
        <v>754</v>
      </c>
    </row>
    <row r="30" spans="1:21" x14ac:dyDescent="0.25">
      <c r="A30" s="633" t="s">
        <v>30</v>
      </c>
      <c r="B30" s="29">
        <v>30</v>
      </c>
      <c r="C30" s="26">
        <v>20</v>
      </c>
      <c r="D30" s="43">
        <v>22344</v>
      </c>
      <c r="E30" s="328">
        <v>709</v>
      </c>
      <c r="F30" s="330">
        <v>1783</v>
      </c>
      <c r="G30" s="330">
        <v>3352</v>
      </c>
      <c r="H30" s="330">
        <v>22544</v>
      </c>
      <c r="I30" s="333">
        <v>6969</v>
      </c>
      <c r="J30" s="328">
        <v>207</v>
      </c>
      <c r="K30" s="331">
        <v>52</v>
      </c>
      <c r="L30" s="332">
        <v>9555</v>
      </c>
      <c r="M30" s="330">
        <v>21548</v>
      </c>
      <c r="N30" s="330">
        <v>15964</v>
      </c>
      <c r="O30" s="330">
        <v>18566</v>
      </c>
      <c r="P30" s="330">
        <v>13547</v>
      </c>
      <c r="Q30" s="330">
        <v>9835</v>
      </c>
      <c r="R30" s="330">
        <v>9544</v>
      </c>
      <c r="S30" s="330">
        <v>10361</v>
      </c>
      <c r="T30" s="330">
        <v>2243</v>
      </c>
      <c r="U30" s="333">
        <v>6599</v>
      </c>
    </row>
    <row r="31" spans="1:21" s="247" customFormat="1" x14ac:dyDescent="0.25">
      <c r="A31" s="633" t="s">
        <v>26</v>
      </c>
      <c r="B31" s="29">
        <v>38</v>
      </c>
      <c r="C31" s="26">
        <v>16</v>
      </c>
      <c r="D31" s="43">
        <v>14425</v>
      </c>
      <c r="E31" s="328">
        <v>129</v>
      </c>
      <c r="F31" s="329">
        <v>50</v>
      </c>
      <c r="G31" s="330">
        <v>2995</v>
      </c>
      <c r="H31" s="330">
        <v>9125</v>
      </c>
      <c r="I31" s="333">
        <v>6500</v>
      </c>
      <c r="J31" s="332">
        <v>5500</v>
      </c>
      <c r="K31" s="331">
        <v>850</v>
      </c>
      <c r="L31" s="332">
        <v>2600</v>
      </c>
      <c r="M31" s="330">
        <v>2000</v>
      </c>
      <c r="N31" s="329">
        <v>500</v>
      </c>
      <c r="O31" s="330">
        <v>6000</v>
      </c>
      <c r="P31" s="330">
        <v>4000</v>
      </c>
      <c r="Q31" s="330">
        <v>2000</v>
      </c>
      <c r="R31" s="330">
        <v>2000</v>
      </c>
      <c r="S31" s="330">
        <v>2500</v>
      </c>
      <c r="T31" s="329">
        <v>800</v>
      </c>
      <c r="U31" s="333">
        <v>1000</v>
      </c>
    </row>
    <row r="32" spans="1:21" x14ac:dyDescent="0.25">
      <c r="A32" s="633" t="s">
        <v>29</v>
      </c>
      <c r="B32" s="29">
        <v>17</v>
      </c>
      <c r="C32" s="26">
        <v>10</v>
      </c>
      <c r="D32" s="43">
        <v>13822</v>
      </c>
      <c r="E32" s="337" t="s">
        <v>69</v>
      </c>
      <c r="F32" s="338" t="s">
        <v>69</v>
      </c>
      <c r="G32" s="338" t="s">
        <v>69</v>
      </c>
      <c r="H32" s="338" t="s">
        <v>69</v>
      </c>
      <c r="I32" s="339" t="s">
        <v>69</v>
      </c>
      <c r="J32" s="337" t="s">
        <v>69</v>
      </c>
      <c r="K32" s="339" t="s">
        <v>69</v>
      </c>
      <c r="L32" s="337" t="s">
        <v>69</v>
      </c>
      <c r="M32" s="338" t="s">
        <v>69</v>
      </c>
      <c r="N32" s="338" t="s">
        <v>69</v>
      </c>
      <c r="O32" s="338" t="s">
        <v>69</v>
      </c>
      <c r="P32" s="338" t="s">
        <v>69</v>
      </c>
      <c r="Q32" s="338" t="s">
        <v>69</v>
      </c>
      <c r="R32" s="338" t="s">
        <v>69</v>
      </c>
      <c r="S32" s="338" t="s">
        <v>69</v>
      </c>
      <c r="T32" s="338" t="s">
        <v>69</v>
      </c>
      <c r="U32" s="339" t="s">
        <v>69</v>
      </c>
    </row>
    <row r="33" spans="1:21" s="242" customFormat="1" ht="15.75" thickBot="1" x14ac:dyDescent="0.3">
      <c r="A33" s="634"/>
      <c r="B33" s="316"/>
      <c r="C33" s="317"/>
      <c r="D33" s="318"/>
      <c r="E33" s="334"/>
      <c r="F33" s="335"/>
      <c r="G33" s="335"/>
      <c r="H33" s="335"/>
      <c r="I33" s="336"/>
      <c r="J33" s="334"/>
      <c r="K33" s="336"/>
      <c r="L33" s="334"/>
      <c r="M33" s="335"/>
      <c r="N33" s="335"/>
      <c r="O33" s="335"/>
      <c r="P33" s="335"/>
      <c r="Q33" s="335"/>
      <c r="R33" s="335"/>
      <c r="S33" s="335"/>
      <c r="T33" s="335"/>
      <c r="U33" s="336"/>
    </row>
    <row r="34" spans="1:21" s="247" customFormat="1" ht="15.75" thickBot="1" x14ac:dyDescent="0.3">
      <c r="A34" s="635"/>
      <c r="B34" s="749" t="s">
        <v>135</v>
      </c>
      <c r="C34" s="750"/>
      <c r="D34" s="751"/>
      <c r="E34" s="749" t="s">
        <v>136</v>
      </c>
      <c r="F34" s="752"/>
      <c r="G34" s="752"/>
      <c r="H34" s="752"/>
      <c r="I34" s="753"/>
      <c r="J34" s="754" t="s">
        <v>137</v>
      </c>
      <c r="K34" s="755"/>
      <c r="L34" s="749" t="s">
        <v>138</v>
      </c>
      <c r="M34" s="752"/>
      <c r="N34" s="752"/>
      <c r="O34" s="752"/>
      <c r="P34" s="752"/>
      <c r="Q34" s="752"/>
      <c r="R34" s="752"/>
      <c r="S34" s="752"/>
      <c r="T34" s="752"/>
      <c r="U34" s="753"/>
    </row>
    <row r="35" spans="1:21" s="247" customFormat="1" ht="41.25" customHeight="1" x14ac:dyDescent="0.25">
      <c r="A35" s="600" t="s">
        <v>2</v>
      </c>
      <c r="B35" s="278" t="s">
        <v>139</v>
      </c>
      <c r="C35" s="279" t="s">
        <v>140</v>
      </c>
      <c r="D35" s="273" t="s">
        <v>141</v>
      </c>
      <c r="E35" s="346" t="s">
        <v>142</v>
      </c>
      <c r="F35" s="347" t="s">
        <v>143</v>
      </c>
      <c r="G35" s="347" t="s">
        <v>144</v>
      </c>
      <c r="H35" s="347" t="s">
        <v>145</v>
      </c>
      <c r="I35" s="356" t="s">
        <v>146</v>
      </c>
      <c r="J35" s="348" t="s">
        <v>147</v>
      </c>
      <c r="K35" s="349" t="s">
        <v>148</v>
      </c>
      <c r="L35" s="319" t="s">
        <v>149</v>
      </c>
      <c r="M35" s="320" t="s">
        <v>150</v>
      </c>
      <c r="N35" s="320" t="s">
        <v>151</v>
      </c>
      <c r="O35" s="320" t="s">
        <v>152</v>
      </c>
      <c r="P35" s="320" t="s">
        <v>153</v>
      </c>
      <c r="Q35" s="320" t="s">
        <v>154</v>
      </c>
      <c r="R35" s="320" t="s">
        <v>155</v>
      </c>
      <c r="S35" s="320" t="s">
        <v>156</v>
      </c>
      <c r="T35" s="320" t="s">
        <v>157</v>
      </c>
      <c r="U35" s="321" t="s">
        <v>158</v>
      </c>
    </row>
    <row r="36" spans="1:21" s="247" customFormat="1" x14ac:dyDescent="0.25">
      <c r="A36" s="634"/>
      <c r="B36" s="316"/>
      <c r="C36" s="317"/>
      <c r="D36" s="318"/>
      <c r="E36" s="334"/>
      <c r="F36" s="335"/>
      <c r="G36" s="335"/>
      <c r="H36" s="335"/>
      <c r="I36" s="336"/>
      <c r="J36" s="334"/>
      <c r="K36" s="336"/>
      <c r="L36" s="334"/>
      <c r="M36" s="335"/>
      <c r="N36" s="335"/>
      <c r="O36" s="335"/>
      <c r="P36" s="335"/>
      <c r="Q36" s="335"/>
      <c r="R36" s="335"/>
      <c r="S36" s="335"/>
      <c r="T36" s="335"/>
      <c r="U36" s="336"/>
    </row>
    <row r="37" spans="1:21" s="242" customFormat="1" x14ac:dyDescent="0.25">
      <c r="A37" s="517" t="s">
        <v>620</v>
      </c>
      <c r="B37" s="29"/>
      <c r="C37" s="26"/>
      <c r="D37" s="43"/>
      <c r="E37" s="328"/>
      <c r="F37" s="329"/>
      <c r="G37" s="330"/>
      <c r="H37" s="330"/>
      <c r="I37" s="333"/>
      <c r="J37" s="332"/>
      <c r="K37" s="333"/>
      <c r="L37" s="332"/>
      <c r="M37" s="330"/>
      <c r="N37" s="330"/>
      <c r="O37" s="330"/>
      <c r="P37" s="330"/>
      <c r="Q37" s="330"/>
      <c r="R37" s="330"/>
      <c r="S37" s="330"/>
      <c r="T37" s="330"/>
      <c r="U37" s="333"/>
    </row>
    <row r="38" spans="1:21" x14ac:dyDescent="0.25">
      <c r="A38" s="633" t="s">
        <v>47</v>
      </c>
      <c r="B38" s="29">
        <v>76</v>
      </c>
      <c r="C38" s="26">
        <v>35</v>
      </c>
      <c r="D38" s="43">
        <v>42547</v>
      </c>
      <c r="E38" s="328">
        <v>37</v>
      </c>
      <c r="F38" s="329">
        <v>123</v>
      </c>
      <c r="G38" s="329">
        <v>195</v>
      </c>
      <c r="H38" s="330">
        <v>3879</v>
      </c>
      <c r="I38" s="333">
        <v>1643</v>
      </c>
      <c r="J38" s="332">
        <v>1352</v>
      </c>
      <c r="K38" s="333">
        <v>2328</v>
      </c>
      <c r="L38" s="332">
        <v>4215</v>
      </c>
      <c r="M38" s="330">
        <v>2691</v>
      </c>
      <c r="N38" s="330">
        <v>1143</v>
      </c>
      <c r="O38" s="330">
        <v>2853</v>
      </c>
      <c r="P38" s="330">
        <v>4565</v>
      </c>
      <c r="Q38" s="330">
        <v>2031</v>
      </c>
      <c r="R38" s="330">
        <v>6571</v>
      </c>
      <c r="S38" s="330">
        <v>1687</v>
      </c>
      <c r="T38" s="330">
        <v>1162</v>
      </c>
      <c r="U38" s="333">
        <v>1893</v>
      </c>
    </row>
    <row r="39" spans="1:21" x14ac:dyDescent="0.25">
      <c r="A39" s="633" t="s">
        <v>41</v>
      </c>
      <c r="B39" s="29">
        <v>218</v>
      </c>
      <c r="C39" s="26">
        <v>145</v>
      </c>
      <c r="D39" s="43">
        <v>47467</v>
      </c>
      <c r="E39" s="328">
        <v>0</v>
      </c>
      <c r="F39" s="329">
        <v>0</v>
      </c>
      <c r="G39" s="329">
        <v>26</v>
      </c>
      <c r="H39" s="329">
        <v>130</v>
      </c>
      <c r="I39" s="331">
        <v>130</v>
      </c>
      <c r="J39" s="328">
        <v>416</v>
      </c>
      <c r="K39" s="331">
        <v>52</v>
      </c>
      <c r="L39" s="328">
        <v>52</v>
      </c>
      <c r="M39" s="329">
        <v>106</v>
      </c>
      <c r="N39" s="329">
        <v>26</v>
      </c>
      <c r="O39" s="329">
        <v>130</v>
      </c>
      <c r="P39" s="329">
        <v>182</v>
      </c>
      <c r="Q39" s="329">
        <v>130</v>
      </c>
      <c r="R39" s="329">
        <v>52</v>
      </c>
      <c r="S39" s="329">
        <v>26</v>
      </c>
      <c r="T39" s="329">
        <v>52</v>
      </c>
      <c r="U39" s="331">
        <v>52</v>
      </c>
    </row>
    <row r="40" spans="1:21" x14ac:dyDescent="0.25">
      <c r="A40" s="633" t="s">
        <v>45</v>
      </c>
      <c r="B40" s="29">
        <v>55</v>
      </c>
      <c r="C40" s="26">
        <v>48</v>
      </c>
      <c r="D40" s="43">
        <v>35410</v>
      </c>
      <c r="E40" s="337" t="s">
        <v>69</v>
      </c>
      <c r="F40" s="338" t="s">
        <v>69</v>
      </c>
      <c r="G40" s="338" t="s">
        <v>69</v>
      </c>
      <c r="H40" s="338" t="s">
        <v>69</v>
      </c>
      <c r="I40" s="339" t="s">
        <v>69</v>
      </c>
      <c r="J40" s="337" t="s">
        <v>69</v>
      </c>
      <c r="K40" s="339" t="s">
        <v>69</v>
      </c>
      <c r="L40" s="332">
        <v>3184</v>
      </c>
      <c r="M40" s="330">
        <v>1335</v>
      </c>
      <c r="N40" s="329">
        <v>225</v>
      </c>
      <c r="O40" s="329">
        <v>845</v>
      </c>
      <c r="P40" s="330">
        <v>4450</v>
      </c>
      <c r="Q40" s="330">
        <v>3470</v>
      </c>
      <c r="R40" s="330">
        <v>2932</v>
      </c>
      <c r="S40" s="330">
        <v>1925</v>
      </c>
      <c r="T40" s="329">
        <v>625</v>
      </c>
      <c r="U40" s="331">
        <v>948</v>
      </c>
    </row>
    <row r="41" spans="1:21" x14ac:dyDescent="0.25">
      <c r="A41" s="633" t="s">
        <v>46</v>
      </c>
      <c r="B41" s="29">
        <v>25</v>
      </c>
      <c r="C41" s="26">
        <v>12</v>
      </c>
      <c r="D41" s="43">
        <v>9742</v>
      </c>
      <c r="E41" s="328">
        <v>19</v>
      </c>
      <c r="F41" s="329">
        <v>195</v>
      </c>
      <c r="G41" s="330">
        <v>1363</v>
      </c>
      <c r="H41" s="330">
        <v>6429</v>
      </c>
      <c r="I41" s="333">
        <v>1753</v>
      </c>
      <c r="J41" s="332">
        <v>3214</v>
      </c>
      <c r="K41" s="333">
        <v>4383</v>
      </c>
      <c r="L41" s="332">
        <v>4968</v>
      </c>
      <c r="M41" s="329">
        <v>166</v>
      </c>
      <c r="N41" s="329">
        <v>78</v>
      </c>
      <c r="O41" s="330">
        <v>2630</v>
      </c>
      <c r="P41" s="330">
        <v>4092</v>
      </c>
      <c r="Q41" s="330">
        <v>4286</v>
      </c>
      <c r="R41" s="330">
        <v>5456</v>
      </c>
      <c r="S41" s="330">
        <v>1364</v>
      </c>
      <c r="T41" s="329">
        <v>585</v>
      </c>
      <c r="U41" s="333">
        <v>2338</v>
      </c>
    </row>
    <row r="42" spans="1:21" s="247" customFormat="1" x14ac:dyDescent="0.25">
      <c r="A42" s="633" t="s">
        <v>40</v>
      </c>
      <c r="B42" s="29">
        <v>55</v>
      </c>
      <c r="C42" s="26">
        <v>30</v>
      </c>
      <c r="D42" s="43">
        <v>8667</v>
      </c>
      <c r="E42" s="337" t="s">
        <v>69</v>
      </c>
      <c r="F42" s="338" t="s">
        <v>69</v>
      </c>
      <c r="G42" s="338" t="s">
        <v>69</v>
      </c>
      <c r="H42" s="338" t="s">
        <v>69</v>
      </c>
      <c r="I42" s="339" t="s">
        <v>69</v>
      </c>
      <c r="J42" s="337" t="s">
        <v>69</v>
      </c>
      <c r="K42" s="339" t="s">
        <v>69</v>
      </c>
      <c r="L42" s="337" t="s">
        <v>69</v>
      </c>
      <c r="M42" s="338" t="s">
        <v>69</v>
      </c>
      <c r="N42" s="338" t="s">
        <v>69</v>
      </c>
      <c r="O42" s="338" t="s">
        <v>69</v>
      </c>
      <c r="P42" s="338" t="s">
        <v>69</v>
      </c>
      <c r="Q42" s="338" t="s">
        <v>69</v>
      </c>
      <c r="R42" s="338" t="s">
        <v>69</v>
      </c>
      <c r="S42" s="338" t="s">
        <v>69</v>
      </c>
      <c r="T42" s="338" t="s">
        <v>69</v>
      </c>
      <c r="U42" s="339" t="s">
        <v>69</v>
      </c>
    </row>
    <row r="43" spans="1:21" x14ac:dyDescent="0.25">
      <c r="A43" s="633" t="s">
        <v>44</v>
      </c>
      <c r="B43" s="29">
        <v>24</v>
      </c>
      <c r="C43" s="26">
        <v>15</v>
      </c>
      <c r="D43" s="43">
        <v>19306</v>
      </c>
      <c r="E43" s="332">
        <v>1422</v>
      </c>
      <c r="F43" s="330">
        <v>2522</v>
      </c>
      <c r="G43" s="329">
        <v>993</v>
      </c>
      <c r="H43" s="330">
        <v>16485</v>
      </c>
      <c r="I43" s="333">
        <v>3284</v>
      </c>
      <c r="J43" s="328">
        <v>584</v>
      </c>
      <c r="K43" s="339" t="s">
        <v>69</v>
      </c>
      <c r="L43" s="332">
        <v>18650</v>
      </c>
      <c r="M43" s="330">
        <v>15450</v>
      </c>
      <c r="N43" s="329">
        <v>0</v>
      </c>
      <c r="O43" s="329">
        <v>0</v>
      </c>
      <c r="P43" s="330">
        <v>11680</v>
      </c>
      <c r="Q43" s="330">
        <v>22312</v>
      </c>
      <c r="R43" s="330">
        <v>26341</v>
      </c>
      <c r="S43" s="329">
        <v>778</v>
      </c>
      <c r="T43" s="338" t="s">
        <v>69</v>
      </c>
      <c r="U43" s="333">
        <v>5562</v>
      </c>
    </row>
    <row r="44" spans="1:21" x14ac:dyDescent="0.25">
      <c r="A44" s="633" t="s">
        <v>42</v>
      </c>
      <c r="B44" s="29">
        <v>30</v>
      </c>
      <c r="C44" s="26">
        <v>11</v>
      </c>
      <c r="D44" s="43">
        <v>23088</v>
      </c>
      <c r="E44" s="328">
        <v>48</v>
      </c>
      <c r="F44" s="329">
        <v>123</v>
      </c>
      <c r="G44" s="329">
        <v>426</v>
      </c>
      <c r="H44" s="330">
        <v>1652</v>
      </c>
      <c r="I44" s="331">
        <v>643</v>
      </c>
      <c r="J44" s="328">
        <v>651</v>
      </c>
      <c r="K44" s="331">
        <v>785</v>
      </c>
      <c r="L44" s="332">
        <v>1527</v>
      </c>
      <c r="M44" s="329">
        <v>981</v>
      </c>
      <c r="N44" s="329">
        <v>403</v>
      </c>
      <c r="O44" s="330">
        <v>1868</v>
      </c>
      <c r="P44" s="330">
        <v>1392</v>
      </c>
      <c r="Q44" s="330">
        <v>1395</v>
      </c>
      <c r="R44" s="330">
        <v>1521</v>
      </c>
      <c r="S44" s="329">
        <v>468</v>
      </c>
      <c r="T44" s="329">
        <v>391</v>
      </c>
      <c r="U44" s="331">
        <v>685</v>
      </c>
    </row>
    <row r="45" spans="1:21" x14ac:dyDescent="0.25">
      <c r="A45" s="633" t="s">
        <v>43</v>
      </c>
      <c r="B45" s="29">
        <v>60</v>
      </c>
      <c r="C45" s="26">
        <v>37</v>
      </c>
      <c r="D45" s="43">
        <v>41016</v>
      </c>
      <c r="E45" s="328">
        <v>156</v>
      </c>
      <c r="F45" s="329">
        <v>676</v>
      </c>
      <c r="G45" s="330">
        <v>1456</v>
      </c>
      <c r="H45" s="330">
        <v>12012</v>
      </c>
      <c r="I45" s="333">
        <v>3744</v>
      </c>
      <c r="J45" s="332">
        <v>4264</v>
      </c>
      <c r="K45" s="333">
        <v>2496</v>
      </c>
      <c r="L45" s="332">
        <v>9204</v>
      </c>
      <c r="M45" s="330">
        <v>2184</v>
      </c>
      <c r="N45" s="329">
        <v>936</v>
      </c>
      <c r="O45" s="330">
        <v>1404</v>
      </c>
      <c r="P45" s="330">
        <v>8944</v>
      </c>
      <c r="Q45" s="330">
        <v>7644</v>
      </c>
      <c r="R45" s="330">
        <v>6708</v>
      </c>
      <c r="S45" s="330">
        <v>5824</v>
      </c>
      <c r="T45" s="330">
        <v>1924</v>
      </c>
      <c r="U45" s="333">
        <v>2392</v>
      </c>
    </row>
    <row r="46" spans="1:21" s="243" customFormat="1" x14ac:dyDescent="0.25">
      <c r="A46" s="634"/>
      <c r="B46" s="316"/>
      <c r="C46" s="317"/>
      <c r="D46" s="318"/>
      <c r="E46" s="334"/>
      <c r="F46" s="335"/>
      <c r="G46" s="335"/>
      <c r="H46" s="335"/>
      <c r="I46" s="336"/>
      <c r="J46" s="334"/>
      <c r="K46" s="336"/>
      <c r="L46" s="334"/>
      <c r="M46" s="335"/>
      <c r="N46" s="335"/>
      <c r="O46" s="335"/>
      <c r="P46" s="335"/>
      <c r="Q46" s="335"/>
      <c r="R46" s="335"/>
      <c r="S46" s="335"/>
      <c r="T46" s="335"/>
      <c r="U46" s="336"/>
    </row>
    <row r="47" spans="1:21" s="243" customFormat="1" x14ac:dyDescent="0.25">
      <c r="A47" s="517" t="s">
        <v>621</v>
      </c>
      <c r="B47" s="29"/>
      <c r="C47" s="26"/>
      <c r="D47" s="43"/>
      <c r="E47" s="328"/>
      <c r="F47" s="329"/>
      <c r="G47" s="329"/>
      <c r="H47" s="330"/>
      <c r="I47" s="333"/>
      <c r="J47" s="332"/>
      <c r="K47" s="333"/>
      <c r="L47" s="332"/>
      <c r="M47" s="330"/>
      <c r="N47" s="330"/>
      <c r="O47" s="330"/>
      <c r="P47" s="330"/>
      <c r="Q47" s="330"/>
      <c r="R47" s="330"/>
      <c r="S47" s="330"/>
      <c r="T47" s="330"/>
      <c r="U47" s="333"/>
    </row>
    <row r="48" spans="1:21" x14ac:dyDescent="0.25">
      <c r="A48" s="633" t="s">
        <v>49</v>
      </c>
      <c r="B48" s="29">
        <v>123</v>
      </c>
      <c r="C48" s="26">
        <v>79</v>
      </c>
      <c r="D48" s="43">
        <v>70023</v>
      </c>
      <c r="E48" s="328">
        <v>0</v>
      </c>
      <c r="F48" s="329">
        <v>0</v>
      </c>
      <c r="G48" s="329">
        <v>0</v>
      </c>
      <c r="H48" s="329">
        <v>144</v>
      </c>
      <c r="I48" s="331">
        <v>156</v>
      </c>
      <c r="J48" s="328">
        <v>132</v>
      </c>
      <c r="K48" s="331">
        <v>84</v>
      </c>
      <c r="L48" s="328">
        <v>168</v>
      </c>
      <c r="M48" s="329">
        <v>96</v>
      </c>
      <c r="N48" s="329">
        <v>0</v>
      </c>
      <c r="O48" s="329">
        <v>120</v>
      </c>
      <c r="P48" s="329">
        <v>228</v>
      </c>
      <c r="Q48" s="329">
        <v>168</v>
      </c>
      <c r="R48" s="329">
        <v>96</v>
      </c>
      <c r="S48" s="329">
        <v>60</v>
      </c>
      <c r="T48" s="329">
        <v>120</v>
      </c>
      <c r="U48" s="331">
        <v>156</v>
      </c>
    </row>
    <row r="49" spans="1:21" s="247" customFormat="1" x14ac:dyDescent="0.25">
      <c r="A49" s="633" t="s">
        <v>48</v>
      </c>
      <c r="B49" s="29">
        <v>53</v>
      </c>
      <c r="C49" s="26">
        <v>31</v>
      </c>
      <c r="D49" s="43">
        <v>45652</v>
      </c>
      <c r="E49" s="328">
        <v>0</v>
      </c>
      <c r="F49" s="329">
        <v>208</v>
      </c>
      <c r="G49" s="329">
        <v>832</v>
      </c>
      <c r="H49" s="330">
        <v>10452</v>
      </c>
      <c r="I49" s="333">
        <v>4108</v>
      </c>
      <c r="J49" s="332">
        <v>4264</v>
      </c>
      <c r="K49" s="333">
        <v>1300</v>
      </c>
      <c r="L49" s="332">
        <v>6136</v>
      </c>
      <c r="M49" s="330">
        <v>3536</v>
      </c>
      <c r="N49" s="329">
        <v>832</v>
      </c>
      <c r="O49" s="330">
        <v>3380</v>
      </c>
      <c r="P49" s="330">
        <v>6136</v>
      </c>
      <c r="Q49" s="330">
        <v>4212</v>
      </c>
      <c r="R49" s="330">
        <v>3328</v>
      </c>
      <c r="S49" s="329">
        <v>780</v>
      </c>
      <c r="T49" s="330">
        <v>1300</v>
      </c>
      <c r="U49" s="333">
        <v>1924</v>
      </c>
    </row>
    <row r="50" spans="1:21" x14ac:dyDescent="0.25">
      <c r="A50" s="633" t="s">
        <v>51</v>
      </c>
      <c r="B50" s="29">
        <v>53</v>
      </c>
      <c r="C50" s="26">
        <v>36</v>
      </c>
      <c r="D50" s="43">
        <v>18411</v>
      </c>
      <c r="E50" s="328">
        <v>0</v>
      </c>
      <c r="F50" s="329">
        <v>193</v>
      </c>
      <c r="G50" s="329">
        <v>771</v>
      </c>
      <c r="H50" s="330">
        <v>6170</v>
      </c>
      <c r="I50" s="333">
        <v>2506</v>
      </c>
      <c r="J50" s="332">
        <v>1446</v>
      </c>
      <c r="K50" s="331">
        <v>192</v>
      </c>
      <c r="L50" s="332">
        <v>3820</v>
      </c>
      <c r="M50" s="330">
        <v>2981</v>
      </c>
      <c r="N50" s="329">
        <v>652</v>
      </c>
      <c r="O50" s="330">
        <v>2795</v>
      </c>
      <c r="P50" s="330">
        <v>4752</v>
      </c>
      <c r="Q50" s="330">
        <v>4752</v>
      </c>
      <c r="R50" s="330">
        <v>2236</v>
      </c>
      <c r="S50" s="330">
        <v>1397</v>
      </c>
      <c r="T50" s="330">
        <v>1584</v>
      </c>
      <c r="U50" s="333">
        <v>1863</v>
      </c>
    </row>
    <row r="51" spans="1:21" x14ac:dyDescent="0.25">
      <c r="A51" s="633" t="s">
        <v>54</v>
      </c>
      <c r="B51" s="29">
        <v>27</v>
      </c>
      <c r="C51" s="26">
        <v>17</v>
      </c>
      <c r="D51" s="43">
        <v>28285</v>
      </c>
      <c r="E51" s="328">
        <v>9</v>
      </c>
      <c r="F51" s="329">
        <v>26</v>
      </c>
      <c r="G51" s="329">
        <v>113</v>
      </c>
      <c r="H51" s="329">
        <v>375</v>
      </c>
      <c r="I51" s="331">
        <v>228</v>
      </c>
      <c r="J51" s="328">
        <v>121</v>
      </c>
      <c r="K51" s="331">
        <v>38</v>
      </c>
      <c r="L51" s="328">
        <v>335</v>
      </c>
      <c r="M51" s="330">
        <v>1035</v>
      </c>
      <c r="N51" s="329">
        <v>31</v>
      </c>
      <c r="O51" s="330">
        <v>2500</v>
      </c>
      <c r="P51" s="330">
        <v>2500</v>
      </c>
      <c r="Q51" s="329">
        <v>115</v>
      </c>
      <c r="R51" s="329">
        <v>65</v>
      </c>
      <c r="S51" s="329">
        <v>40</v>
      </c>
      <c r="T51" s="329">
        <v>24</v>
      </c>
      <c r="U51" s="331">
        <v>50</v>
      </c>
    </row>
    <row r="52" spans="1:21" x14ac:dyDescent="0.25">
      <c r="A52" s="633" t="s">
        <v>50</v>
      </c>
      <c r="B52" s="29">
        <v>84</v>
      </c>
      <c r="C52" s="26">
        <v>65</v>
      </c>
      <c r="D52" s="43">
        <v>51269</v>
      </c>
      <c r="E52" s="328">
        <v>292</v>
      </c>
      <c r="F52" s="329">
        <v>628</v>
      </c>
      <c r="G52" s="330">
        <v>3174</v>
      </c>
      <c r="H52" s="330">
        <v>14561</v>
      </c>
      <c r="I52" s="333">
        <v>5409</v>
      </c>
      <c r="J52" s="332">
        <v>4704</v>
      </c>
      <c r="K52" s="333">
        <v>1803</v>
      </c>
      <c r="L52" s="332">
        <v>22659</v>
      </c>
      <c r="M52" s="330">
        <v>9663</v>
      </c>
      <c r="N52" s="330">
        <v>4535</v>
      </c>
      <c r="O52" s="330">
        <v>11119</v>
      </c>
      <c r="P52" s="330">
        <v>15876</v>
      </c>
      <c r="Q52" s="330">
        <v>17344</v>
      </c>
      <c r="R52" s="330">
        <v>14305</v>
      </c>
      <c r="S52" s="330">
        <v>8751</v>
      </c>
      <c r="T52" s="330">
        <v>4112</v>
      </c>
      <c r="U52" s="333">
        <v>5730</v>
      </c>
    </row>
    <row r="53" spans="1:21" x14ac:dyDescent="0.25">
      <c r="A53" s="633" t="s">
        <v>53</v>
      </c>
      <c r="B53" s="29">
        <v>96</v>
      </c>
      <c r="C53" s="26">
        <v>66</v>
      </c>
      <c r="D53" s="43">
        <v>170420</v>
      </c>
      <c r="E53" s="332">
        <v>4289</v>
      </c>
      <c r="F53" s="330">
        <v>1266</v>
      </c>
      <c r="G53" s="330">
        <v>21115</v>
      </c>
      <c r="H53" s="330">
        <v>142654</v>
      </c>
      <c r="I53" s="333">
        <v>32296</v>
      </c>
      <c r="J53" s="332">
        <v>27321</v>
      </c>
      <c r="K53" s="333">
        <v>53142</v>
      </c>
      <c r="L53" s="332">
        <v>113321</v>
      </c>
      <c r="M53" s="330">
        <v>52340</v>
      </c>
      <c r="N53" s="330">
        <v>7832</v>
      </c>
      <c r="O53" s="330">
        <v>83150</v>
      </c>
      <c r="P53" s="330">
        <v>104841</v>
      </c>
      <c r="Q53" s="330">
        <v>62784</v>
      </c>
      <c r="R53" s="330">
        <v>80657</v>
      </c>
      <c r="S53" s="330">
        <v>12112</v>
      </c>
      <c r="T53" s="330">
        <v>23111</v>
      </c>
      <c r="U53" s="333">
        <v>30287</v>
      </c>
    </row>
    <row r="54" spans="1:21" x14ac:dyDescent="0.25">
      <c r="A54" s="633" t="s">
        <v>52</v>
      </c>
      <c r="B54" s="29">
        <v>104</v>
      </c>
      <c r="C54" s="26">
        <v>69</v>
      </c>
      <c r="D54" s="43">
        <v>41493</v>
      </c>
      <c r="E54" s="328">
        <v>14</v>
      </c>
      <c r="F54" s="329">
        <v>211</v>
      </c>
      <c r="G54" s="330">
        <v>4907</v>
      </c>
      <c r="H54" s="330">
        <v>19851</v>
      </c>
      <c r="I54" s="333">
        <v>15060</v>
      </c>
      <c r="J54" s="332">
        <v>3625</v>
      </c>
      <c r="K54" s="333">
        <v>2913</v>
      </c>
      <c r="L54" s="332">
        <v>21123</v>
      </c>
      <c r="M54" s="330">
        <v>2631</v>
      </c>
      <c r="N54" s="329">
        <v>0</v>
      </c>
      <c r="O54" s="330">
        <v>2714</v>
      </c>
      <c r="P54" s="330">
        <v>22166</v>
      </c>
      <c r="Q54" s="330">
        <v>2337</v>
      </c>
      <c r="R54" s="330">
        <v>7616</v>
      </c>
      <c r="S54" s="330">
        <v>7091</v>
      </c>
      <c r="T54" s="330">
        <v>1597</v>
      </c>
      <c r="U54" s="333">
        <v>4007</v>
      </c>
    </row>
    <row r="55" spans="1:21" s="244" customFormat="1" x14ac:dyDescent="0.25">
      <c r="A55" s="634"/>
      <c r="B55" s="316"/>
      <c r="C55" s="317"/>
      <c r="D55" s="318"/>
      <c r="E55" s="334"/>
      <c r="F55" s="335"/>
      <c r="G55" s="335"/>
      <c r="H55" s="335"/>
      <c r="I55" s="336"/>
      <c r="J55" s="334"/>
      <c r="K55" s="336"/>
      <c r="L55" s="334"/>
      <c r="M55" s="335"/>
      <c r="N55" s="335"/>
      <c r="O55" s="335"/>
      <c r="P55" s="335"/>
      <c r="Q55" s="335"/>
      <c r="R55" s="335"/>
      <c r="S55" s="335"/>
      <c r="T55" s="335"/>
      <c r="U55" s="336"/>
    </row>
    <row r="56" spans="1:21" s="244" customFormat="1" x14ac:dyDescent="0.25">
      <c r="A56" s="517" t="s">
        <v>622</v>
      </c>
      <c r="B56" s="29"/>
      <c r="C56" s="26"/>
      <c r="D56" s="43"/>
      <c r="E56" s="328"/>
      <c r="F56" s="329"/>
      <c r="G56" s="329"/>
      <c r="H56" s="329"/>
      <c r="I56" s="331"/>
      <c r="J56" s="328"/>
      <c r="K56" s="331"/>
      <c r="L56" s="328"/>
      <c r="M56" s="330"/>
      <c r="N56" s="329"/>
      <c r="O56" s="330"/>
      <c r="P56" s="330"/>
      <c r="Q56" s="329"/>
      <c r="R56" s="329"/>
      <c r="S56" s="329"/>
      <c r="T56" s="329"/>
      <c r="U56" s="331"/>
    </row>
    <row r="57" spans="1:21" x14ac:dyDescent="0.25">
      <c r="A57" s="633" t="s">
        <v>58</v>
      </c>
      <c r="B57" s="29">
        <v>103</v>
      </c>
      <c r="C57" s="26">
        <v>65</v>
      </c>
      <c r="D57" s="43">
        <v>106772</v>
      </c>
      <c r="E57" s="328">
        <v>26</v>
      </c>
      <c r="F57" s="329">
        <v>130</v>
      </c>
      <c r="G57" s="329">
        <v>234</v>
      </c>
      <c r="H57" s="330">
        <v>2002</v>
      </c>
      <c r="I57" s="333">
        <v>1638</v>
      </c>
      <c r="J57" s="332">
        <v>1118</v>
      </c>
      <c r="K57" s="331">
        <v>520</v>
      </c>
      <c r="L57" s="332">
        <v>1664</v>
      </c>
      <c r="M57" s="330">
        <v>1196</v>
      </c>
      <c r="N57" s="329">
        <v>520</v>
      </c>
      <c r="O57" s="329">
        <v>884</v>
      </c>
      <c r="P57" s="330">
        <v>1768</v>
      </c>
      <c r="Q57" s="330">
        <v>1430</v>
      </c>
      <c r="R57" s="330">
        <v>1066</v>
      </c>
      <c r="S57" s="329">
        <v>572</v>
      </c>
      <c r="T57" s="329">
        <v>468</v>
      </c>
      <c r="U57" s="331">
        <v>598</v>
      </c>
    </row>
    <row r="58" spans="1:21" x14ac:dyDescent="0.25">
      <c r="A58" s="633" t="s">
        <v>56</v>
      </c>
      <c r="B58" s="29">
        <v>125</v>
      </c>
      <c r="C58" s="26">
        <v>55</v>
      </c>
      <c r="D58" s="43">
        <v>58451</v>
      </c>
      <c r="E58" s="328">
        <v>364</v>
      </c>
      <c r="F58" s="329">
        <v>416</v>
      </c>
      <c r="G58" s="330">
        <v>2652</v>
      </c>
      <c r="H58" s="330">
        <v>37180</v>
      </c>
      <c r="I58" s="333">
        <v>19552</v>
      </c>
      <c r="J58" s="332">
        <v>33072</v>
      </c>
      <c r="K58" s="333">
        <v>17940</v>
      </c>
      <c r="L58" s="332">
        <v>24648</v>
      </c>
      <c r="M58" s="330">
        <v>13000</v>
      </c>
      <c r="N58" s="330">
        <v>2912</v>
      </c>
      <c r="O58" s="330">
        <v>8684</v>
      </c>
      <c r="P58" s="330">
        <v>25948</v>
      </c>
      <c r="Q58" s="330">
        <v>22724</v>
      </c>
      <c r="R58" s="330">
        <v>18304</v>
      </c>
      <c r="S58" s="330">
        <v>7072</v>
      </c>
      <c r="T58" s="330">
        <v>5564</v>
      </c>
      <c r="U58" s="333">
        <v>7800</v>
      </c>
    </row>
    <row r="59" spans="1:21" s="247" customFormat="1" x14ac:dyDescent="0.25">
      <c r="A59" s="633" t="s">
        <v>55</v>
      </c>
      <c r="B59" s="29">
        <v>227</v>
      </c>
      <c r="C59" s="26">
        <v>147</v>
      </c>
      <c r="D59" s="43">
        <v>77515</v>
      </c>
      <c r="E59" s="328">
        <v>4</v>
      </c>
      <c r="F59" s="329">
        <v>23</v>
      </c>
      <c r="G59" s="329">
        <v>81</v>
      </c>
      <c r="H59" s="329">
        <v>286</v>
      </c>
      <c r="I59" s="331">
        <v>189</v>
      </c>
      <c r="J59" s="328">
        <v>96</v>
      </c>
      <c r="K59" s="331">
        <v>57</v>
      </c>
      <c r="L59" s="328">
        <v>246</v>
      </c>
      <c r="M59" s="329">
        <v>194</v>
      </c>
      <c r="N59" s="329">
        <v>152</v>
      </c>
      <c r="O59" s="329">
        <v>231</v>
      </c>
      <c r="P59" s="329">
        <v>310</v>
      </c>
      <c r="Q59" s="329">
        <v>174</v>
      </c>
      <c r="R59" s="329">
        <v>170</v>
      </c>
      <c r="S59" s="329">
        <v>96</v>
      </c>
      <c r="T59" s="329">
        <v>70</v>
      </c>
      <c r="U59" s="331">
        <v>78</v>
      </c>
    </row>
    <row r="60" spans="1:21" x14ac:dyDescent="0.25">
      <c r="A60" s="633" t="s">
        <v>57</v>
      </c>
      <c r="B60" s="29">
        <v>114</v>
      </c>
      <c r="C60" s="26">
        <v>63</v>
      </c>
      <c r="D60" s="43">
        <v>75453</v>
      </c>
      <c r="E60" s="328">
        <v>156</v>
      </c>
      <c r="F60" s="329">
        <v>988</v>
      </c>
      <c r="G60" s="330">
        <v>5720</v>
      </c>
      <c r="H60" s="330">
        <v>26884</v>
      </c>
      <c r="I60" s="333">
        <v>12220</v>
      </c>
      <c r="J60" s="332">
        <v>8372</v>
      </c>
      <c r="K60" s="333">
        <v>3692</v>
      </c>
      <c r="L60" s="332">
        <v>14144</v>
      </c>
      <c r="M60" s="330">
        <v>10972</v>
      </c>
      <c r="N60" s="330">
        <v>4420</v>
      </c>
      <c r="O60" s="330">
        <v>10712</v>
      </c>
      <c r="P60" s="330">
        <v>15808</v>
      </c>
      <c r="Q60" s="330">
        <v>14248</v>
      </c>
      <c r="R60" s="330">
        <v>11336</v>
      </c>
      <c r="S60" s="330">
        <v>4264</v>
      </c>
      <c r="T60" s="330">
        <v>3172</v>
      </c>
      <c r="U60" s="333">
        <v>4368</v>
      </c>
    </row>
    <row r="61" spans="1:21" s="245" customFormat="1" x14ac:dyDescent="0.25">
      <c r="A61" s="634"/>
      <c r="B61" s="316"/>
      <c r="C61" s="317"/>
      <c r="D61" s="318"/>
      <c r="E61" s="334"/>
      <c r="F61" s="335"/>
      <c r="G61" s="335"/>
      <c r="H61" s="335"/>
      <c r="I61" s="336"/>
      <c r="J61" s="334"/>
      <c r="K61" s="336"/>
      <c r="L61" s="334"/>
      <c r="M61" s="335"/>
      <c r="N61" s="335"/>
      <c r="O61" s="335"/>
      <c r="P61" s="335"/>
      <c r="Q61" s="335"/>
      <c r="R61" s="335"/>
      <c r="S61" s="335"/>
      <c r="T61" s="335"/>
      <c r="U61" s="336"/>
    </row>
    <row r="62" spans="1:21" s="245" customFormat="1" x14ac:dyDescent="0.25">
      <c r="A62" s="517" t="s">
        <v>623</v>
      </c>
      <c r="B62" s="29"/>
      <c r="C62" s="26"/>
      <c r="D62" s="43"/>
      <c r="E62" s="328"/>
      <c r="F62" s="329"/>
      <c r="G62" s="329"/>
      <c r="H62" s="330"/>
      <c r="I62" s="333"/>
      <c r="J62" s="332"/>
      <c r="K62" s="331"/>
      <c r="L62" s="332"/>
      <c r="M62" s="330"/>
      <c r="N62" s="329"/>
      <c r="O62" s="329"/>
      <c r="P62" s="330"/>
      <c r="Q62" s="330"/>
      <c r="R62" s="330"/>
      <c r="S62" s="329"/>
      <c r="T62" s="329"/>
      <c r="U62" s="331"/>
    </row>
    <row r="63" spans="1:21" s="247" customFormat="1" ht="15" customHeight="1" x14ac:dyDescent="0.25">
      <c r="A63" s="636" t="s">
        <v>61</v>
      </c>
      <c r="B63" s="29">
        <v>355</v>
      </c>
      <c r="C63" s="26">
        <v>170</v>
      </c>
      <c r="D63" s="43">
        <v>125522</v>
      </c>
      <c r="E63" s="332">
        <v>2028</v>
      </c>
      <c r="F63" s="330">
        <v>2080</v>
      </c>
      <c r="G63" s="330">
        <v>2132</v>
      </c>
      <c r="H63" s="330">
        <v>2184</v>
      </c>
      <c r="I63" s="333">
        <v>2236</v>
      </c>
      <c r="J63" s="332">
        <v>2288</v>
      </c>
      <c r="K63" s="333">
        <v>2340</v>
      </c>
      <c r="L63" s="332">
        <v>2392</v>
      </c>
      <c r="M63" s="330">
        <v>2444</v>
      </c>
      <c r="N63" s="330">
        <v>2496</v>
      </c>
      <c r="O63" s="330">
        <v>2548</v>
      </c>
      <c r="P63" s="330">
        <v>2600</v>
      </c>
      <c r="Q63" s="330">
        <v>2652</v>
      </c>
      <c r="R63" s="330">
        <v>2704</v>
      </c>
      <c r="S63" s="330">
        <v>2756</v>
      </c>
      <c r="T63" s="330">
        <v>2808</v>
      </c>
      <c r="U63" s="333">
        <v>2860</v>
      </c>
    </row>
    <row r="64" spans="1:21" s="247" customFormat="1" x14ac:dyDescent="0.25">
      <c r="A64" s="633" t="s">
        <v>63</v>
      </c>
      <c r="B64" s="29">
        <v>517</v>
      </c>
      <c r="C64" s="26">
        <v>334</v>
      </c>
      <c r="D64" s="43">
        <v>374739</v>
      </c>
      <c r="E64" s="328">
        <v>780</v>
      </c>
      <c r="F64" s="330">
        <v>2704</v>
      </c>
      <c r="G64" s="330">
        <v>4160</v>
      </c>
      <c r="H64" s="330">
        <v>14508</v>
      </c>
      <c r="I64" s="333">
        <v>9256</v>
      </c>
      <c r="J64" s="332">
        <v>7488</v>
      </c>
      <c r="K64" s="333">
        <v>5512</v>
      </c>
      <c r="L64" s="332">
        <v>12220</v>
      </c>
      <c r="M64" s="330">
        <v>9412</v>
      </c>
      <c r="N64" s="330">
        <v>5980</v>
      </c>
      <c r="O64" s="330">
        <v>11336</v>
      </c>
      <c r="P64" s="330">
        <v>15860</v>
      </c>
      <c r="Q64" s="330">
        <v>11544</v>
      </c>
      <c r="R64" s="330">
        <v>9256</v>
      </c>
      <c r="S64" s="330">
        <v>4472</v>
      </c>
      <c r="T64" s="330">
        <v>3848</v>
      </c>
      <c r="U64" s="333">
        <v>6032</v>
      </c>
    </row>
    <row r="65" spans="1:21" s="247" customFormat="1" ht="15.75" thickBot="1" x14ac:dyDescent="0.3">
      <c r="A65" s="633" t="s">
        <v>60</v>
      </c>
      <c r="B65" s="29">
        <v>350</v>
      </c>
      <c r="C65" s="26">
        <v>216</v>
      </c>
      <c r="D65" s="43">
        <v>151750</v>
      </c>
      <c r="E65" s="328">
        <v>520</v>
      </c>
      <c r="F65" s="329">
        <v>988</v>
      </c>
      <c r="G65" s="330">
        <v>3588</v>
      </c>
      <c r="H65" s="330">
        <v>14716</v>
      </c>
      <c r="I65" s="333">
        <v>13416</v>
      </c>
      <c r="J65" s="332">
        <v>7488</v>
      </c>
      <c r="K65" s="333">
        <v>2288</v>
      </c>
      <c r="L65" s="332">
        <v>11596</v>
      </c>
      <c r="M65" s="330">
        <v>8164</v>
      </c>
      <c r="N65" s="330">
        <v>4836</v>
      </c>
      <c r="O65" s="330">
        <v>8164</v>
      </c>
      <c r="P65" s="330">
        <v>16900</v>
      </c>
      <c r="Q65" s="330">
        <v>11232</v>
      </c>
      <c r="R65" s="330">
        <v>9308</v>
      </c>
      <c r="S65" s="338" t="s">
        <v>69</v>
      </c>
      <c r="T65" s="330">
        <v>3484</v>
      </c>
      <c r="U65" s="333">
        <v>5096</v>
      </c>
    </row>
    <row r="66" spans="1:21" s="247" customFormat="1" ht="15" customHeight="1" thickBot="1" x14ac:dyDescent="0.3">
      <c r="A66" s="635"/>
      <c r="B66" s="749" t="s">
        <v>135</v>
      </c>
      <c r="C66" s="750"/>
      <c r="D66" s="751"/>
      <c r="E66" s="749" t="s">
        <v>136</v>
      </c>
      <c r="F66" s="752"/>
      <c r="G66" s="752"/>
      <c r="H66" s="752"/>
      <c r="I66" s="753"/>
      <c r="J66" s="754" t="s">
        <v>137</v>
      </c>
      <c r="K66" s="755"/>
      <c r="L66" s="749" t="s">
        <v>138</v>
      </c>
      <c r="M66" s="752"/>
      <c r="N66" s="752"/>
      <c r="O66" s="752"/>
      <c r="P66" s="752"/>
      <c r="Q66" s="752"/>
      <c r="R66" s="752"/>
      <c r="S66" s="752"/>
      <c r="T66" s="752"/>
      <c r="U66" s="753"/>
    </row>
    <row r="67" spans="1:21" s="247" customFormat="1" ht="39" customHeight="1" x14ac:dyDescent="0.25">
      <c r="A67" s="600" t="s">
        <v>2</v>
      </c>
      <c r="B67" s="278" t="s">
        <v>139</v>
      </c>
      <c r="C67" s="279" t="s">
        <v>140</v>
      </c>
      <c r="D67" s="273" t="s">
        <v>141</v>
      </c>
      <c r="E67" s="346" t="s">
        <v>142</v>
      </c>
      <c r="F67" s="347" t="s">
        <v>143</v>
      </c>
      <c r="G67" s="347" t="s">
        <v>144</v>
      </c>
      <c r="H67" s="347" t="s">
        <v>145</v>
      </c>
      <c r="I67" s="356" t="s">
        <v>146</v>
      </c>
      <c r="J67" s="348" t="s">
        <v>147</v>
      </c>
      <c r="K67" s="349" t="s">
        <v>148</v>
      </c>
      <c r="L67" s="319" t="s">
        <v>149</v>
      </c>
      <c r="M67" s="320" t="s">
        <v>150</v>
      </c>
      <c r="N67" s="320" t="s">
        <v>151</v>
      </c>
      <c r="O67" s="320" t="s">
        <v>152</v>
      </c>
      <c r="P67" s="320" t="s">
        <v>153</v>
      </c>
      <c r="Q67" s="320" t="s">
        <v>154</v>
      </c>
      <c r="R67" s="320" t="s">
        <v>155</v>
      </c>
      <c r="S67" s="320" t="s">
        <v>156</v>
      </c>
      <c r="T67" s="320" t="s">
        <v>157</v>
      </c>
      <c r="U67" s="321" t="s">
        <v>158</v>
      </c>
    </row>
    <row r="68" spans="1:21" s="247" customFormat="1" ht="15" customHeight="1" x14ac:dyDescent="0.25">
      <c r="A68" s="634"/>
      <c r="B68" s="316"/>
      <c r="C68" s="317"/>
      <c r="D68" s="318"/>
      <c r="E68" s="334"/>
      <c r="F68" s="335"/>
      <c r="G68" s="335"/>
      <c r="H68" s="335"/>
      <c r="I68" s="336"/>
      <c r="J68" s="334"/>
      <c r="K68" s="336"/>
      <c r="L68" s="334"/>
      <c r="M68" s="335"/>
      <c r="N68" s="335"/>
      <c r="O68" s="335"/>
      <c r="P68" s="335"/>
      <c r="Q68" s="335"/>
      <c r="R68" s="335"/>
      <c r="S68" s="335"/>
      <c r="T68" s="335"/>
      <c r="U68" s="336"/>
    </row>
    <row r="69" spans="1:21" s="247" customFormat="1" ht="15" customHeight="1" x14ac:dyDescent="0.25">
      <c r="A69" s="518" t="s">
        <v>638</v>
      </c>
      <c r="B69" s="29"/>
      <c r="C69" s="26"/>
      <c r="D69" s="43"/>
      <c r="E69" s="332"/>
      <c r="F69" s="330"/>
      <c r="G69" s="330"/>
      <c r="H69" s="330"/>
      <c r="I69" s="333"/>
      <c r="J69" s="332"/>
      <c r="K69" s="333"/>
      <c r="L69" s="332"/>
      <c r="M69" s="330"/>
      <c r="N69" s="330"/>
      <c r="O69" s="330"/>
      <c r="P69" s="330"/>
      <c r="Q69" s="330"/>
      <c r="R69" s="330"/>
      <c r="S69" s="330"/>
      <c r="T69" s="330"/>
      <c r="U69" s="333"/>
    </row>
    <row r="70" spans="1:21" s="247" customFormat="1" x14ac:dyDescent="0.25">
      <c r="A70" s="633" t="s">
        <v>59</v>
      </c>
      <c r="B70" s="29">
        <v>291</v>
      </c>
      <c r="C70" s="26">
        <v>145</v>
      </c>
      <c r="D70" s="43">
        <v>150991</v>
      </c>
      <c r="E70" s="328">
        <v>52</v>
      </c>
      <c r="F70" s="329">
        <v>286</v>
      </c>
      <c r="G70" s="330">
        <v>1326</v>
      </c>
      <c r="H70" s="330">
        <v>4264</v>
      </c>
      <c r="I70" s="333">
        <v>3692</v>
      </c>
      <c r="J70" s="332">
        <v>3562</v>
      </c>
      <c r="K70" s="331">
        <v>754</v>
      </c>
      <c r="L70" s="332">
        <v>4394</v>
      </c>
      <c r="M70" s="330">
        <v>4134</v>
      </c>
      <c r="N70" s="330">
        <v>1924</v>
      </c>
      <c r="O70" s="330">
        <v>4030</v>
      </c>
      <c r="P70" s="330">
        <v>5590</v>
      </c>
      <c r="Q70" s="330">
        <v>3926</v>
      </c>
      <c r="R70" s="330">
        <v>3120</v>
      </c>
      <c r="S70" s="330">
        <v>1196</v>
      </c>
      <c r="T70" s="330">
        <v>1144</v>
      </c>
      <c r="U70" s="333">
        <v>1664</v>
      </c>
    </row>
    <row r="71" spans="1:21" x14ac:dyDescent="0.25">
      <c r="A71" s="633" t="s">
        <v>62</v>
      </c>
      <c r="B71" s="29">
        <v>341</v>
      </c>
      <c r="C71" s="26">
        <v>258</v>
      </c>
      <c r="D71" s="43">
        <v>326311</v>
      </c>
      <c r="E71" s="328">
        <v>252</v>
      </c>
      <c r="F71" s="329">
        <v>367</v>
      </c>
      <c r="G71" s="330">
        <v>1116</v>
      </c>
      <c r="H71" s="330">
        <v>1432</v>
      </c>
      <c r="I71" s="331">
        <v>483</v>
      </c>
      <c r="J71" s="332">
        <v>1436</v>
      </c>
      <c r="K71" s="331">
        <v>655</v>
      </c>
      <c r="L71" s="332">
        <v>1104</v>
      </c>
      <c r="M71" s="329">
        <v>592</v>
      </c>
      <c r="N71" s="329">
        <v>472</v>
      </c>
      <c r="O71" s="329">
        <v>958</v>
      </c>
      <c r="P71" s="330">
        <v>1346</v>
      </c>
      <c r="Q71" s="329">
        <v>347</v>
      </c>
      <c r="R71" s="329">
        <v>677</v>
      </c>
      <c r="S71" s="329">
        <v>318</v>
      </c>
      <c r="T71" s="329">
        <v>64</v>
      </c>
      <c r="U71" s="331">
        <v>145</v>
      </c>
    </row>
    <row r="72" spans="1:21" s="246" customFormat="1" ht="15.75" thickBot="1" x14ac:dyDescent="0.3">
      <c r="A72" s="634"/>
      <c r="B72" s="316"/>
      <c r="C72" s="317"/>
      <c r="D72" s="318"/>
      <c r="E72" s="334"/>
      <c r="F72" s="335"/>
      <c r="G72" s="335"/>
      <c r="H72" s="335"/>
      <c r="I72" s="336"/>
      <c r="J72" s="334"/>
      <c r="K72" s="336"/>
      <c r="L72" s="334"/>
      <c r="M72" s="335"/>
      <c r="N72" s="335"/>
      <c r="O72" s="335"/>
      <c r="P72" s="335"/>
      <c r="Q72" s="335"/>
      <c r="R72" s="335"/>
      <c r="S72" s="335"/>
      <c r="T72" s="335"/>
      <c r="U72" s="336"/>
    </row>
    <row r="73" spans="1:21" ht="15.75" thickBot="1" x14ac:dyDescent="0.3">
      <c r="A73" s="519" t="s">
        <v>627</v>
      </c>
      <c r="B73" s="30"/>
      <c r="C73" s="251"/>
      <c r="D73" s="37"/>
      <c r="E73" s="340"/>
      <c r="F73" s="266"/>
      <c r="G73" s="266"/>
      <c r="H73" s="266"/>
      <c r="I73" s="341"/>
      <c r="J73" s="340"/>
      <c r="K73" s="341"/>
      <c r="L73" s="340"/>
      <c r="M73" s="266"/>
      <c r="N73" s="266"/>
      <c r="O73" s="266"/>
      <c r="P73" s="266"/>
      <c r="Q73" s="266"/>
      <c r="R73" s="266"/>
      <c r="S73" s="266"/>
      <c r="T73" s="266"/>
      <c r="U73" s="341"/>
    </row>
    <row r="74" spans="1:21" x14ac:dyDescent="0.25">
      <c r="A74" s="633" t="s">
        <v>64</v>
      </c>
      <c r="B74" s="29">
        <v>7</v>
      </c>
      <c r="C74" s="26">
        <v>5</v>
      </c>
      <c r="D74" s="43">
        <v>4323</v>
      </c>
      <c r="E74" s="337" t="s">
        <v>69</v>
      </c>
      <c r="F74" s="338" t="s">
        <v>69</v>
      </c>
      <c r="G74" s="338" t="s">
        <v>69</v>
      </c>
      <c r="H74" s="338" t="s">
        <v>69</v>
      </c>
      <c r="I74" s="339" t="s">
        <v>69</v>
      </c>
      <c r="J74" s="337" t="s">
        <v>69</v>
      </c>
      <c r="K74" s="339" t="s">
        <v>69</v>
      </c>
      <c r="L74" s="337" t="s">
        <v>69</v>
      </c>
      <c r="M74" s="338" t="s">
        <v>69</v>
      </c>
      <c r="N74" s="338" t="s">
        <v>69</v>
      </c>
      <c r="O74" s="338" t="s">
        <v>69</v>
      </c>
      <c r="P74" s="338" t="s">
        <v>69</v>
      </c>
      <c r="Q74" s="338" t="s">
        <v>69</v>
      </c>
      <c r="R74" s="338" t="s">
        <v>69</v>
      </c>
      <c r="S74" s="338" t="s">
        <v>69</v>
      </c>
      <c r="T74" s="338" t="s">
        <v>69</v>
      </c>
      <c r="U74" s="339" t="s">
        <v>69</v>
      </c>
    </row>
    <row r="75" spans="1:21" ht="15.75" thickBot="1" x14ac:dyDescent="0.3">
      <c r="A75" s="637" t="s">
        <v>65</v>
      </c>
      <c r="B75" s="39">
        <v>45</v>
      </c>
      <c r="C75" s="32">
        <v>38</v>
      </c>
      <c r="D75" s="45">
        <v>26150</v>
      </c>
      <c r="E75" s="354">
        <v>498</v>
      </c>
      <c r="F75" s="343">
        <v>1267</v>
      </c>
      <c r="G75" s="343">
        <v>1342</v>
      </c>
      <c r="H75" s="343">
        <v>8521</v>
      </c>
      <c r="I75" s="345">
        <v>6024</v>
      </c>
      <c r="J75" s="342">
        <v>1321</v>
      </c>
      <c r="K75" s="355">
        <v>726</v>
      </c>
      <c r="L75" s="342">
        <v>6014</v>
      </c>
      <c r="M75" s="343">
        <v>7016</v>
      </c>
      <c r="N75" s="344">
        <v>742</v>
      </c>
      <c r="O75" s="343">
        <v>8034</v>
      </c>
      <c r="P75" s="343">
        <v>9226</v>
      </c>
      <c r="Q75" s="343">
        <v>2596</v>
      </c>
      <c r="R75" s="343">
        <v>5002</v>
      </c>
      <c r="S75" s="344">
        <v>866</v>
      </c>
      <c r="T75" s="344">
        <v>472</v>
      </c>
      <c r="U75" s="345">
        <v>2012</v>
      </c>
    </row>
    <row r="76" spans="1:21" ht="15.75" thickBot="1" x14ac:dyDescent="0.3"/>
    <row r="77" spans="1:21" ht="15.75" thickBot="1" x14ac:dyDescent="0.3">
      <c r="A77" s="457" t="s">
        <v>635</v>
      </c>
      <c r="B77" s="359">
        <f>SUM(B5:B75)</f>
        <v>4391</v>
      </c>
      <c r="C77" s="360">
        <f t="shared" ref="C77:U77" si="0">SUM(C5:C75)</f>
        <v>2769</v>
      </c>
      <c r="D77" s="360">
        <f>SUM(D5:D75)</f>
        <v>2580335</v>
      </c>
      <c r="E77" s="360">
        <f t="shared" si="0"/>
        <v>17779</v>
      </c>
      <c r="F77" s="360">
        <f t="shared" si="0"/>
        <v>26653</v>
      </c>
      <c r="G77" s="360">
        <f t="shared" si="0"/>
        <v>88794</v>
      </c>
      <c r="H77" s="360">
        <f t="shared" si="0"/>
        <v>456462</v>
      </c>
      <c r="I77" s="360">
        <f t="shared" si="0"/>
        <v>187663</v>
      </c>
      <c r="J77" s="360">
        <f t="shared" si="0"/>
        <v>155224</v>
      </c>
      <c r="K77" s="360">
        <f t="shared" si="0"/>
        <v>121862</v>
      </c>
      <c r="L77" s="360">
        <f t="shared" si="0"/>
        <v>366687</v>
      </c>
      <c r="M77" s="360">
        <f t="shared" si="0"/>
        <v>215361</v>
      </c>
      <c r="N77" s="360">
        <f t="shared" si="0"/>
        <v>76647</v>
      </c>
      <c r="O77" s="360">
        <f t="shared" si="0"/>
        <v>237062</v>
      </c>
      <c r="P77" s="360">
        <f t="shared" si="0"/>
        <v>374871</v>
      </c>
      <c r="Q77" s="360">
        <f t="shared" si="0"/>
        <v>265728</v>
      </c>
      <c r="R77" s="360">
        <f t="shared" si="0"/>
        <v>284009</v>
      </c>
      <c r="S77" s="360">
        <f t="shared" si="0"/>
        <v>115366</v>
      </c>
      <c r="T77" s="360">
        <f t="shared" si="0"/>
        <v>76532</v>
      </c>
      <c r="U77" s="361">
        <f t="shared" si="0"/>
        <v>117698</v>
      </c>
    </row>
  </sheetData>
  <sortState ref="A58:U60">
    <sortCondition ref="A57"/>
  </sortState>
  <mergeCells count="12">
    <mergeCell ref="B66:D66"/>
    <mergeCell ref="E66:I66"/>
    <mergeCell ref="J66:K66"/>
    <mergeCell ref="L66:U66"/>
    <mergeCell ref="B2:D2"/>
    <mergeCell ref="E2:I2"/>
    <mergeCell ref="L2:U2"/>
    <mergeCell ref="J2:K2"/>
    <mergeCell ref="B34:D34"/>
    <mergeCell ref="E34:I34"/>
    <mergeCell ref="J34:K34"/>
    <mergeCell ref="L34:U34"/>
  </mergeCells>
  <pageMargins left="0.7" right="0.7" top="0.75" bottom="0.75" header="0.3" footer="0.3"/>
  <pageSetup orientation="landscape" horizontalDpi="300" verticalDpi="300" r:id="rId1"/>
  <headerFooter>
    <oddHeader>&amp;C2014 Annual Statistical Report:
Technology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view="pageLayout" topLeftCell="A49" zoomScaleNormal="100" workbookViewId="0">
      <selection activeCell="H173" sqref="H173"/>
    </sheetView>
  </sheetViews>
  <sheetFormatPr defaultRowHeight="15" x14ac:dyDescent="0.25"/>
  <cols>
    <col min="1" max="1" width="40.5703125" style="203" customWidth="1"/>
    <col min="2" max="2" width="11.85546875" customWidth="1"/>
    <col min="3" max="3" width="9.28515625" style="6" customWidth="1"/>
    <col min="4" max="4" width="15" customWidth="1"/>
    <col min="5" max="5" width="12.42578125" customWidth="1"/>
    <col min="6" max="6" width="8.5703125" style="6" customWidth="1"/>
    <col min="7" max="7" width="15" customWidth="1"/>
    <col min="8" max="8" width="15.42578125" customWidth="1"/>
  </cols>
  <sheetData>
    <row r="1" spans="1:8" ht="15.75" thickBot="1" x14ac:dyDescent="0.3"/>
    <row r="2" spans="1:8" ht="15.75" thickBot="1" x14ac:dyDescent="0.3">
      <c r="A2" s="239"/>
      <c r="B2" s="696" t="s">
        <v>159</v>
      </c>
      <c r="C2" s="697"/>
      <c r="D2" s="697"/>
      <c r="E2" s="697" t="s">
        <v>160</v>
      </c>
      <c r="F2" s="697"/>
      <c r="G2" s="697"/>
      <c r="H2" s="782" t="s">
        <v>164</v>
      </c>
    </row>
    <row r="3" spans="1:8" ht="15.75" thickBot="1" x14ac:dyDescent="0.3">
      <c r="A3" s="238" t="s">
        <v>161</v>
      </c>
      <c r="B3" s="21" t="s">
        <v>312</v>
      </c>
      <c r="C3" s="18" t="s">
        <v>163</v>
      </c>
      <c r="D3" s="22" t="s">
        <v>160</v>
      </c>
      <c r="E3" s="23" t="s">
        <v>162</v>
      </c>
      <c r="F3" s="19" t="s">
        <v>163</v>
      </c>
      <c r="G3" s="24" t="s">
        <v>159</v>
      </c>
      <c r="H3" s="783"/>
    </row>
    <row r="4" spans="1:8" ht="15.75" thickBot="1" x14ac:dyDescent="0.3">
      <c r="A4" s="586" t="s">
        <v>14</v>
      </c>
      <c r="B4" s="90" t="s">
        <v>69</v>
      </c>
      <c r="C4" s="91" t="s">
        <v>69</v>
      </c>
      <c r="D4" s="92">
        <v>0</v>
      </c>
      <c r="E4" s="93" t="s">
        <v>313</v>
      </c>
      <c r="F4" s="94" t="s">
        <v>69</v>
      </c>
      <c r="G4" s="95">
        <v>75531</v>
      </c>
      <c r="H4" s="138">
        <f>SUM(D4+G4)</f>
        <v>75531</v>
      </c>
    </row>
    <row r="5" spans="1:8" ht="27" thickBot="1" x14ac:dyDescent="0.3">
      <c r="A5" s="587" t="s">
        <v>64</v>
      </c>
      <c r="B5" s="96" t="s">
        <v>169</v>
      </c>
      <c r="C5" s="97">
        <v>0</v>
      </c>
      <c r="D5" s="98">
        <v>76875</v>
      </c>
      <c r="E5" s="99" t="s">
        <v>314</v>
      </c>
      <c r="F5" s="100">
        <v>0</v>
      </c>
      <c r="G5" s="101">
        <v>15400</v>
      </c>
      <c r="H5" s="643">
        <f>SUM(D5+G5)</f>
        <v>92275</v>
      </c>
    </row>
    <row r="6" spans="1:8" x14ac:dyDescent="0.25">
      <c r="A6" s="762" t="s">
        <v>36</v>
      </c>
      <c r="B6" s="102" t="s">
        <v>170</v>
      </c>
      <c r="C6" s="103">
        <v>2</v>
      </c>
      <c r="D6" s="104">
        <v>151000</v>
      </c>
      <c r="E6" s="105" t="s">
        <v>315</v>
      </c>
      <c r="F6" s="106">
        <v>0</v>
      </c>
      <c r="G6" s="107">
        <v>301000</v>
      </c>
      <c r="H6" s="108">
        <f>SUM(D6:D9) +G6</f>
        <v>482900</v>
      </c>
    </row>
    <row r="7" spans="1:8" x14ac:dyDescent="0.25">
      <c r="A7" s="760"/>
      <c r="B7" s="61" t="s">
        <v>171</v>
      </c>
      <c r="C7" s="68">
        <v>0</v>
      </c>
      <c r="D7" s="57">
        <v>2500</v>
      </c>
      <c r="E7" s="86"/>
      <c r="F7" s="82"/>
      <c r="G7" s="85"/>
      <c r="H7" s="644"/>
    </row>
    <row r="8" spans="1:8" x14ac:dyDescent="0.25">
      <c r="A8" s="760"/>
      <c r="B8" s="61" t="s">
        <v>172</v>
      </c>
      <c r="C8" s="68">
        <v>0</v>
      </c>
      <c r="D8" s="57">
        <v>11400</v>
      </c>
      <c r="E8" s="86"/>
      <c r="F8" s="82"/>
      <c r="G8" s="85"/>
      <c r="H8" s="644"/>
    </row>
    <row r="9" spans="1:8" ht="15.75" thickBot="1" x14ac:dyDescent="0.3">
      <c r="A9" s="761"/>
      <c r="B9" s="109" t="s">
        <v>173</v>
      </c>
      <c r="C9" s="110">
        <v>0</v>
      </c>
      <c r="D9" s="111">
        <v>17000</v>
      </c>
      <c r="E9" s="112"/>
      <c r="F9" s="113"/>
      <c r="G9" s="114"/>
      <c r="H9" s="645"/>
    </row>
    <row r="10" spans="1:8" ht="15.75" thickBot="1" x14ac:dyDescent="0.3">
      <c r="A10" s="587" t="s">
        <v>24</v>
      </c>
      <c r="B10" s="115" t="s">
        <v>174</v>
      </c>
      <c r="C10" s="116">
        <v>3</v>
      </c>
      <c r="D10" s="117">
        <v>234633</v>
      </c>
      <c r="E10" s="118" t="s">
        <v>316</v>
      </c>
      <c r="F10" s="119">
        <v>1.1000000000000001</v>
      </c>
      <c r="G10" s="120">
        <v>200001</v>
      </c>
      <c r="H10" s="121">
        <f>SUM(D10+G10)</f>
        <v>434634</v>
      </c>
    </row>
    <row r="11" spans="1:8" x14ac:dyDescent="0.25">
      <c r="A11" s="762" t="s">
        <v>20</v>
      </c>
      <c r="B11" s="102" t="s">
        <v>175</v>
      </c>
      <c r="C11" s="103">
        <v>0</v>
      </c>
      <c r="D11" s="104">
        <v>1800</v>
      </c>
      <c r="E11" s="105" t="s">
        <v>317</v>
      </c>
      <c r="F11" s="106">
        <v>0</v>
      </c>
      <c r="G11" s="107">
        <v>68500</v>
      </c>
      <c r="H11" s="108">
        <f>SUM(D11:D13) +G11</f>
        <v>75100</v>
      </c>
    </row>
    <row r="12" spans="1:8" x14ac:dyDescent="0.25">
      <c r="A12" s="760"/>
      <c r="B12" s="61" t="s">
        <v>176</v>
      </c>
      <c r="C12" s="68">
        <v>0</v>
      </c>
      <c r="D12" s="57">
        <v>1800</v>
      </c>
      <c r="E12" s="86"/>
      <c r="F12" s="82"/>
      <c r="G12" s="85"/>
      <c r="H12" s="644"/>
    </row>
    <row r="13" spans="1:8" ht="15.75" thickBot="1" x14ac:dyDescent="0.3">
      <c r="A13" s="761"/>
      <c r="B13" s="109" t="s">
        <v>177</v>
      </c>
      <c r="C13" s="110">
        <v>0</v>
      </c>
      <c r="D13" s="111">
        <v>3000</v>
      </c>
      <c r="E13" s="112"/>
      <c r="F13" s="113"/>
      <c r="G13" s="114"/>
      <c r="H13" s="645"/>
    </row>
    <row r="14" spans="1:8" x14ac:dyDescent="0.25">
      <c r="A14" s="759" t="s">
        <v>61</v>
      </c>
      <c r="B14" s="122" t="s">
        <v>178</v>
      </c>
      <c r="C14" s="123">
        <v>0</v>
      </c>
      <c r="D14" s="124">
        <v>3849</v>
      </c>
      <c r="E14" s="125" t="s">
        <v>318</v>
      </c>
      <c r="F14" s="126">
        <v>0</v>
      </c>
      <c r="G14" s="127">
        <v>153994</v>
      </c>
      <c r="H14" s="128">
        <f>SUM(D14:D29) + SUM(G14:G17)</f>
        <v>2229227</v>
      </c>
    </row>
    <row r="15" spans="1:8" x14ac:dyDescent="0.25">
      <c r="A15" s="774"/>
      <c r="B15" s="59" t="s">
        <v>179</v>
      </c>
      <c r="C15" s="69">
        <v>0</v>
      </c>
      <c r="D15" s="55">
        <v>3849</v>
      </c>
      <c r="E15" s="87" t="s">
        <v>319</v>
      </c>
      <c r="F15" s="72">
        <v>1.25</v>
      </c>
      <c r="G15" s="73">
        <v>1661421</v>
      </c>
      <c r="H15" s="646"/>
    </row>
    <row r="16" spans="1:8" x14ac:dyDescent="0.25">
      <c r="A16" s="774"/>
      <c r="B16" s="59" t="s">
        <v>180</v>
      </c>
      <c r="C16" s="69">
        <v>0</v>
      </c>
      <c r="D16" s="55">
        <v>4000</v>
      </c>
      <c r="E16" s="87" t="s">
        <v>320</v>
      </c>
      <c r="F16" s="72">
        <v>0</v>
      </c>
      <c r="G16" s="73">
        <v>191000</v>
      </c>
      <c r="H16" s="646"/>
    </row>
    <row r="17" spans="1:8" x14ac:dyDescent="0.25">
      <c r="A17" s="774"/>
      <c r="B17" s="59" t="s">
        <v>181</v>
      </c>
      <c r="C17" s="69">
        <v>0</v>
      </c>
      <c r="D17" s="55">
        <v>420</v>
      </c>
      <c r="E17" s="87" t="s">
        <v>321</v>
      </c>
      <c r="F17" s="72">
        <v>0</v>
      </c>
      <c r="G17" s="73">
        <v>145000</v>
      </c>
      <c r="H17" s="646"/>
    </row>
    <row r="18" spans="1:8" x14ac:dyDescent="0.25">
      <c r="A18" s="774"/>
      <c r="B18" s="59" t="s">
        <v>182</v>
      </c>
      <c r="C18" s="69">
        <v>0</v>
      </c>
      <c r="D18" s="55">
        <v>1500</v>
      </c>
      <c r="E18" s="88"/>
      <c r="F18" s="77"/>
      <c r="G18" s="89"/>
      <c r="H18" s="646"/>
    </row>
    <row r="19" spans="1:8" x14ac:dyDescent="0.25">
      <c r="A19" s="774"/>
      <c r="B19" s="59" t="s">
        <v>183</v>
      </c>
      <c r="C19" s="69">
        <v>0</v>
      </c>
      <c r="D19" s="55">
        <v>9288</v>
      </c>
      <c r="E19" s="88"/>
      <c r="F19" s="77"/>
      <c r="G19" s="89"/>
      <c r="H19" s="646"/>
    </row>
    <row r="20" spans="1:8" x14ac:dyDescent="0.25">
      <c r="A20" s="774"/>
      <c r="B20" s="59" t="s">
        <v>184</v>
      </c>
      <c r="C20" s="69">
        <v>0</v>
      </c>
      <c r="D20" s="55">
        <v>11424</v>
      </c>
      <c r="E20" s="88"/>
      <c r="F20" s="77"/>
      <c r="G20" s="89"/>
      <c r="H20" s="646"/>
    </row>
    <row r="21" spans="1:8" x14ac:dyDescent="0.25">
      <c r="A21" s="774"/>
      <c r="B21" s="59" t="s">
        <v>185</v>
      </c>
      <c r="C21" s="69">
        <v>0</v>
      </c>
      <c r="D21" s="55">
        <v>6000</v>
      </c>
      <c r="E21" s="88"/>
      <c r="F21" s="77"/>
      <c r="G21" s="89"/>
      <c r="H21" s="646"/>
    </row>
    <row r="22" spans="1:8" x14ac:dyDescent="0.25">
      <c r="A22" s="774"/>
      <c r="B22" s="59" t="s">
        <v>186</v>
      </c>
      <c r="C22" s="69">
        <v>0</v>
      </c>
      <c r="D22" s="55">
        <v>1500</v>
      </c>
      <c r="E22" s="88"/>
      <c r="F22" s="77"/>
      <c r="G22" s="89"/>
      <c r="H22" s="646"/>
    </row>
    <row r="23" spans="1:8" x14ac:dyDescent="0.25">
      <c r="A23" s="774"/>
      <c r="B23" s="59" t="s">
        <v>187</v>
      </c>
      <c r="C23" s="69">
        <v>0</v>
      </c>
      <c r="D23" s="55">
        <v>582</v>
      </c>
      <c r="E23" s="88"/>
      <c r="F23" s="77"/>
      <c r="G23" s="89"/>
      <c r="H23" s="646"/>
    </row>
    <row r="24" spans="1:8" x14ac:dyDescent="0.25">
      <c r="A24" s="774"/>
      <c r="B24" s="59" t="s">
        <v>188</v>
      </c>
      <c r="C24" s="69">
        <v>0</v>
      </c>
      <c r="D24" s="55">
        <v>13780</v>
      </c>
      <c r="E24" s="88"/>
      <c r="F24" s="77"/>
      <c r="G24" s="89"/>
      <c r="H24" s="646"/>
    </row>
    <row r="25" spans="1:8" x14ac:dyDescent="0.25">
      <c r="A25" s="774"/>
      <c r="B25" s="59" t="s">
        <v>189</v>
      </c>
      <c r="C25" s="69">
        <v>0</v>
      </c>
      <c r="D25" s="55">
        <v>10000</v>
      </c>
      <c r="E25" s="88"/>
      <c r="F25" s="77"/>
      <c r="G25" s="89"/>
      <c r="H25" s="646"/>
    </row>
    <row r="26" spans="1:8" x14ac:dyDescent="0.25">
      <c r="A26" s="774"/>
      <c r="B26" s="59" t="s">
        <v>190</v>
      </c>
      <c r="C26" s="69">
        <v>0</v>
      </c>
      <c r="D26" s="55">
        <v>420</v>
      </c>
      <c r="E26" s="88"/>
      <c r="F26" s="77"/>
      <c r="G26" s="89"/>
      <c r="H26" s="646"/>
    </row>
    <row r="27" spans="1:8" x14ac:dyDescent="0.25">
      <c r="A27" s="774"/>
      <c r="B27" s="59" t="s">
        <v>191</v>
      </c>
      <c r="C27" s="69">
        <v>0</v>
      </c>
      <c r="D27" s="55">
        <v>200</v>
      </c>
      <c r="E27" s="88"/>
      <c r="F27" s="77"/>
      <c r="G27" s="89"/>
      <c r="H27" s="646"/>
    </row>
    <row r="28" spans="1:8" x14ac:dyDescent="0.25">
      <c r="A28" s="774"/>
      <c r="B28" s="59" t="s">
        <v>192</v>
      </c>
      <c r="C28" s="69">
        <v>0</v>
      </c>
      <c r="D28" s="55">
        <v>5000</v>
      </c>
      <c r="E28" s="88"/>
      <c r="F28" s="77"/>
      <c r="G28" s="89"/>
      <c r="H28" s="646"/>
    </row>
    <row r="29" spans="1:8" ht="15.75" thickBot="1" x14ac:dyDescent="0.3">
      <c r="A29" s="775"/>
      <c r="B29" s="129" t="s">
        <v>193</v>
      </c>
      <c r="C29" s="130">
        <v>0</v>
      </c>
      <c r="D29" s="131">
        <v>6000</v>
      </c>
      <c r="E29" s="132"/>
      <c r="F29" s="133"/>
      <c r="G29" s="134"/>
      <c r="H29" s="647"/>
    </row>
    <row r="30" spans="1:8" ht="15.75" thickBot="1" x14ac:dyDescent="0.3">
      <c r="A30" s="586" t="s">
        <v>47</v>
      </c>
      <c r="B30" s="90" t="s">
        <v>194</v>
      </c>
      <c r="C30" s="135">
        <v>0</v>
      </c>
      <c r="D30" s="136">
        <v>250000</v>
      </c>
      <c r="E30" s="93" t="s">
        <v>322</v>
      </c>
      <c r="F30" s="137">
        <v>0</v>
      </c>
      <c r="G30" s="95">
        <v>333400</v>
      </c>
      <c r="H30" s="138">
        <f>SUM(D30+G30)</f>
        <v>583400</v>
      </c>
    </row>
    <row r="31" spans="1:8" s="20" customFormat="1" x14ac:dyDescent="0.25">
      <c r="A31" s="759" t="s">
        <v>38</v>
      </c>
      <c r="B31" s="122" t="s">
        <v>195</v>
      </c>
      <c r="C31" s="123">
        <v>0</v>
      </c>
      <c r="D31" s="140">
        <v>36000</v>
      </c>
      <c r="E31" s="125" t="s">
        <v>323</v>
      </c>
      <c r="F31" s="126">
        <v>0</v>
      </c>
      <c r="G31" s="127">
        <v>99000</v>
      </c>
      <c r="H31" s="128">
        <f>SUM(D31:D35) + SUM(G31:G32)</f>
        <v>245470</v>
      </c>
    </row>
    <row r="32" spans="1:8" s="20" customFormat="1" x14ac:dyDescent="0.25">
      <c r="A32" s="760"/>
      <c r="B32" s="59" t="s">
        <v>196</v>
      </c>
      <c r="C32" s="69">
        <v>0</v>
      </c>
      <c r="D32" s="58">
        <v>6100</v>
      </c>
      <c r="E32" s="87" t="s">
        <v>324</v>
      </c>
      <c r="F32" s="72">
        <v>0</v>
      </c>
      <c r="G32" s="73">
        <v>40589</v>
      </c>
      <c r="H32" s="646"/>
    </row>
    <row r="33" spans="1:8" s="20" customFormat="1" x14ac:dyDescent="0.25">
      <c r="A33" s="760"/>
      <c r="B33" s="59" t="s">
        <v>197</v>
      </c>
      <c r="C33" s="69">
        <v>2.5</v>
      </c>
      <c r="D33" s="58">
        <v>52581</v>
      </c>
      <c r="E33" s="88"/>
      <c r="F33" s="77"/>
      <c r="G33" s="89"/>
      <c r="H33" s="646"/>
    </row>
    <row r="34" spans="1:8" s="20" customFormat="1" x14ac:dyDescent="0.25">
      <c r="A34" s="760"/>
      <c r="B34" s="59" t="s">
        <v>198</v>
      </c>
      <c r="C34" s="69">
        <v>0</v>
      </c>
      <c r="D34" s="58">
        <v>8200</v>
      </c>
      <c r="E34" s="88"/>
      <c r="F34" s="77"/>
      <c r="G34" s="89"/>
      <c r="H34" s="646"/>
    </row>
    <row r="35" spans="1:8" s="20" customFormat="1" ht="15.75" thickBot="1" x14ac:dyDescent="0.3">
      <c r="A35" s="761"/>
      <c r="B35" s="129" t="s">
        <v>199</v>
      </c>
      <c r="C35" s="130">
        <v>0</v>
      </c>
      <c r="D35" s="141">
        <v>3000</v>
      </c>
      <c r="E35" s="132"/>
      <c r="F35" s="133"/>
      <c r="G35" s="134"/>
      <c r="H35" s="647"/>
    </row>
    <row r="36" spans="1:8" s="20" customFormat="1" ht="15.75" thickBot="1" x14ac:dyDescent="0.3">
      <c r="A36" s="588"/>
      <c r="B36" s="54"/>
      <c r="C36" s="69"/>
      <c r="D36" s="58"/>
      <c r="E36" s="76"/>
      <c r="F36" s="77"/>
      <c r="G36" s="76"/>
      <c r="H36" s="648"/>
    </row>
    <row r="37" spans="1:8" s="20" customFormat="1" ht="15.75" thickBot="1" x14ac:dyDescent="0.3">
      <c r="A37" s="239"/>
      <c r="B37" s="756" t="s">
        <v>159</v>
      </c>
      <c r="C37" s="757"/>
      <c r="D37" s="758"/>
      <c r="E37" s="756" t="s">
        <v>160</v>
      </c>
      <c r="F37" s="757"/>
      <c r="G37" s="758"/>
      <c r="H37" s="780" t="s">
        <v>164</v>
      </c>
    </row>
    <row r="38" spans="1:8" s="20" customFormat="1" ht="15.75" thickBot="1" x14ac:dyDescent="0.3">
      <c r="A38" s="240" t="s">
        <v>161</v>
      </c>
      <c r="B38" s="151" t="s">
        <v>312</v>
      </c>
      <c r="C38" s="152" t="s">
        <v>163</v>
      </c>
      <c r="D38" s="153" t="s">
        <v>160</v>
      </c>
      <c r="E38" s="154" t="s">
        <v>162</v>
      </c>
      <c r="F38" s="155" t="s">
        <v>163</v>
      </c>
      <c r="G38" s="156" t="s">
        <v>159</v>
      </c>
      <c r="H38" s="781"/>
    </row>
    <row r="39" spans="1:8" x14ac:dyDescent="0.25">
      <c r="A39" s="762" t="s">
        <v>25</v>
      </c>
      <c r="B39" s="102" t="s">
        <v>200</v>
      </c>
      <c r="C39" s="103">
        <v>0</v>
      </c>
      <c r="D39" s="142">
        <v>8250</v>
      </c>
      <c r="E39" s="105" t="s">
        <v>325</v>
      </c>
      <c r="F39" s="106">
        <v>0.5</v>
      </c>
      <c r="G39" s="107">
        <v>105816</v>
      </c>
      <c r="H39" s="108">
        <f>SUM(D39:D41) + G39</f>
        <v>117566</v>
      </c>
    </row>
    <row r="40" spans="1:8" x14ac:dyDescent="0.25">
      <c r="A40" s="760"/>
      <c r="B40" s="61" t="s">
        <v>201</v>
      </c>
      <c r="C40" s="68">
        <v>0</v>
      </c>
      <c r="D40" s="60">
        <v>2500</v>
      </c>
      <c r="E40" s="86"/>
      <c r="F40" s="82"/>
      <c r="G40" s="85"/>
      <c r="H40" s="644"/>
    </row>
    <row r="41" spans="1:8" ht="15.75" thickBot="1" x14ac:dyDescent="0.3">
      <c r="A41" s="761"/>
      <c r="B41" s="109" t="s">
        <v>202</v>
      </c>
      <c r="C41" s="110">
        <v>0</v>
      </c>
      <c r="D41" s="143">
        <v>1000</v>
      </c>
      <c r="E41" s="112"/>
      <c r="F41" s="113"/>
      <c r="G41" s="114"/>
      <c r="H41" s="645"/>
    </row>
    <row r="42" spans="1:8" x14ac:dyDescent="0.25">
      <c r="A42" s="759" t="s">
        <v>49</v>
      </c>
      <c r="B42" s="122" t="s">
        <v>203</v>
      </c>
      <c r="C42" s="123">
        <v>0</v>
      </c>
      <c r="D42" s="140">
        <v>12000</v>
      </c>
      <c r="E42" s="125" t="s">
        <v>203</v>
      </c>
      <c r="F42" s="126">
        <v>1.25</v>
      </c>
      <c r="G42" s="127">
        <v>174480</v>
      </c>
      <c r="H42" s="128">
        <f>SUM(D42:D46) + SUM(G42:G46)</f>
        <v>475719</v>
      </c>
    </row>
    <row r="43" spans="1:8" x14ac:dyDescent="0.25">
      <c r="A43" s="760"/>
      <c r="B43" s="59" t="s">
        <v>204</v>
      </c>
      <c r="C43" s="69">
        <v>0</v>
      </c>
      <c r="D43" s="58">
        <v>72788</v>
      </c>
      <c r="E43" s="87" t="s">
        <v>326</v>
      </c>
      <c r="F43" s="72">
        <v>1</v>
      </c>
      <c r="G43" s="73">
        <v>75533</v>
      </c>
      <c r="H43" s="646"/>
    </row>
    <row r="44" spans="1:8" x14ac:dyDescent="0.25">
      <c r="A44" s="760"/>
      <c r="B44" s="59" t="s">
        <v>205</v>
      </c>
      <c r="C44" s="69">
        <v>0</v>
      </c>
      <c r="D44" s="58">
        <v>42366</v>
      </c>
      <c r="E44" s="87" t="s">
        <v>327</v>
      </c>
      <c r="F44" s="72">
        <v>1</v>
      </c>
      <c r="G44" s="73">
        <v>70900</v>
      </c>
      <c r="H44" s="646"/>
    </row>
    <row r="45" spans="1:8" x14ac:dyDescent="0.25">
      <c r="A45" s="760"/>
      <c r="B45" s="59" t="s">
        <v>206</v>
      </c>
      <c r="C45" s="69">
        <v>0</v>
      </c>
      <c r="D45" s="58">
        <v>24102</v>
      </c>
      <c r="E45" s="87" t="s">
        <v>328</v>
      </c>
      <c r="F45" s="72">
        <v>0</v>
      </c>
      <c r="G45" s="73">
        <v>550</v>
      </c>
      <c r="H45" s="646"/>
    </row>
    <row r="46" spans="1:8" ht="15.75" thickBot="1" x14ac:dyDescent="0.3">
      <c r="A46" s="761"/>
      <c r="B46" s="129" t="s">
        <v>207</v>
      </c>
      <c r="C46" s="130">
        <v>0</v>
      </c>
      <c r="D46" s="144">
        <v>0</v>
      </c>
      <c r="E46" s="145" t="s">
        <v>247</v>
      </c>
      <c r="F46" s="146">
        <v>0</v>
      </c>
      <c r="G46" s="147">
        <v>3000</v>
      </c>
      <c r="H46" s="647"/>
    </row>
    <row r="47" spans="1:8" x14ac:dyDescent="0.25">
      <c r="A47" s="762" t="s">
        <v>35</v>
      </c>
      <c r="B47" s="102" t="s">
        <v>208</v>
      </c>
      <c r="C47" s="103">
        <v>0</v>
      </c>
      <c r="D47" s="142">
        <v>32990</v>
      </c>
      <c r="E47" s="105" t="s">
        <v>329</v>
      </c>
      <c r="F47" s="106"/>
      <c r="G47" s="107">
        <v>103000</v>
      </c>
      <c r="H47" s="108">
        <f>SUM(D47:D52) + SUM(G47:G48)</f>
        <v>353449</v>
      </c>
    </row>
    <row r="48" spans="1:8" x14ac:dyDescent="0.25">
      <c r="A48" s="760"/>
      <c r="B48" s="61" t="s">
        <v>209</v>
      </c>
      <c r="C48" s="68">
        <v>0</v>
      </c>
      <c r="D48" s="60">
        <v>11200</v>
      </c>
      <c r="E48" s="62" t="s">
        <v>330</v>
      </c>
      <c r="F48" s="81">
        <v>0</v>
      </c>
      <c r="G48" s="65">
        <v>130000</v>
      </c>
      <c r="H48" s="644"/>
    </row>
    <row r="49" spans="1:8" x14ac:dyDescent="0.25">
      <c r="A49" s="760"/>
      <c r="B49" s="61" t="s">
        <v>210</v>
      </c>
      <c r="C49" s="68">
        <v>0</v>
      </c>
      <c r="D49" s="60">
        <v>19050</v>
      </c>
      <c r="E49" s="86"/>
      <c r="F49" s="82"/>
      <c r="G49" s="85"/>
      <c r="H49" s="644"/>
    </row>
    <row r="50" spans="1:8" x14ac:dyDescent="0.25">
      <c r="A50" s="760"/>
      <c r="B50" s="61" t="s">
        <v>211</v>
      </c>
      <c r="C50" s="68">
        <v>0</v>
      </c>
      <c r="D50" s="60">
        <v>4682</v>
      </c>
      <c r="E50" s="86"/>
      <c r="F50" s="82"/>
      <c r="G50" s="85"/>
      <c r="H50" s="644"/>
    </row>
    <row r="51" spans="1:8" x14ac:dyDescent="0.25">
      <c r="A51" s="760"/>
      <c r="B51" s="61" t="s">
        <v>212</v>
      </c>
      <c r="C51" s="68">
        <v>0</v>
      </c>
      <c r="D51" s="60">
        <v>44523</v>
      </c>
      <c r="E51" s="86"/>
      <c r="F51" s="82"/>
      <c r="G51" s="85"/>
      <c r="H51" s="644"/>
    </row>
    <row r="52" spans="1:8" ht="15.75" thickBot="1" x14ac:dyDescent="0.3">
      <c r="A52" s="761"/>
      <c r="B52" s="109" t="s">
        <v>213</v>
      </c>
      <c r="C52" s="110">
        <v>0</v>
      </c>
      <c r="D52" s="143">
        <v>8004</v>
      </c>
      <c r="E52" s="112"/>
      <c r="F52" s="113"/>
      <c r="G52" s="114"/>
      <c r="H52" s="645"/>
    </row>
    <row r="53" spans="1:8" ht="15.75" thickBot="1" x14ac:dyDescent="0.3">
      <c r="A53" s="589" t="s">
        <v>27</v>
      </c>
      <c r="B53" s="59" t="s">
        <v>214</v>
      </c>
      <c r="C53" s="69">
        <v>1.425</v>
      </c>
      <c r="D53" s="58">
        <v>138050</v>
      </c>
      <c r="E53" s="87" t="s">
        <v>214</v>
      </c>
      <c r="F53" s="72">
        <v>0</v>
      </c>
      <c r="G53" s="73">
        <v>85000</v>
      </c>
      <c r="H53" s="649">
        <f>SUM(D53+G53)</f>
        <v>223050</v>
      </c>
    </row>
    <row r="54" spans="1:8" x14ac:dyDescent="0.25">
      <c r="A54" s="762" t="s">
        <v>63</v>
      </c>
      <c r="B54" s="102" t="s">
        <v>215</v>
      </c>
      <c r="C54" s="157" t="s">
        <v>69</v>
      </c>
      <c r="D54" s="142">
        <v>206000</v>
      </c>
      <c r="E54" s="105" t="s">
        <v>331</v>
      </c>
      <c r="F54" s="158" t="s">
        <v>69</v>
      </c>
      <c r="G54" s="107">
        <v>1368385</v>
      </c>
      <c r="H54" s="108">
        <f>SUM(D54:D66) + SUM(G54:G58)</f>
        <v>4007727</v>
      </c>
    </row>
    <row r="55" spans="1:8" x14ac:dyDescent="0.25">
      <c r="A55" s="760"/>
      <c r="B55" s="61" t="s">
        <v>216</v>
      </c>
      <c r="C55" s="70" t="s">
        <v>69</v>
      </c>
      <c r="D55" s="60">
        <v>13333</v>
      </c>
      <c r="E55" s="62" t="s">
        <v>332</v>
      </c>
      <c r="F55" s="80" t="s">
        <v>69</v>
      </c>
      <c r="G55" s="65">
        <v>396297</v>
      </c>
      <c r="H55" s="644"/>
    </row>
    <row r="56" spans="1:8" x14ac:dyDescent="0.25">
      <c r="A56" s="760"/>
      <c r="B56" s="61" t="s">
        <v>217</v>
      </c>
      <c r="C56" s="70" t="s">
        <v>69</v>
      </c>
      <c r="D56" s="78">
        <v>0</v>
      </c>
      <c r="E56" s="62" t="s">
        <v>333</v>
      </c>
      <c r="F56" s="80" t="s">
        <v>69</v>
      </c>
      <c r="G56" s="65">
        <v>314361</v>
      </c>
      <c r="H56" s="644"/>
    </row>
    <row r="57" spans="1:8" x14ac:dyDescent="0.25">
      <c r="A57" s="760"/>
      <c r="B57" s="61" t="s">
        <v>218</v>
      </c>
      <c r="C57" s="70" t="s">
        <v>69</v>
      </c>
      <c r="D57" s="60">
        <v>3000</v>
      </c>
      <c r="E57" s="62" t="s">
        <v>334</v>
      </c>
      <c r="F57" s="80" t="s">
        <v>69</v>
      </c>
      <c r="G57" s="65">
        <v>168000</v>
      </c>
      <c r="H57" s="644"/>
    </row>
    <row r="58" spans="1:8" x14ac:dyDescent="0.25">
      <c r="A58" s="760"/>
      <c r="B58" s="61" t="s">
        <v>219</v>
      </c>
      <c r="C58" s="70" t="s">
        <v>69</v>
      </c>
      <c r="D58" s="60">
        <v>116495</v>
      </c>
      <c r="E58" s="62" t="s">
        <v>226</v>
      </c>
      <c r="F58" s="80" t="s">
        <v>69</v>
      </c>
      <c r="G58" s="65">
        <v>274170</v>
      </c>
      <c r="H58" s="644"/>
    </row>
    <row r="59" spans="1:8" x14ac:dyDescent="0.25">
      <c r="A59" s="760"/>
      <c r="B59" s="61" t="s">
        <v>220</v>
      </c>
      <c r="C59" s="70" t="s">
        <v>69</v>
      </c>
      <c r="D59" s="60">
        <v>95000</v>
      </c>
      <c r="E59" s="86"/>
      <c r="F59" s="82"/>
      <c r="G59" s="85"/>
      <c r="H59" s="644"/>
    </row>
    <row r="60" spans="1:8" x14ac:dyDescent="0.25">
      <c r="A60" s="760"/>
      <c r="B60" s="61" t="s">
        <v>221</v>
      </c>
      <c r="C60" s="70" t="s">
        <v>69</v>
      </c>
      <c r="D60" s="60">
        <v>305000</v>
      </c>
      <c r="E60" s="86"/>
      <c r="F60" s="82"/>
      <c r="G60" s="85"/>
      <c r="H60" s="644"/>
    </row>
    <row r="61" spans="1:8" x14ac:dyDescent="0.25">
      <c r="A61" s="760"/>
      <c r="B61" s="61" t="s">
        <v>222</v>
      </c>
      <c r="C61" s="70" t="s">
        <v>69</v>
      </c>
      <c r="D61" s="60">
        <v>278269</v>
      </c>
      <c r="E61" s="86"/>
      <c r="F61" s="82"/>
      <c r="G61" s="85"/>
      <c r="H61" s="644"/>
    </row>
    <row r="62" spans="1:8" x14ac:dyDescent="0.25">
      <c r="A62" s="760"/>
      <c r="B62" s="61" t="s">
        <v>223</v>
      </c>
      <c r="C62" s="70" t="s">
        <v>69</v>
      </c>
      <c r="D62" s="78">
        <v>0</v>
      </c>
      <c r="E62" s="86"/>
      <c r="F62" s="82"/>
      <c r="G62" s="85"/>
      <c r="H62" s="644"/>
    </row>
    <row r="63" spans="1:8" x14ac:dyDescent="0.25">
      <c r="A63" s="760"/>
      <c r="B63" s="61" t="s">
        <v>224</v>
      </c>
      <c r="C63" s="70" t="s">
        <v>69</v>
      </c>
      <c r="D63" s="60">
        <v>85000</v>
      </c>
      <c r="E63" s="86"/>
      <c r="F63" s="82"/>
      <c r="G63" s="85"/>
      <c r="H63" s="644"/>
    </row>
    <row r="64" spans="1:8" x14ac:dyDescent="0.25">
      <c r="A64" s="760"/>
      <c r="B64" s="61" t="s">
        <v>225</v>
      </c>
      <c r="C64" s="70" t="s">
        <v>69</v>
      </c>
      <c r="D64" s="60">
        <v>350000</v>
      </c>
      <c r="E64" s="86"/>
      <c r="F64" s="82"/>
      <c r="G64" s="85"/>
      <c r="H64" s="644"/>
    </row>
    <row r="65" spans="1:8" x14ac:dyDescent="0.25">
      <c r="A65" s="760"/>
      <c r="B65" s="61" t="s">
        <v>226</v>
      </c>
      <c r="C65" s="70" t="s">
        <v>69</v>
      </c>
      <c r="D65" s="60">
        <v>33917</v>
      </c>
      <c r="E65" s="86"/>
      <c r="F65" s="82"/>
      <c r="G65" s="85"/>
      <c r="H65" s="644"/>
    </row>
    <row r="66" spans="1:8" ht="15.75" thickBot="1" x14ac:dyDescent="0.3">
      <c r="A66" s="761"/>
      <c r="B66" s="109" t="s">
        <v>227</v>
      </c>
      <c r="C66" s="159" t="s">
        <v>69</v>
      </c>
      <c r="D66" s="143">
        <v>500</v>
      </c>
      <c r="E66" s="112"/>
      <c r="F66" s="113"/>
      <c r="G66" s="114"/>
      <c r="H66" s="645"/>
    </row>
    <row r="67" spans="1:8" ht="15.75" thickBot="1" x14ac:dyDescent="0.3">
      <c r="A67" s="587" t="s">
        <v>32</v>
      </c>
      <c r="B67" s="115" t="s">
        <v>228</v>
      </c>
      <c r="C67" s="148" t="s">
        <v>69</v>
      </c>
      <c r="D67" s="160">
        <v>175837</v>
      </c>
      <c r="E67" s="118" t="s">
        <v>335</v>
      </c>
      <c r="F67" s="150" t="s">
        <v>69</v>
      </c>
      <c r="G67" s="120">
        <v>171935</v>
      </c>
      <c r="H67" s="121">
        <f>SUM(D67+G67)</f>
        <v>347772</v>
      </c>
    </row>
    <row r="68" spans="1:8" x14ac:dyDescent="0.25">
      <c r="A68" s="762" t="s">
        <v>41</v>
      </c>
      <c r="B68" s="102" t="s">
        <v>229</v>
      </c>
      <c r="C68" s="103">
        <v>3</v>
      </c>
      <c r="D68" s="142">
        <v>183413</v>
      </c>
      <c r="E68" s="105" t="s">
        <v>336</v>
      </c>
      <c r="F68" s="106">
        <v>2.87</v>
      </c>
      <c r="G68" s="107">
        <v>1275113</v>
      </c>
      <c r="H68" s="108">
        <f>SUM(D68:D69) +G68</f>
        <v>1743003</v>
      </c>
    </row>
    <row r="69" spans="1:8" ht="15.75" thickBot="1" x14ac:dyDescent="0.3">
      <c r="A69" s="761"/>
      <c r="B69" s="109" t="s">
        <v>230</v>
      </c>
      <c r="C69" s="110">
        <v>2.75</v>
      </c>
      <c r="D69" s="143">
        <v>284477</v>
      </c>
      <c r="E69" s="112"/>
      <c r="F69" s="113"/>
      <c r="G69" s="114"/>
      <c r="H69" s="645"/>
    </row>
    <row r="70" spans="1:8" ht="15.75" thickBot="1" x14ac:dyDescent="0.3">
      <c r="A70" s="587" t="s">
        <v>18</v>
      </c>
      <c r="B70" s="115" t="s">
        <v>231</v>
      </c>
      <c r="C70" s="148" t="s">
        <v>69</v>
      </c>
      <c r="D70" s="149">
        <v>0</v>
      </c>
      <c r="E70" s="118" t="s">
        <v>337</v>
      </c>
      <c r="F70" s="150" t="s">
        <v>69</v>
      </c>
      <c r="G70" s="120">
        <v>47250</v>
      </c>
      <c r="H70" s="121">
        <f>SUM(D70+G70)</f>
        <v>47250</v>
      </c>
    </row>
    <row r="71" spans="1:8" s="20" customFormat="1" x14ac:dyDescent="0.25">
      <c r="A71" s="590"/>
      <c r="B71" s="54"/>
      <c r="C71" s="71"/>
      <c r="D71" s="79"/>
      <c r="E71" s="67"/>
      <c r="F71" s="74"/>
      <c r="G71" s="66"/>
      <c r="H71" s="648"/>
    </row>
    <row r="72" spans="1:8" s="247" customFormat="1" ht="15.75" thickBot="1" x14ac:dyDescent="0.3">
      <c r="A72" s="590"/>
      <c r="B72" s="54"/>
      <c r="C72" s="71"/>
      <c r="D72" s="79"/>
      <c r="E72" s="67"/>
      <c r="F72" s="74"/>
      <c r="G72" s="66"/>
      <c r="H72" s="648"/>
    </row>
    <row r="73" spans="1:8" s="20" customFormat="1" ht="15.75" thickBot="1" x14ac:dyDescent="0.3">
      <c r="A73" s="239"/>
      <c r="B73" s="756" t="s">
        <v>159</v>
      </c>
      <c r="C73" s="757"/>
      <c r="D73" s="758"/>
      <c r="E73" s="756" t="s">
        <v>160</v>
      </c>
      <c r="F73" s="757"/>
      <c r="G73" s="758"/>
      <c r="H73" s="780" t="s">
        <v>164</v>
      </c>
    </row>
    <row r="74" spans="1:8" s="20" customFormat="1" ht="15.75" thickBot="1" x14ac:dyDescent="0.3">
      <c r="A74" s="240" t="s">
        <v>161</v>
      </c>
      <c r="B74" s="151" t="s">
        <v>312</v>
      </c>
      <c r="C74" s="152" t="s">
        <v>163</v>
      </c>
      <c r="D74" s="153" t="s">
        <v>160</v>
      </c>
      <c r="E74" s="154" t="s">
        <v>162</v>
      </c>
      <c r="F74" s="155" t="s">
        <v>163</v>
      </c>
      <c r="G74" s="156" t="s">
        <v>159</v>
      </c>
      <c r="H74" s="781"/>
    </row>
    <row r="75" spans="1:8" x14ac:dyDescent="0.25">
      <c r="A75" s="762" t="s">
        <v>60</v>
      </c>
      <c r="B75" s="102" t="s">
        <v>232</v>
      </c>
      <c r="C75" s="157" t="s">
        <v>69</v>
      </c>
      <c r="D75" s="142">
        <v>303692</v>
      </c>
      <c r="E75" s="105" t="s">
        <v>338</v>
      </c>
      <c r="F75" s="158" t="s">
        <v>69</v>
      </c>
      <c r="G75" s="107">
        <v>795102</v>
      </c>
      <c r="H75" s="108">
        <f>SUM(D75:D78) +G75</f>
        <v>2030794</v>
      </c>
    </row>
    <row r="76" spans="1:8" x14ac:dyDescent="0.25">
      <c r="A76" s="760"/>
      <c r="B76" s="61" t="s">
        <v>233</v>
      </c>
      <c r="C76" s="70" t="s">
        <v>69</v>
      </c>
      <c r="D76" s="60">
        <v>695000</v>
      </c>
      <c r="E76" s="86"/>
      <c r="F76" s="82"/>
      <c r="G76" s="85"/>
      <c r="H76" s="644"/>
    </row>
    <row r="77" spans="1:8" x14ac:dyDescent="0.25">
      <c r="A77" s="760"/>
      <c r="B77" s="61" t="s">
        <v>234</v>
      </c>
      <c r="C77" s="70" t="s">
        <v>69</v>
      </c>
      <c r="D77" s="60">
        <v>112000</v>
      </c>
      <c r="E77" s="86"/>
      <c r="F77" s="82"/>
      <c r="G77" s="85"/>
      <c r="H77" s="644"/>
    </row>
    <row r="78" spans="1:8" ht="15.75" thickBot="1" x14ac:dyDescent="0.3">
      <c r="A78" s="761"/>
      <c r="B78" s="109" t="s">
        <v>235</v>
      </c>
      <c r="C78" s="159" t="s">
        <v>69</v>
      </c>
      <c r="D78" s="143">
        <v>125000</v>
      </c>
      <c r="E78" s="112"/>
      <c r="F78" s="113"/>
      <c r="G78" s="114"/>
      <c r="H78" s="645"/>
    </row>
    <row r="79" spans="1:8" ht="15.75" thickBot="1" x14ac:dyDescent="0.3">
      <c r="A79" s="587" t="s">
        <v>17</v>
      </c>
      <c r="B79" s="115" t="s">
        <v>236</v>
      </c>
      <c r="C79" s="116">
        <v>0</v>
      </c>
      <c r="D79" s="160">
        <v>15500</v>
      </c>
      <c r="E79" s="118" t="s">
        <v>339</v>
      </c>
      <c r="F79" s="119">
        <v>0</v>
      </c>
      <c r="G79" s="120">
        <v>42500</v>
      </c>
      <c r="H79" s="121">
        <f>SUM(D79+G79)</f>
        <v>58000</v>
      </c>
    </row>
    <row r="80" spans="1:8" ht="15.75" thickBot="1" x14ac:dyDescent="0.3">
      <c r="A80" s="586" t="s">
        <v>62</v>
      </c>
      <c r="B80" s="90" t="s">
        <v>237</v>
      </c>
      <c r="C80" s="135">
        <v>1.4</v>
      </c>
      <c r="D80" s="136">
        <v>1782860</v>
      </c>
      <c r="E80" s="93" t="s">
        <v>340</v>
      </c>
      <c r="F80" s="137">
        <v>0.92700000000000005</v>
      </c>
      <c r="G80" s="95">
        <v>1620560</v>
      </c>
      <c r="H80" s="138">
        <f>SUM(D80+G80)</f>
        <v>3403420</v>
      </c>
    </row>
    <row r="81" spans="1:8" x14ac:dyDescent="0.25">
      <c r="A81" s="759" t="s">
        <v>59</v>
      </c>
      <c r="B81" s="122" t="s">
        <v>238</v>
      </c>
      <c r="C81" s="123">
        <v>1</v>
      </c>
      <c r="D81" s="140">
        <v>265729</v>
      </c>
      <c r="E81" s="125" t="s">
        <v>341</v>
      </c>
      <c r="F81" s="126">
        <v>1</v>
      </c>
      <c r="G81" s="127">
        <v>121571</v>
      </c>
      <c r="H81" s="182">
        <f>SUM(D81:D84) +SUM(G81:G82)</f>
        <v>3316205</v>
      </c>
    </row>
    <row r="82" spans="1:8" x14ac:dyDescent="0.25">
      <c r="A82" s="760"/>
      <c r="B82" s="59" t="s">
        <v>239</v>
      </c>
      <c r="C82" s="69">
        <v>1</v>
      </c>
      <c r="D82" s="58">
        <v>91289</v>
      </c>
      <c r="E82" s="87" t="s">
        <v>237</v>
      </c>
      <c r="F82" s="72">
        <v>1.68</v>
      </c>
      <c r="G82" s="73">
        <v>2621345</v>
      </c>
      <c r="H82" s="641"/>
    </row>
    <row r="83" spans="1:8" x14ac:dyDescent="0.25">
      <c r="A83" s="760"/>
      <c r="B83" s="59" t="s">
        <v>240</v>
      </c>
      <c r="C83" s="69">
        <v>1</v>
      </c>
      <c r="D83" s="58">
        <v>112500</v>
      </c>
      <c r="E83" s="274"/>
      <c r="F83" s="77"/>
      <c r="G83" s="89"/>
      <c r="H83" s="641"/>
    </row>
    <row r="84" spans="1:8" ht="15.75" thickBot="1" x14ac:dyDescent="0.3">
      <c r="A84" s="761"/>
      <c r="B84" s="129" t="s">
        <v>241</v>
      </c>
      <c r="C84" s="130">
        <v>1</v>
      </c>
      <c r="D84" s="141">
        <v>103771</v>
      </c>
      <c r="E84" s="132"/>
      <c r="F84" s="133"/>
      <c r="G84" s="134"/>
      <c r="H84" s="642"/>
    </row>
    <row r="85" spans="1:8" ht="15.75" thickBot="1" x14ac:dyDescent="0.3">
      <c r="A85" s="586" t="s">
        <v>33</v>
      </c>
      <c r="B85" s="90" t="s">
        <v>242</v>
      </c>
      <c r="C85" s="135">
        <v>2.5750000000000002</v>
      </c>
      <c r="D85" s="136">
        <v>305151</v>
      </c>
      <c r="E85" s="93" t="s">
        <v>69</v>
      </c>
      <c r="F85" s="94" t="s">
        <v>69</v>
      </c>
      <c r="G85" s="309">
        <v>0</v>
      </c>
      <c r="H85" s="138">
        <f>SUM(D85+G85)</f>
        <v>305151</v>
      </c>
    </row>
    <row r="86" spans="1:8" x14ac:dyDescent="0.25">
      <c r="A86" s="759" t="s">
        <v>34</v>
      </c>
      <c r="B86" s="122" t="s">
        <v>243</v>
      </c>
      <c r="C86" s="123">
        <v>0</v>
      </c>
      <c r="D86" s="140">
        <v>1750</v>
      </c>
      <c r="E86" s="125" t="s">
        <v>245</v>
      </c>
      <c r="F86" s="126">
        <v>0</v>
      </c>
      <c r="G86" s="127">
        <v>70000</v>
      </c>
      <c r="H86" s="128">
        <f>SUM(D86:D90) +SUM(G86:G87)</f>
        <v>139484</v>
      </c>
    </row>
    <row r="87" spans="1:8" x14ac:dyDescent="0.25">
      <c r="A87" s="760"/>
      <c r="B87" s="59" t="s">
        <v>244</v>
      </c>
      <c r="C87" s="69">
        <v>0</v>
      </c>
      <c r="D87" s="58">
        <v>6000</v>
      </c>
      <c r="E87" s="87" t="s">
        <v>342</v>
      </c>
      <c r="F87" s="72">
        <v>0</v>
      </c>
      <c r="G87" s="73">
        <v>37334</v>
      </c>
      <c r="H87" s="646"/>
    </row>
    <row r="88" spans="1:8" x14ac:dyDescent="0.25">
      <c r="A88" s="760"/>
      <c r="B88" s="59" t="s">
        <v>245</v>
      </c>
      <c r="C88" s="69">
        <v>0</v>
      </c>
      <c r="D88" s="58">
        <v>16000</v>
      </c>
      <c r="E88" s="274"/>
      <c r="F88" s="77"/>
      <c r="G88" s="89"/>
      <c r="H88" s="646"/>
    </row>
    <row r="89" spans="1:8" x14ac:dyDescent="0.25">
      <c r="A89" s="760"/>
      <c r="B89" s="59" t="s">
        <v>246</v>
      </c>
      <c r="C89" s="69">
        <v>0</v>
      </c>
      <c r="D89" s="58">
        <v>400</v>
      </c>
      <c r="E89" s="274"/>
      <c r="F89" s="77"/>
      <c r="G89" s="89"/>
      <c r="H89" s="646"/>
    </row>
    <row r="90" spans="1:8" ht="15.75" thickBot="1" x14ac:dyDescent="0.3">
      <c r="A90" s="761"/>
      <c r="B90" s="129" t="s">
        <v>247</v>
      </c>
      <c r="C90" s="130">
        <v>0</v>
      </c>
      <c r="D90" s="141">
        <v>8000</v>
      </c>
      <c r="E90" s="132"/>
      <c r="F90" s="133"/>
      <c r="G90" s="134"/>
      <c r="H90" s="647"/>
    </row>
    <row r="91" spans="1:8" ht="15.75" thickBot="1" x14ac:dyDescent="0.3">
      <c r="A91" s="586" t="s">
        <v>48</v>
      </c>
      <c r="B91" s="90" t="s">
        <v>248</v>
      </c>
      <c r="C91" s="135">
        <v>0</v>
      </c>
      <c r="D91" s="170">
        <v>0</v>
      </c>
      <c r="E91" s="93" t="s">
        <v>343</v>
      </c>
      <c r="F91" s="94" t="s">
        <v>69</v>
      </c>
      <c r="G91" s="95">
        <v>644393</v>
      </c>
      <c r="H91" s="138">
        <f>SUM(D91+G91)</f>
        <v>644393</v>
      </c>
    </row>
    <row r="92" spans="1:8" x14ac:dyDescent="0.25">
      <c r="A92" s="759" t="s">
        <v>51</v>
      </c>
      <c r="B92" s="122" t="s">
        <v>249</v>
      </c>
      <c r="C92" s="123">
        <v>0</v>
      </c>
      <c r="D92" s="140">
        <v>100000</v>
      </c>
      <c r="E92" s="125" t="s">
        <v>344</v>
      </c>
      <c r="F92" s="126">
        <v>0.85</v>
      </c>
      <c r="G92" s="127">
        <v>357035</v>
      </c>
      <c r="H92" s="128">
        <f>SUM(D92:D94) +G92</f>
        <v>508735</v>
      </c>
    </row>
    <row r="93" spans="1:8" x14ac:dyDescent="0.25">
      <c r="A93" s="760"/>
      <c r="B93" s="59" t="s">
        <v>250</v>
      </c>
      <c r="C93" s="69">
        <v>3</v>
      </c>
      <c r="D93" s="58">
        <v>50800</v>
      </c>
      <c r="E93" s="274"/>
      <c r="F93" s="77"/>
      <c r="G93" s="89"/>
      <c r="H93" s="646"/>
    </row>
    <row r="94" spans="1:8" ht="15.75" thickBot="1" x14ac:dyDescent="0.3">
      <c r="A94" s="761"/>
      <c r="B94" s="129" t="s">
        <v>251</v>
      </c>
      <c r="C94" s="130">
        <v>0</v>
      </c>
      <c r="D94" s="141">
        <v>900</v>
      </c>
      <c r="E94" s="132"/>
      <c r="F94" s="133"/>
      <c r="G94" s="134"/>
      <c r="H94" s="647"/>
    </row>
    <row r="95" spans="1:8" x14ac:dyDescent="0.25">
      <c r="A95" s="776" t="s">
        <v>58</v>
      </c>
      <c r="B95" s="102" t="s">
        <v>252</v>
      </c>
      <c r="C95" s="103">
        <v>0</v>
      </c>
      <c r="D95" s="142">
        <v>446980</v>
      </c>
      <c r="E95" s="105" t="s">
        <v>328</v>
      </c>
      <c r="F95" s="106">
        <v>0</v>
      </c>
      <c r="G95" s="107">
        <v>455114</v>
      </c>
      <c r="H95" s="108">
        <f>SUM(D95:D96) + SUM(G95:G96)</f>
        <v>1036544</v>
      </c>
    </row>
    <row r="96" spans="1:8" ht="15.75" thickBot="1" x14ac:dyDescent="0.3">
      <c r="A96" s="777"/>
      <c r="B96" s="109" t="s">
        <v>253</v>
      </c>
      <c r="C96" s="110">
        <v>0</v>
      </c>
      <c r="D96" s="143">
        <v>43950</v>
      </c>
      <c r="E96" s="185" t="s">
        <v>345</v>
      </c>
      <c r="F96" s="310">
        <v>0</v>
      </c>
      <c r="G96" s="187">
        <v>90500</v>
      </c>
      <c r="H96" s="645"/>
    </row>
    <row r="97" spans="1:8" x14ac:dyDescent="0.25">
      <c r="A97" s="771" t="s">
        <v>45</v>
      </c>
      <c r="B97" s="122" t="s">
        <v>254</v>
      </c>
      <c r="C97" s="189" t="s">
        <v>69</v>
      </c>
      <c r="D97" s="140">
        <v>110000</v>
      </c>
      <c r="E97" s="125" t="s">
        <v>346</v>
      </c>
      <c r="F97" s="175" t="s">
        <v>69</v>
      </c>
      <c r="G97" s="127">
        <v>206716</v>
      </c>
      <c r="H97" s="128">
        <f>SUM(D97:D98) +SUM(G97:G99)</f>
        <v>525980</v>
      </c>
    </row>
    <row r="98" spans="1:8" x14ac:dyDescent="0.25">
      <c r="A98" s="772"/>
      <c r="B98" s="59" t="s">
        <v>255</v>
      </c>
      <c r="C98" s="71" t="s">
        <v>69</v>
      </c>
      <c r="D98" s="58">
        <v>1560</v>
      </c>
      <c r="E98" s="87" t="s">
        <v>347</v>
      </c>
      <c r="F98" s="74" t="s">
        <v>69</v>
      </c>
      <c r="G98" s="73">
        <v>90000</v>
      </c>
      <c r="H98" s="646"/>
    </row>
    <row r="99" spans="1:8" s="20" customFormat="1" ht="15.75" thickBot="1" x14ac:dyDescent="0.3">
      <c r="A99" s="773"/>
      <c r="B99" s="129"/>
      <c r="C99" s="177"/>
      <c r="D99" s="141"/>
      <c r="E99" s="145" t="s">
        <v>348</v>
      </c>
      <c r="F99" s="178" t="s">
        <v>69</v>
      </c>
      <c r="G99" s="147">
        <v>117704</v>
      </c>
      <c r="H99" s="647"/>
    </row>
    <row r="100" spans="1:8" ht="15.75" thickBot="1" x14ac:dyDescent="0.3">
      <c r="A100" s="586" t="s">
        <v>65</v>
      </c>
      <c r="B100" s="90" t="s">
        <v>256</v>
      </c>
      <c r="C100" s="135">
        <v>0</v>
      </c>
      <c r="D100" s="136">
        <v>344139</v>
      </c>
      <c r="E100" s="93" t="s">
        <v>338</v>
      </c>
      <c r="F100" s="137">
        <v>0</v>
      </c>
      <c r="G100" s="311">
        <v>0</v>
      </c>
      <c r="H100" s="138">
        <f>SUM(D100+G100)</f>
        <v>344139</v>
      </c>
    </row>
    <row r="101" spans="1:8" x14ac:dyDescent="0.25">
      <c r="A101" s="759" t="s">
        <v>56</v>
      </c>
      <c r="B101" s="122" t="s">
        <v>257</v>
      </c>
      <c r="C101" s="189" t="s">
        <v>69</v>
      </c>
      <c r="D101" s="140">
        <v>87464</v>
      </c>
      <c r="E101" s="125" t="s">
        <v>259</v>
      </c>
      <c r="F101" s="126">
        <v>1.07</v>
      </c>
      <c r="G101" s="127">
        <v>1363497</v>
      </c>
      <c r="H101" s="128">
        <f>SUM(D101:D104) +G101</f>
        <v>1649836</v>
      </c>
    </row>
    <row r="102" spans="1:8" x14ac:dyDescent="0.25">
      <c r="A102" s="760"/>
      <c r="B102" s="59" t="s">
        <v>258</v>
      </c>
      <c r="C102" s="71" t="s">
        <v>69</v>
      </c>
      <c r="D102" s="58">
        <v>1375</v>
      </c>
      <c r="E102" s="274"/>
      <c r="F102" s="77"/>
      <c r="G102" s="89"/>
      <c r="H102" s="646"/>
    </row>
    <row r="103" spans="1:8" x14ac:dyDescent="0.25">
      <c r="A103" s="760"/>
      <c r="B103" s="59" t="s">
        <v>259</v>
      </c>
      <c r="C103" s="71" t="s">
        <v>69</v>
      </c>
      <c r="D103" s="58">
        <v>95000</v>
      </c>
      <c r="E103" s="274"/>
      <c r="F103" s="77"/>
      <c r="G103" s="89"/>
      <c r="H103" s="646"/>
    </row>
    <row r="104" spans="1:8" ht="15.75" thickBot="1" x14ac:dyDescent="0.3">
      <c r="A104" s="761"/>
      <c r="B104" s="129" t="s">
        <v>260</v>
      </c>
      <c r="C104" s="177" t="s">
        <v>69</v>
      </c>
      <c r="D104" s="141">
        <v>102500</v>
      </c>
      <c r="E104" s="132"/>
      <c r="F104" s="133"/>
      <c r="G104" s="134"/>
      <c r="H104" s="647"/>
    </row>
    <row r="105" spans="1:8" ht="15.75" thickBot="1" x14ac:dyDescent="0.3">
      <c r="A105" s="591" t="s">
        <v>16</v>
      </c>
      <c r="B105" s="169" t="s">
        <v>261</v>
      </c>
      <c r="C105" s="135">
        <v>0</v>
      </c>
      <c r="D105" s="136">
        <v>7000</v>
      </c>
      <c r="E105" s="93" t="s">
        <v>212</v>
      </c>
      <c r="F105" s="137">
        <v>0</v>
      </c>
      <c r="G105" s="95">
        <v>52000</v>
      </c>
      <c r="H105" s="138">
        <f>SUM(D105+G105)</f>
        <v>59000</v>
      </c>
    </row>
    <row r="106" spans="1:8" ht="15.75" thickBot="1" x14ac:dyDescent="0.3">
      <c r="A106" s="592" t="s">
        <v>37</v>
      </c>
      <c r="B106" s="197" t="s">
        <v>262</v>
      </c>
      <c r="C106" s="116">
        <v>0</v>
      </c>
      <c r="D106" s="160">
        <v>10000</v>
      </c>
      <c r="E106" s="118" t="s">
        <v>349</v>
      </c>
      <c r="F106" s="119">
        <v>0</v>
      </c>
      <c r="G106" s="120">
        <v>140000</v>
      </c>
      <c r="H106" s="121">
        <f>SUM(D106+G106)</f>
        <v>150000</v>
      </c>
    </row>
    <row r="107" spans="1:8" ht="15.75" thickBot="1" x14ac:dyDescent="0.3">
      <c r="A107" s="591" t="s">
        <v>54</v>
      </c>
      <c r="B107" s="169" t="s">
        <v>263</v>
      </c>
      <c r="C107" s="135">
        <v>0</v>
      </c>
      <c r="D107" s="170">
        <v>0</v>
      </c>
      <c r="E107" s="93" t="s">
        <v>350</v>
      </c>
      <c r="F107" s="137">
        <v>1.73</v>
      </c>
      <c r="G107" s="95">
        <v>920554</v>
      </c>
      <c r="H107" s="138">
        <f>SUM(D107+G107)</f>
        <v>920554</v>
      </c>
    </row>
    <row r="108" spans="1:8" s="20" customFormat="1" ht="15.75" thickBot="1" x14ac:dyDescent="0.3">
      <c r="A108" s="593"/>
      <c r="B108" s="161"/>
      <c r="C108" s="139"/>
      <c r="D108" s="162"/>
      <c r="E108" s="67"/>
      <c r="F108" s="72"/>
      <c r="G108" s="66"/>
      <c r="H108" s="650"/>
    </row>
    <row r="109" spans="1:8" s="20" customFormat="1" ht="15.75" thickBot="1" x14ac:dyDescent="0.3">
      <c r="A109" s="239"/>
      <c r="B109" s="696" t="s">
        <v>159</v>
      </c>
      <c r="C109" s="697"/>
      <c r="D109" s="697"/>
      <c r="E109" s="697" t="s">
        <v>160</v>
      </c>
      <c r="F109" s="697"/>
      <c r="G109" s="697"/>
      <c r="H109" s="782" t="s">
        <v>164</v>
      </c>
    </row>
    <row r="110" spans="1:8" s="20" customFormat="1" ht="15.75" thickBot="1" x14ac:dyDescent="0.3">
      <c r="A110" s="281" t="s">
        <v>161</v>
      </c>
      <c r="B110" s="163" t="s">
        <v>312</v>
      </c>
      <c r="C110" s="164" t="s">
        <v>163</v>
      </c>
      <c r="D110" s="165" t="s">
        <v>160</v>
      </c>
      <c r="E110" s="166" t="s">
        <v>162</v>
      </c>
      <c r="F110" s="167" t="s">
        <v>163</v>
      </c>
      <c r="G110" s="168" t="s">
        <v>159</v>
      </c>
      <c r="H110" s="783"/>
    </row>
    <row r="111" spans="1:8" x14ac:dyDescent="0.25">
      <c r="A111" s="768" t="s">
        <v>55</v>
      </c>
      <c r="B111" s="171" t="s">
        <v>264</v>
      </c>
      <c r="C111" s="123">
        <v>3</v>
      </c>
      <c r="D111" s="140">
        <v>111834</v>
      </c>
      <c r="E111" s="125" t="s">
        <v>351</v>
      </c>
      <c r="F111" s="126">
        <v>1.8</v>
      </c>
      <c r="G111" s="127">
        <v>265891</v>
      </c>
      <c r="H111" s="128">
        <f>SUM(D111:D123)+ SUM(G111:G115)</f>
        <v>1573878</v>
      </c>
    </row>
    <row r="112" spans="1:8" x14ac:dyDescent="0.25">
      <c r="A112" s="769"/>
      <c r="B112" s="54" t="s">
        <v>265</v>
      </c>
      <c r="C112" s="71" t="s">
        <v>69</v>
      </c>
      <c r="D112" s="58">
        <v>22800</v>
      </c>
      <c r="E112" s="87" t="s">
        <v>352</v>
      </c>
      <c r="F112" s="72">
        <v>1.75</v>
      </c>
      <c r="G112" s="73">
        <v>168984</v>
      </c>
      <c r="H112" s="646"/>
    </row>
    <row r="113" spans="1:8" x14ac:dyDescent="0.25">
      <c r="A113" s="769"/>
      <c r="B113" s="54" t="s">
        <v>266</v>
      </c>
      <c r="C113" s="71" t="s">
        <v>69</v>
      </c>
      <c r="D113" s="58">
        <v>70006</v>
      </c>
      <c r="E113" s="87" t="s">
        <v>353</v>
      </c>
      <c r="F113" s="74" t="s">
        <v>69</v>
      </c>
      <c r="G113" s="73">
        <v>187872</v>
      </c>
      <c r="H113" s="646"/>
    </row>
    <row r="114" spans="1:8" x14ac:dyDescent="0.25">
      <c r="A114" s="769"/>
      <c r="B114" s="54" t="s">
        <v>267</v>
      </c>
      <c r="C114" s="69">
        <v>3</v>
      </c>
      <c r="D114" s="58">
        <v>16616</v>
      </c>
      <c r="E114" s="87" t="s">
        <v>354</v>
      </c>
      <c r="F114" s="72">
        <v>2.8</v>
      </c>
      <c r="G114" s="73">
        <v>150853</v>
      </c>
      <c r="H114" s="646"/>
    </row>
    <row r="115" spans="1:8" x14ac:dyDescent="0.25">
      <c r="A115" s="769"/>
      <c r="B115" s="54" t="s">
        <v>268</v>
      </c>
      <c r="C115" s="69">
        <v>3</v>
      </c>
      <c r="D115" s="58">
        <v>17772</v>
      </c>
      <c r="E115" s="87" t="s">
        <v>355</v>
      </c>
      <c r="F115" s="74" t="s">
        <v>69</v>
      </c>
      <c r="G115" s="73">
        <v>144000</v>
      </c>
      <c r="H115" s="646"/>
    </row>
    <row r="116" spans="1:8" x14ac:dyDescent="0.25">
      <c r="A116" s="769"/>
      <c r="B116" s="54" t="s">
        <v>269</v>
      </c>
      <c r="C116" s="69">
        <v>3</v>
      </c>
      <c r="D116" s="58">
        <v>150000</v>
      </c>
      <c r="E116" s="88"/>
      <c r="F116" s="77"/>
      <c r="G116" s="89"/>
      <c r="H116" s="646"/>
    </row>
    <row r="117" spans="1:8" x14ac:dyDescent="0.25">
      <c r="A117" s="769"/>
      <c r="B117" s="54" t="s">
        <v>270</v>
      </c>
      <c r="C117" s="69">
        <v>0</v>
      </c>
      <c r="D117" s="79">
        <v>0</v>
      </c>
      <c r="E117" s="88"/>
      <c r="F117" s="77"/>
      <c r="G117" s="89"/>
      <c r="H117" s="646"/>
    </row>
    <row r="118" spans="1:8" x14ac:dyDescent="0.25">
      <c r="A118" s="769"/>
      <c r="B118" s="54" t="s">
        <v>271</v>
      </c>
      <c r="C118" s="69">
        <v>3</v>
      </c>
      <c r="D118" s="58">
        <v>101300</v>
      </c>
      <c r="E118" s="88"/>
      <c r="F118" s="77"/>
      <c r="G118" s="89"/>
      <c r="H118" s="646"/>
    </row>
    <row r="119" spans="1:8" x14ac:dyDescent="0.25">
      <c r="A119" s="769"/>
      <c r="B119" s="54" t="s">
        <v>272</v>
      </c>
      <c r="C119" s="71" t="s">
        <v>69</v>
      </c>
      <c r="D119" s="58">
        <v>28824</v>
      </c>
      <c r="E119" s="88"/>
      <c r="F119" s="77"/>
      <c r="G119" s="89"/>
      <c r="H119" s="646"/>
    </row>
    <row r="120" spans="1:8" x14ac:dyDescent="0.25">
      <c r="A120" s="769"/>
      <c r="B120" s="54" t="s">
        <v>273</v>
      </c>
      <c r="C120" s="71" t="s">
        <v>69</v>
      </c>
      <c r="D120" s="58">
        <v>10847</v>
      </c>
      <c r="E120" s="88"/>
      <c r="F120" s="77"/>
      <c r="G120" s="89"/>
      <c r="H120" s="646"/>
    </row>
    <row r="121" spans="1:8" x14ac:dyDescent="0.25">
      <c r="A121" s="769"/>
      <c r="B121" s="54" t="s">
        <v>274</v>
      </c>
      <c r="C121" s="71" t="s">
        <v>69</v>
      </c>
      <c r="D121" s="58">
        <v>51067</v>
      </c>
      <c r="E121" s="88"/>
      <c r="F121" s="77"/>
      <c r="G121" s="89"/>
      <c r="H121" s="646"/>
    </row>
    <row r="122" spans="1:8" x14ac:dyDescent="0.25">
      <c r="A122" s="769"/>
      <c r="B122" s="54" t="s">
        <v>275</v>
      </c>
      <c r="C122" s="71" t="s">
        <v>69</v>
      </c>
      <c r="D122" s="58">
        <v>16149</v>
      </c>
      <c r="E122" s="88"/>
      <c r="F122" s="77"/>
      <c r="G122" s="89"/>
      <c r="H122" s="646"/>
    </row>
    <row r="123" spans="1:8" ht="15.75" thickBot="1" x14ac:dyDescent="0.3">
      <c r="A123" s="770"/>
      <c r="B123" s="172" t="s">
        <v>276</v>
      </c>
      <c r="C123" s="130">
        <v>3</v>
      </c>
      <c r="D123" s="141">
        <v>59063</v>
      </c>
      <c r="E123" s="132"/>
      <c r="F123" s="133"/>
      <c r="G123" s="134"/>
      <c r="H123" s="647"/>
    </row>
    <row r="124" spans="1:8" ht="15.75" thickBot="1" x14ac:dyDescent="0.3">
      <c r="A124" s="591" t="s">
        <v>31</v>
      </c>
      <c r="B124" s="169" t="s">
        <v>277</v>
      </c>
      <c r="C124" s="135">
        <v>0</v>
      </c>
      <c r="D124" s="136">
        <v>45438</v>
      </c>
      <c r="E124" s="93" t="s">
        <v>356</v>
      </c>
      <c r="F124" s="137">
        <v>0</v>
      </c>
      <c r="G124" s="95">
        <v>236200</v>
      </c>
      <c r="H124" s="138">
        <f>SUM(D124+G124)</f>
        <v>281638</v>
      </c>
    </row>
    <row r="125" spans="1:8" ht="15" customHeight="1" x14ac:dyDescent="0.25">
      <c r="A125" s="759" t="s">
        <v>57</v>
      </c>
      <c r="B125" s="173" t="s">
        <v>278</v>
      </c>
      <c r="C125" s="174" t="s">
        <v>69</v>
      </c>
      <c r="D125" s="140">
        <v>3835</v>
      </c>
      <c r="E125" s="125" t="s">
        <v>629</v>
      </c>
      <c r="F125" s="175" t="s">
        <v>69</v>
      </c>
      <c r="G125" s="127">
        <v>136269</v>
      </c>
      <c r="H125" s="128">
        <f>D125 + SUM(G125:G129)</f>
        <v>469754</v>
      </c>
    </row>
    <row r="126" spans="1:8" s="20" customFormat="1" x14ac:dyDescent="0.25">
      <c r="A126" s="774"/>
      <c r="B126" s="83"/>
      <c r="C126" s="84"/>
      <c r="D126" s="58"/>
      <c r="E126" s="87" t="s">
        <v>630</v>
      </c>
      <c r="F126" s="74" t="s">
        <v>69</v>
      </c>
      <c r="G126" s="73">
        <v>93000</v>
      </c>
      <c r="H126" s="646"/>
    </row>
    <row r="127" spans="1:8" s="20" customFormat="1" x14ac:dyDescent="0.25">
      <c r="A127" s="774"/>
      <c r="B127" s="83"/>
      <c r="C127" s="84"/>
      <c r="D127" s="58"/>
      <c r="E127" s="87" t="s">
        <v>631</v>
      </c>
      <c r="F127" s="74" t="s">
        <v>69</v>
      </c>
      <c r="G127" s="73">
        <v>90000</v>
      </c>
      <c r="H127" s="646"/>
    </row>
    <row r="128" spans="1:8" s="20" customFormat="1" x14ac:dyDescent="0.25">
      <c r="A128" s="774"/>
      <c r="B128" s="83"/>
      <c r="C128" s="84"/>
      <c r="D128" s="58"/>
      <c r="E128" s="87" t="s">
        <v>632</v>
      </c>
      <c r="F128" s="74" t="s">
        <v>69</v>
      </c>
      <c r="G128" s="73">
        <v>126500</v>
      </c>
      <c r="H128" s="646"/>
    </row>
    <row r="129" spans="1:8" s="20" customFormat="1" ht="15.75" thickBot="1" x14ac:dyDescent="0.3">
      <c r="A129" s="775"/>
      <c r="B129" s="176"/>
      <c r="C129" s="177"/>
      <c r="D129" s="141"/>
      <c r="E129" s="145" t="s">
        <v>633</v>
      </c>
      <c r="F129" s="178" t="s">
        <v>69</v>
      </c>
      <c r="G129" s="147">
        <v>20150</v>
      </c>
      <c r="H129" s="647"/>
    </row>
    <row r="130" spans="1:8" ht="15.75" thickBot="1" x14ac:dyDescent="0.3">
      <c r="A130" s="591" t="s">
        <v>21</v>
      </c>
      <c r="B130" s="169" t="s">
        <v>279</v>
      </c>
      <c r="C130" s="135">
        <v>1</v>
      </c>
      <c r="D130" s="136">
        <v>10431</v>
      </c>
      <c r="E130" s="93" t="s">
        <v>357</v>
      </c>
      <c r="F130" s="179">
        <v>1</v>
      </c>
      <c r="G130" s="95">
        <v>60000</v>
      </c>
      <c r="H130" s="180">
        <f>SUM(D130+G130)</f>
        <v>70431</v>
      </c>
    </row>
    <row r="131" spans="1:8" x14ac:dyDescent="0.25">
      <c r="A131" s="768" t="s">
        <v>46</v>
      </c>
      <c r="B131" s="171" t="s">
        <v>280</v>
      </c>
      <c r="C131" s="123">
        <v>2</v>
      </c>
      <c r="D131" s="140">
        <v>164221</v>
      </c>
      <c r="E131" s="125" t="s">
        <v>634</v>
      </c>
      <c r="F131" s="181">
        <v>0</v>
      </c>
      <c r="G131" s="127">
        <v>185000</v>
      </c>
      <c r="H131" s="182">
        <f>SUM(D131:D132) +G131</f>
        <v>373221</v>
      </c>
    </row>
    <row r="132" spans="1:8" ht="15.75" thickBot="1" x14ac:dyDescent="0.3">
      <c r="A132" s="770"/>
      <c r="B132" s="172" t="s">
        <v>281</v>
      </c>
      <c r="C132" s="130">
        <v>0</v>
      </c>
      <c r="D132" s="141">
        <v>24000</v>
      </c>
      <c r="E132" s="132"/>
      <c r="F132" s="133"/>
      <c r="G132" s="134"/>
      <c r="H132" s="642"/>
    </row>
    <row r="133" spans="1:8" x14ac:dyDescent="0.25">
      <c r="A133" s="762" t="s">
        <v>50</v>
      </c>
      <c r="B133" s="102" t="s">
        <v>282</v>
      </c>
      <c r="C133" s="157" t="s">
        <v>69</v>
      </c>
      <c r="D133" s="104">
        <v>65103</v>
      </c>
      <c r="E133" s="105" t="s">
        <v>358</v>
      </c>
      <c r="F133" s="183" t="s">
        <v>69</v>
      </c>
      <c r="G133" s="107">
        <v>340400</v>
      </c>
      <c r="H133" s="184">
        <f>SUM(D133:D134) + SUM(G133:G135)</f>
        <v>611170</v>
      </c>
    </row>
    <row r="134" spans="1:8" x14ac:dyDescent="0.25">
      <c r="A134" s="763"/>
      <c r="B134" s="61" t="s">
        <v>283</v>
      </c>
      <c r="C134" s="68"/>
      <c r="D134" s="57">
        <v>9100</v>
      </c>
      <c r="E134" s="62" t="s">
        <v>359</v>
      </c>
      <c r="F134" s="64"/>
      <c r="G134" s="65">
        <v>92504</v>
      </c>
      <c r="H134" s="639"/>
    </row>
    <row r="135" spans="1:8" s="20" customFormat="1" ht="15.75" thickBot="1" x14ac:dyDescent="0.3">
      <c r="A135" s="764"/>
      <c r="B135" s="109"/>
      <c r="C135" s="110"/>
      <c r="D135" s="111"/>
      <c r="E135" s="185" t="s">
        <v>360</v>
      </c>
      <c r="F135" s="186"/>
      <c r="G135" s="187">
        <v>104063</v>
      </c>
      <c r="H135" s="640"/>
    </row>
    <row r="136" spans="1:8" x14ac:dyDescent="0.25">
      <c r="A136" s="765" t="s">
        <v>40</v>
      </c>
      <c r="B136" s="122" t="s">
        <v>284</v>
      </c>
      <c r="C136" s="123">
        <v>0</v>
      </c>
      <c r="D136" s="140">
        <v>5000</v>
      </c>
      <c r="E136" s="125" t="s">
        <v>361</v>
      </c>
      <c r="F136" s="181">
        <v>0</v>
      </c>
      <c r="G136" s="127">
        <v>65000</v>
      </c>
      <c r="H136" s="182">
        <f>D136 + SUM(G136:G138)</f>
        <v>195000</v>
      </c>
    </row>
    <row r="137" spans="1:8" s="20" customFormat="1" x14ac:dyDescent="0.25">
      <c r="A137" s="766"/>
      <c r="B137" s="59"/>
      <c r="C137" s="69"/>
      <c r="D137" s="58"/>
      <c r="E137" s="87" t="s">
        <v>362</v>
      </c>
      <c r="F137" s="75">
        <v>0</v>
      </c>
      <c r="G137" s="73">
        <v>60000</v>
      </c>
      <c r="H137" s="641"/>
    </row>
    <row r="138" spans="1:8" s="20" customFormat="1" ht="15.75" thickBot="1" x14ac:dyDescent="0.3">
      <c r="A138" s="767"/>
      <c r="B138" s="129"/>
      <c r="C138" s="130"/>
      <c r="D138" s="141"/>
      <c r="E138" s="145" t="s">
        <v>363</v>
      </c>
      <c r="F138" s="188">
        <v>0</v>
      </c>
      <c r="G138" s="147">
        <v>65000</v>
      </c>
      <c r="H138" s="642"/>
    </row>
    <row r="139" spans="1:8" x14ac:dyDescent="0.25">
      <c r="A139" s="762" t="s">
        <v>15</v>
      </c>
      <c r="B139" s="102" t="s">
        <v>285</v>
      </c>
      <c r="C139" s="157" t="s">
        <v>69</v>
      </c>
      <c r="D139" s="104">
        <v>12500</v>
      </c>
      <c r="E139" s="105" t="s">
        <v>364</v>
      </c>
      <c r="F139" s="183" t="s">
        <v>69</v>
      </c>
      <c r="G139" s="107">
        <v>42918</v>
      </c>
      <c r="H139" s="108">
        <f>D139 + SUM(G139:G140)</f>
        <v>81393</v>
      </c>
    </row>
    <row r="140" spans="1:8" s="20" customFormat="1" ht="15.75" thickBot="1" x14ac:dyDescent="0.3">
      <c r="A140" s="764"/>
      <c r="B140" s="109"/>
      <c r="C140" s="159"/>
      <c r="D140" s="111"/>
      <c r="E140" s="185" t="s">
        <v>365</v>
      </c>
      <c r="F140" s="186"/>
      <c r="G140" s="187">
        <v>25975</v>
      </c>
      <c r="H140" s="645"/>
    </row>
    <row r="141" spans="1:8" x14ac:dyDescent="0.25">
      <c r="A141" s="768" t="s">
        <v>39</v>
      </c>
      <c r="B141" s="171" t="s">
        <v>286</v>
      </c>
      <c r="C141" s="189" t="s">
        <v>69</v>
      </c>
      <c r="D141" s="140">
        <v>40750</v>
      </c>
      <c r="E141" s="125" t="s">
        <v>366</v>
      </c>
      <c r="F141" s="190" t="s">
        <v>69</v>
      </c>
      <c r="G141" s="127">
        <v>181500</v>
      </c>
      <c r="H141" s="182">
        <f>SUM(D141:D143) +SUM(G141:G142)</f>
        <v>337050</v>
      </c>
    </row>
    <row r="142" spans="1:8" x14ac:dyDescent="0.25">
      <c r="A142" s="769"/>
      <c r="B142" s="54" t="s">
        <v>287</v>
      </c>
      <c r="C142" s="71" t="s">
        <v>69</v>
      </c>
      <c r="D142" s="58">
        <v>12300</v>
      </c>
      <c r="E142" s="87" t="s">
        <v>367</v>
      </c>
      <c r="F142" s="67" t="s">
        <v>69</v>
      </c>
      <c r="G142" s="73">
        <v>95500</v>
      </c>
      <c r="H142" s="641"/>
    </row>
    <row r="143" spans="1:8" ht="15.75" thickBot="1" x14ac:dyDescent="0.3">
      <c r="A143" s="770"/>
      <c r="B143" s="172" t="s">
        <v>288</v>
      </c>
      <c r="C143" s="177" t="s">
        <v>69</v>
      </c>
      <c r="D143" s="141">
        <v>7000</v>
      </c>
      <c r="E143" s="132"/>
      <c r="F143" s="133"/>
      <c r="G143" s="134"/>
      <c r="H143" s="642"/>
    </row>
    <row r="144" spans="1:8" s="20" customFormat="1" ht="15.75" thickBot="1" x14ac:dyDescent="0.3">
      <c r="A144" s="588"/>
      <c r="B144" s="54"/>
      <c r="C144" s="71"/>
      <c r="D144" s="58"/>
      <c r="E144" s="76"/>
      <c r="F144" s="77"/>
      <c r="G144" s="76"/>
      <c r="H144" s="191"/>
    </row>
    <row r="145" spans="1:8" s="20" customFormat="1" ht="15.75" thickBot="1" x14ac:dyDescent="0.3">
      <c r="A145" s="239"/>
      <c r="B145" s="696" t="s">
        <v>159</v>
      </c>
      <c r="C145" s="697"/>
      <c r="D145" s="697"/>
      <c r="E145" s="697" t="s">
        <v>160</v>
      </c>
      <c r="F145" s="697"/>
      <c r="G145" s="697"/>
      <c r="H145" s="782" t="s">
        <v>164</v>
      </c>
    </row>
    <row r="146" spans="1:8" s="20" customFormat="1" ht="15.75" thickBot="1" x14ac:dyDescent="0.3">
      <c r="A146" s="281" t="s">
        <v>161</v>
      </c>
      <c r="B146" s="163" t="s">
        <v>312</v>
      </c>
      <c r="C146" s="164" t="s">
        <v>163</v>
      </c>
      <c r="D146" s="165" t="s">
        <v>160</v>
      </c>
      <c r="E146" s="166" t="s">
        <v>162</v>
      </c>
      <c r="F146" s="167" t="s">
        <v>163</v>
      </c>
      <c r="G146" s="168" t="s">
        <v>159</v>
      </c>
      <c r="H146" s="783"/>
    </row>
    <row r="147" spans="1:8" x14ac:dyDescent="0.25">
      <c r="A147" s="778" t="s">
        <v>639</v>
      </c>
      <c r="B147" s="192" t="s">
        <v>289</v>
      </c>
      <c r="C147" s="103">
        <v>0</v>
      </c>
      <c r="D147" s="142">
        <v>170400</v>
      </c>
      <c r="E147" s="105" t="s">
        <v>368</v>
      </c>
      <c r="F147" s="193">
        <v>0</v>
      </c>
      <c r="G147" s="107">
        <v>170450</v>
      </c>
      <c r="H147" s="184">
        <f>SUM(D147:D149) +G147</f>
        <v>366350</v>
      </c>
    </row>
    <row r="148" spans="1:8" x14ac:dyDescent="0.25">
      <c r="A148" s="769"/>
      <c r="B148" s="56" t="s">
        <v>290</v>
      </c>
      <c r="C148" s="68">
        <v>0</v>
      </c>
      <c r="D148" s="60">
        <v>18500</v>
      </c>
      <c r="E148" s="86"/>
      <c r="F148" s="82"/>
      <c r="G148" s="85"/>
      <c r="H148" s="639"/>
    </row>
    <row r="149" spans="1:8" ht="15.75" thickBot="1" x14ac:dyDescent="0.3">
      <c r="A149" s="770"/>
      <c r="B149" s="194" t="s">
        <v>291</v>
      </c>
      <c r="C149" s="110">
        <v>0</v>
      </c>
      <c r="D149" s="143">
        <v>7000</v>
      </c>
      <c r="E149" s="112"/>
      <c r="F149" s="113"/>
      <c r="G149" s="114"/>
      <c r="H149" s="640"/>
    </row>
    <row r="150" spans="1:8" x14ac:dyDescent="0.25">
      <c r="A150" s="768" t="s">
        <v>28</v>
      </c>
      <c r="B150" s="171" t="s">
        <v>292</v>
      </c>
      <c r="C150" s="123">
        <v>0</v>
      </c>
      <c r="D150" s="140">
        <v>109192</v>
      </c>
      <c r="E150" s="125" t="s">
        <v>369</v>
      </c>
      <c r="F150" s="181">
        <v>0</v>
      </c>
      <c r="G150" s="127">
        <v>341310</v>
      </c>
      <c r="H150" s="182">
        <f>SUM(D150:D154) +G150</f>
        <v>486153</v>
      </c>
    </row>
    <row r="151" spans="1:8" x14ac:dyDescent="0.25">
      <c r="A151" s="769"/>
      <c r="B151" s="54" t="s">
        <v>293</v>
      </c>
      <c r="C151" s="69">
        <v>0</v>
      </c>
      <c r="D151" s="58">
        <v>13765</v>
      </c>
      <c r="E151" s="88"/>
      <c r="F151" s="77"/>
      <c r="G151" s="89"/>
      <c r="H151" s="641"/>
    </row>
    <row r="152" spans="1:8" x14ac:dyDescent="0.25">
      <c r="A152" s="769"/>
      <c r="B152" s="54" t="s">
        <v>294</v>
      </c>
      <c r="C152" s="69">
        <v>0</v>
      </c>
      <c r="D152" s="58">
        <v>5746</v>
      </c>
      <c r="E152" s="88"/>
      <c r="F152" s="77"/>
      <c r="G152" s="89"/>
      <c r="H152" s="641"/>
    </row>
    <row r="153" spans="1:8" x14ac:dyDescent="0.25">
      <c r="A153" s="769"/>
      <c r="B153" s="54" t="s">
        <v>295</v>
      </c>
      <c r="C153" s="69">
        <v>0</v>
      </c>
      <c r="D153" s="58">
        <v>9000</v>
      </c>
      <c r="E153" s="88"/>
      <c r="F153" s="77"/>
      <c r="G153" s="89"/>
      <c r="H153" s="641"/>
    </row>
    <row r="154" spans="1:8" ht="15.75" thickBot="1" x14ac:dyDescent="0.3">
      <c r="A154" s="770"/>
      <c r="B154" s="172" t="s">
        <v>296</v>
      </c>
      <c r="C154" s="130">
        <v>0</v>
      </c>
      <c r="D154" s="141">
        <v>7140</v>
      </c>
      <c r="E154" s="132"/>
      <c r="F154" s="133"/>
      <c r="G154" s="134"/>
      <c r="H154" s="642"/>
    </row>
    <row r="155" spans="1:8" x14ac:dyDescent="0.25">
      <c r="A155" s="778" t="s">
        <v>23</v>
      </c>
      <c r="B155" s="192" t="s">
        <v>297</v>
      </c>
      <c r="C155" s="103">
        <v>0</v>
      </c>
      <c r="D155" s="142">
        <v>3600</v>
      </c>
      <c r="E155" s="105" t="s">
        <v>370</v>
      </c>
      <c r="F155" s="193">
        <v>0</v>
      </c>
      <c r="G155" s="107">
        <v>88000</v>
      </c>
      <c r="H155" s="184">
        <f>SUM(D155:D156) +G155</f>
        <v>103600</v>
      </c>
    </row>
    <row r="156" spans="1:8" ht="15.75" thickBot="1" x14ac:dyDescent="0.3">
      <c r="A156" s="770"/>
      <c r="B156" s="194" t="s">
        <v>298</v>
      </c>
      <c r="C156" s="110">
        <v>0</v>
      </c>
      <c r="D156" s="143">
        <v>12000</v>
      </c>
      <c r="E156" s="112"/>
      <c r="F156" s="113"/>
      <c r="G156" s="114"/>
      <c r="H156" s="640"/>
    </row>
    <row r="157" spans="1:8" x14ac:dyDescent="0.25">
      <c r="A157" s="768" t="s">
        <v>53</v>
      </c>
      <c r="B157" s="171" t="s">
        <v>299</v>
      </c>
      <c r="C157" s="123">
        <v>1.95</v>
      </c>
      <c r="D157" s="140">
        <v>819947</v>
      </c>
      <c r="E157" s="125" t="s">
        <v>371</v>
      </c>
      <c r="F157" s="181">
        <v>1.36</v>
      </c>
      <c r="G157" s="127">
        <v>733053</v>
      </c>
      <c r="H157" s="182">
        <f>SUM(D157:D158) +G157</f>
        <v>1637855</v>
      </c>
    </row>
    <row r="158" spans="1:8" ht="15.75" thickBot="1" x14ac:dyDescent="0.3">
      <c r="A158" s="770"/>
      <c r="B158" s="172" t="s">
        <v>300</v>
      </c>
      <c r="C158" s="130">
        <v>1.02</v>
      </c>
      <c r="D158" s="141">
        <v>84855</v>
      </c>
      <c r="E158" s="132"/>
      <c r="F158" s="133"/>
      <c r="G158" s="134"/>
      <c r="H158" s="642"/>
    </row>
    <row r="159" spans="1:8" x14ac:dyDescent="0.25">
      <c r="A159" s="776" t="s">
        <v>52</v>
      </c>
      <c r="B159" s="102" t="s">
        <v>301</v>
      </c>
      <c r="C159" s="103">
        <v>1.25</v>
      </c>
      <c r="D159" s="142">
        <v>50000</v>
      </c>
      <c r="E159" s="105" t="s">
        <v>372</v>
      </c>
      <c r="F159" s="183" t="s">
        <v>69</v>
      </c>
      <c r="G159" s="107">
        <v>47100</v>
      </c>
      <c r="H159" s="184">
        <f>SUM(D159:D161) + SUM(G159:G163)</f>
        <v>529125</v>
      </c>
    </row>
    <row r="160" spans="1:8" x14ac:dyDescent="0.25">
      <c r="A160" s="779"/>
      <c r="B160" s="61" t="s">
        <v>302</v>
      </c>
      <c r="C160" s="70" t="s">
        <v>69</v>
      </c>
      <c r="D160" s="60">
        <v>216041</v>
      </c>
      <c r="E160" s="62" t="s">
        <v>373</v>
      </c>
      <c r="F160" s="64">
        <v>7.0000000000000007E-2</v>
      </c>
      <c r="G160" s="65">
        <v>86751</v>
      </c>
      <c r="H160" s="639"/>
    </row>
    <row r="161" spans="1:8" x14ac:dyDescent="0.25">
      <c r="A161" s="779"/>
      <c r="B161" s="61" t="s">
        <v>303</v>
      </c>
      <c r="C161" s="70" t="s">
        <v>69</v>
      </c>
      <c r="D161" s="60">
        <v>2500</v>
      </c>
      <c r="E161" s="62" t="s">
        <v>328</v>
      </c>
      <c r="F161" s="63" t="s">
        <v>69</v>
      </c>
      <c r="G161" s="65">
        <v>2666</v>
      </c>
      <c r="H161" s="639"/>
    </row>
    <row r="162" spans="1:8" s="20" customFormat="1" x14ac:dyDescent="0.25">
      <c r="A162" s="779"/>
      <c r="B162" s="61"/>
      <c r="C162" s="70"/>
      <c r="D162" s="60"/>
      <c r="E162" s="62" t="s">
        <v>374</v>
      </c>
      <c r="F162" s="63" t="s">
        <v>69</v>
      </c>
      <c r="G162" s="65">
        <v>90000</v>
      </c>
      <c r="H162" s="639"/>
    </row>
    <row r="163" spans="1:8" s="20" customFormat="1" ht="15.75" thickBot="1" x14ac:dyDescent="0.3">
      <c r="A163" s="777"/>
      <c r="B163" s="109"/>
      <c r="C163" s="159"/>
      <c r="D163" s="143"/>
      <c r="E163" s="185" t="s">
        <v>375</v>
      </c>
      <c r="F163" s="195" t="s">
        <v>69</v>
      </c>
      <c r="G163" s="187">
        <v>34067</v>
      </c>
      <c r="H163" s="640"/>
    </row>
    <row r="164" spans="1:8" x14ac:dyDescent="0.25">
      <c r="A164" s="768" t="s">
        <v>30</v>
      </c>
      <c r="B164" s="171" t="s">
        <v>304</v>
      </c>
      <c r="C164" s="123">
        <v>0</v>
      </c>
      <c r="D164" s="140">
        <v>15000</v>
      </c>
      <c r="E164" s="125" t="s">
        <v>247</v>
      </c>
      <c r="F164" s="181">
        <v>1</v>
      </c>
      <c r="G164" s="127">
        <v>141494</v>
      </c>
      <c r="H164" s="182">
        <f>SUM(D164:D165) +G164</f>
        <v>156494</v>
      </c>
    </row>
    <row r="165" spans="1:8" ht="15.75" thickBot="1" x14ac:dyDescent="0.3">
      <c r="A165" s="770"/>
      <c r="B165" s="172" t="s">
        <v>305</v>
      </c>
      <c r="C165" s="130">
        <v>0</v>
      </c>
      <c r="D165" s="144">
        <v>0</v>
      </c>
      <c r="E165" s="132"/>
      <c r="F165" s="133"/>
      <c r="G165" s="134"/>
      <c r="H165" s="642"/>
    </row>
    <row r="166" spans="1:8" ht="15.75" thickBot="1" x14ac:dyDescent="0.3">
      <c r="A166" s="591" t="s">
        <v>42</v>
      </c>
      <c r="B166" s="196">
        <v>0</v>
      </c>
      <c r="C166" s="91" t="s">
        <v>69</v>
      </c>
      <c r="D166" s="170">
        <v>0</v>
      </c>
      <c r="E166" s="93" t="s">
        <v>376</v>
      </c>
      <c r="F166" s="179">
        <v>1.32</v>
      </c>
      <c r="G166" s="95">
        <v>714666</v>
      </c>
      <c r="H166" s="180">
        <f>SUM(D166+G166)</f>
        <v>714666</v>
      </c>
    </row>
    <row r="167" spans="1:8" ht="15.75" thickBot="1" x14ac:dyDescent="0.3">
      <c r="A167" s="592" t="s">
        <v>43</v>
      </c>
      <c r="B167" s="197" t="s">
        <v>306</v>
      </c>
      <c r="C167" s="148" t="s">
        <v>69</v>
      </c>
      <c r="D167" s="160">
        <v>388643</v>
      </c>
      <c r="E167" s="118" t="s">
        <v>377</v>
      </c>
      <c r="F167" s="198" t="s">
        <v>69</v>
      </c>
      <c r="G167" s="120">
        <v>286206</v>
      </c>
      <c r="H167" s="199">
        <f>SUM(D167+G167)</f>
        <v>674849</v>
      </c>
    </row>
    <row r="168" spans="1:8" ht="15.75" thickBot="1" x14ac:dyDescent="0.3">
      <c r="A168" s="591" t="s">
        <v>26</v>
      </c>
      <c r="B168" s="169" t="s">
        <v>307</v>
      </c>
      <c r="C168" s="135">
        <v>0</v>
      </c>
      <c r="D168" s="136">
        <v>109614</v>
      </c>
      <c r="E168" s="93" t="s">
        <v>378</v>
      </c>
      <c r="F168" s="179">
        <v>1</v>
      </c>
      <c r="G168" s="95">
        <v>127960</v>
      </c>
      <c r="H168" s="180">
        <f>SUM(D168+G168)</f>
        <v>237574</v>
      </c>
    </row>
    <row r="169" spans="1:8" ht="15.75" thickBot="1" x14ac:dyDescent="0.3">
      <c r="A169" s="592" t="s">
        <v>19</v>
      </c>
      <c r="B169" s="197" t="s">
        <v>308</v>
      </c>
      <c r="C169" s="116">
        <v>0</v>
      </c>
      <c r="D169" s="160">
        <v>1200</v>
      </c>
      <c r="E169" s="118" t="s">
        <v>379</v>
      </c>
      <c r="F169" s="200">
        <v>0</v>
      </c>
      <c r="G169" s="120">
        <v>72000</v>
      </c>
      <c r="H169" s="199">
        <f>SUM(D169+G169)</f>
        <v>73200</v>
      </c>
    </row>
    <row r="170" spans="1:8" x14ac:dyDescent="0.25">
      <c r="A170" s="778" t="s">
        <v>22</v>
      </c>
      <c r="B170" s="192" t="s">
        <v>309</v>
      </c>
      <c r="C170" s="103">
        <v>0</v>
      </c>
      <c r="D170" s="142">
        <v>3600</v>
      </c>
      <c r="E170" s="105" t="s">
        <v>314</v>
      </c>
      <c r="F170" s="193">
        <v>0</v>
      </c>
      <c r="G170" s="107">
        <v>39516</v>
      </c>
      <c r="H170" s="184">
        <f>SUM(D170:D171) +G170</f>
        <v>45116</v>
      </c>
    </row>
    <row r="171" spans="1:8" ht="15.75" thickBot="1" x14ac:dyDescent="0.3">
      <c r="A171" s="770"/>
      <c r="B171" s="194" t="s">
        <v>310</v>
      </c>
      <c r="C171" s="110">
        <v>0</v>
      </c>
      <c r="D171" s="143">
        <v>2000</v>
      </c>
      <c r="E171" s="112"/>
      <c r="F171" s="113"/>
      <c r="G171" s="114"/>
      <c r="H171" s="640"/>
    </row>
    <row r="172" spans="1:8" ht="15.75" thickBot="1" x14ac:dyDescent="0.3">
      <c r="A172" s="592" t="s">
        <v>29</v>
      </c>
      <c r="B172" s="197" t="s">
        <v>311</v>
      </c>
      <c r="C172" s="116">
        <v>1.29</v>
      </c>
      <c r="D172" s="160">
        <v>53931</v>
      </c>
      <c r="E172" s="118" t="s">
        <v>380</v>
      </c>
      <c r="F172" s="198" t="s">
        <v>69</v>
      </c>
      <c r="G172" s="120">
        <v>165000</v>
      </c>
      <c r="H172" s="199">
        <f>SUM(D172+G172)</f>
        <v>218931</v>
      </c>
    </row>
    <row r="173" spans="1:8" ht="15.75" thickBot="1" x14ac:dyDescent="0.3">
      <c r="A173" s="594" t="s">
        <v>635</v>
      </c>
      <c r="B173" s="366"/>
      <c r="C173" s="367"/>
      <c r="D173" s="638">
        <f>SUM(D4:D172)</f>
        <v>11991387</v>
      </c>
      <c r="E173" s="368"/>
      <c r="F173" s="368"/>
      <c r="G173" s="638">
        <f t="shared" ref="G173" si="0">SUM(G4:G172)</f>
        <v>23872369</v>
      </c>
      <c r="H173" s="638">
        <f>SUM(H4:H172)</f>
        <v>35863756</v>
      </c>
    </row>
  </sheetData>
  <mergeCells count="45">
    <mergeCell ref="H73:H74"/>
    <mergeCell ref="H37:H38"/>
    <mergeCell ref="H2:H3"/>
    <mergeCell ref="H109:H110"/>
    <mergeCell ref="H145:H146"/>
    <mergeCell ref="A164:A165"/>
    <mergeCell ref="A170:A171"/>
    <mergeCell ref="A141:A143"/>
    <mergeCell ref="A147:A149"/>
    <mergeCell ref="A150:A154"/>
    <mergeCell ref="A155:A156"/>
    <mergeCell ref="A157:A158"/>
    <mergeCell ref="A159:A163"/>
    <mergeCell ref="A139:A140"/>
    <mergeCell ref="B2:D2"/>
    <mergeCell ref="E2:G2"/>
    <mergeCell ref="A14:A29"/>
    <mergeCell ref="A6:A9"/>
    <mergeCell ref="A11:A13"/>
    <mergeCell ref="A39:A41"/>
    <mergeCell ref="A42:A46"/>
    <mergeCell ref="A47:A52"/>
    <mergeCell ref="A54:A66"/>
    <mergeCell ref="A68:A69"/>
    <mergeCell ref="A75:A78"/>
    <mergeCell ref="A81:A84"/>
    <mergeCell ref="A86:A90"/>
    <mergeCell ref="A92:A94"/>
    <mergeCell ref="A101:A104"/>
    <mergeCell ref="B145:D145"/>
    <mergeCell ref="E145:G145"/>
    <mergeCell ref="B37:D37"/>
    <mergeCell ref="E37:G37"/>
    <mergeCell ref="A31:A35"/>
    <mergeCell ref="B73:D73"/>
    <mergeCell ref="E73:G73"/>
    <mergeCell ref="A133:A135"/>
    <mergeCell ref="A136:A138"/>
    <mergeCell ref="A111:A123"/>
    <mergeCell ref="A131:A132"/>
    <mergeCell ref="A97:A99"/>
    <mergeCell ref="A125:A129"/>
    <mergeCell ref="A95:A96"/>
    <mergeCell ref="B109:D109"/>
    <mergeCell ref="E109:G109"/>
  </mergeCells>
  <pageMargins left="0.5" right="0.5" top="0.5" bottom="0.5" header="0.3" footer="0.3"/>
  <pageSetup orientation="landscape" horizontalDpi="300" verticalDpi="300" r:id="rId1"/>
  <headerFooter>
    <oddHeader>&amp;C2014 Annual Statistical Report&amp;RCity and County Funding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tabSelected="1" topLeftCell="A235" zoomScale="115" zoomScaleNormal="115" workbookViewId="0">
      <selection activeCell="B257" sqref="B257"/>
    </sheetView>
  </sheetViews>
  <sheetFormatPr defaultRowHeight="15" x14ac:dyDescent="0.25"/>
  <cols>
    <col min="1" max="1" width="39.42578125" style="289" customWidth="1"/>
    <col min="2" max="2" width="28.5703125" style="201" customWidth="1"/>
    <col min="3" max="3" width="9.85546875" style="282" customWidth="1"/>
    <col min="4" max="4" width="9.140625" style="202"/>
    <col min="5" max="5" width="9.7109375" style="202" customWidth="1"/>
    <col min="6" max="7" width="14" style="202" bestFit="1" customWidth="1"/>
  </cols>
  <sheetData>
    <row r="1" spans="1:7" s="20" customFormat="1" ht="39" thickBot="1" x14ac:dyDescent="0.3">
      <c r="A1" s="653" t="s">
        <v>165</v>
      </c>
      <c r="B1" s="654" t="s">
        <v>166</v>
      </c>
      <c r="C1" s="655" t="s">
        <v>3</v>
      </c>
      <c r="D1" s="656" t="s">
        <v>167</v>
      </c>
      <c r="E1" s="654" t="s">
        <v>168</v>
      </c>
      <c r="F1" s="657" t="s">
        <v>617</v>
      </c>
      <c r="G1" s="658" t="s">
        <v>618</v>
      </c>
    </row>
    <row r="2" spans="1:7" x14ac:dyDescent="0.25">
      <c r="A2" s="301" t="s">
        <v>36</v>
      </c>
      <c r="B2" s="302" t="s">
        <v>386</v>
      </c>
      <c r="C2" s="303">
        <v>1520</v>
      </c>
      <c r="D2" s="304">
        <v>50</v>
      </c>
      <c r="E2" s="305">
        <v>8</v>
      </c>
      <c r="F2" s="308">
        <v>8</v>
      </c>
      <c r="G2" s="305">
        <v>249</v>
      </c>
    </row>
    <row r="3" spans="1:7" x14ac:dyDescent="0.25">
      <c r="A3" s="298" t="s">
        <v>36</v>
      </c>
      <c r="B3" s="204" t="s">
        <v>391</v>
      </c>
      <c r="C3" s="283">
        <v>1912</v>
      </c>
      <c r="D3" s="284">
        <v>52</v>
      </c>
      <c r="E3" s="285">
        <v>8</v>
      </c>
      <c r="F3" s="290">
        <v>43</v>
      </c>
      <c r="G3" s="285">
        <v>77</v>
      </c>
    </row>
    <row r="4" spans="1:7" x14ac:dyDescent="0.25">
      <c r="A4" s="298" t="s">
        <v>36</v>
      </c>
      <c r="B4" s="204" t="s">
        <v>384</v>
      </c>
      <c r="C4" s="283">
        <v>471</v>
      </c>
      <c r="D4" s="284">
        <v>52</v>
      </c>
      <c r="E4" s="285">
        <v>8</v>
      </c>
      <c r="F4" s="290">
        <v>78</v>
      </c>
      <c r="G4" s="285">
        <v>189</v>
      </c>
    </row>
    <row r="5" spans="1:7" x14ac:dyDescent="0.25">
      <c r="A5" s="298" t="s">
        <v>43</v>
      </c>
      <c r="B5" s="204" t="s">
        <v>607</v>
      </c>
      <c r="C5" s="283">
        <v>2622</v>
      </c>
      <c r="D5" s="284">
        <v>52</v>
      </c>
      <c r="E5" s="285">
        <v>16</v>
      </c>
      <c r="F5" s="290">
        <v>105</v>
      </c>
      <c r="G5" s="285">
        <v>704</v>
      </c>
    </row>
    <row r="6" spans="1:7" ht="25.5" x14ac:dyDescent="0.25">
      <c r="A6" s="298" t="s">
        <v>36</v>
      </c>
      <c r="B6" s="204" t="s">
        <v>387</v>
      </c>
      <c r="C6" s="283">
        <v>2195</v>
      </c>
      <c r="D6" s="284">
        <v>52</v>
      </c>
      <c r="E6" s="285">
        <v>19</v>
      </c>
      <c r="F6" s="290">
        <v>115</v>
      </c>
      <c r="G6" s="285">
        <v>80</v>
      </c>
    </row>
    <row r="7" spans="1:7" x14ac:dyDescent="0.25">
      <c r="A7" s="298" t="s">
        <v>36</v>
      </c>
      <c r="B7" s="204" t="s">
        <v>389</v>
      </c>
      <c r="C7" s="283">
        <v>433</v>
      </c>
      <c r="D7" s="284">
        <v>52</v>
      </c>
      <c r="E7" s="285">
        <v>8.3076923076923084</v>
      </c>
      <c r="F7" s="290">
        <v>146</v>
      </c>
      <c r="G7" s="285">
        <v>98</v>
      </c>
    </row>
    <row r="8" spans="1:7" x14ac:dyDescent="0.25">
      <c r="A8" s="298" t="s">
        <v>43</v>
      </c>
      <c r="B8" s="204" t="s">
        <v>604</v>
      </c>
      <c r="C8" s="283">
        <v>366</v>
      </c>
      <c r="D8" s="284">
        <v>52</v>
      </c>
      <c r="E8" s="285">
        <v>16</v>
      </c>
      <c r="F8" s="290">
        <v>249</v>
      </c>
      <c r="G8" s="285">
        <v>365</v>
      </c>
    </row>
    <row r="9" spans="1:7" x14ac:dyDescent="0.25">
      <c r="A9" s="298" t="s">
        <v>21</v>
      </c>
      <c r="B9" s="204" t="s">
        <v>554</v>
      </c>
      <c r="C9" s="283">
        <v>480</v>
      </c>
      <c r="D9" s="284">
        <v>52</v>
      </c>
      <c r="E9" s="285">
        <v>15</v>
      </c>
      <c r="F9" s="290">
        <v>300</v>
      </c>
      <c r="G9" s="285">
        <v>300</v>
      </c>
    </row>
    <row r="10" spans="1:7" x14ac:dyDescent="0.25">
      <c r="A10" s="298" t="s">
        <v>43</v>
      </c>
      <c r="B10" s="204" t="s">
        <v>606</v>
      </c>
      <c r="C10" s="283" t="s">
        <v>248</v>
      </c>
      <c r="D10" s="284">
        <v>52</v>
      </c>
      <c r="E10" s="285">
        <v>16</v>
      </c>
      <c r="F10" s="290">
        <v>316</v>
      </c>
      <c r="G10" s="285">
        <v>433</v>
      </c>
    </row>
    <row r="11" spans="1:7" x14ac:dyDescent="0.25">
      <c r="A11" s="298" t="s">
        <v>40</v>
      </c>
      <c r="B11" s="204" t="s">
        <v>568</v>
      </c>
      <c r="C11" s="283">
        <v>636</v>
      </c>
      <c r="D11" s="284">
        <v>52</v>
      </c>
      <c r="E11" s="285">
        <v>20</v>
      </c>
      <c r="F11" s="290">
        <v>369</v>
      </c>
      <c r="G11" s="285">
        <v>587</v>
      </c>
    </row>
    <row r="12" spans="1:7" x14ac:dyDescent="0.25">
      <c r="A12" s="298" t="s">
        <v>50</v>
      </c>
      <c r="B12" s="204" t="s">
        <v>559</v>
      </c>
      <c r="C12" s="283">
        <v>12747</v>
      </c>
      <c r="D12" s="284">
        <v>50</v>
      </c>
      <c r="E12" s="285">
        <v>14</v>
      </c>
      <c r="F12" s="290">
        <v>375</v>
      </c>
      <c r="G12" s="285">
        <v>931</v>
      </c>
    </row>
    <row r="13" spans="1:7" x14ac:dyDescent="0.25">
      <c r="A13" s="298" t="s">
        <v>21</v>
      </c>
      <c r="B13" s="204" t="s">
        <v>555</v>
      </c>
      <c r="C13" s="283">
        <v>1175</v>
      </c>
      <c r="D13" s="284">
        <v>52</v>
      </c>
      <c r="E13" s="285">
        <v>15</v>
      </c>
      <c r="F13" s="290">
        <v>400</v>
      </c>
      <c r="G13" s="285">
        <v>400</v>
      </c>
    </row>
    <row r="14" spans="1:7" x14ac:dyDescent="0.25">
      <c r="A14" s="298" t="s">
        <v>36</v>
      </c>
      <c r="B14" s="204" t="s">
        <v>385</v>
      </c>
      <c r="C14" s="283">
        <v>446</v>
      </c>
      <c r="D14" s="284">
        <v>52</v>
      </c>
      <c r="E14" s="285">
        <v>8</v>
      </c>
      <c r="F14" s="290">
        <v>409</v>
      </c>
      <c r="G14" s="285">
        <v>533</v>
      </c>
    </row>
    <row r="15" spans="1:7" x14ac:dyDescent="0.25">
      <c r="A15" s="298" t="s">
        <v>57</v>
      </c>
      <c r="B15" s="204" t="s">
        <v>548</v>
      </c>
      <c r="C15" s="283">
        <v>259</v>
      </c>
      <c r="D15" s="284">
        <v>52</v>
      </c>
      <c r="E15" s="285">
        <v>10</v>
      </c>
      <c r="F15" s="290">
        <v>416</v>
      </c>
      <c r="G15" s="285">
        <v>515</v>
      </c>
    </row>
    <row r="16" spans="1:7" x14ac:dyDescent="0.25">
      <c r="A16" s="298" t="s">
        <v>57</v>
      </c>
      <c r="B16" s="204" t="s">
        <v>544</v>
      </c>
      <c r="C16" s="283">
        <v>769</v>
      </c>
      <c r="D16" s="284">
        <v>52</v>
      </c>
      <c r="E16" s="285">
        <v>10</v>
      </c>
      <c r="F16" s="290">
        <v>498</v>
      </c>
      <c r="G16" s="286">
        <v>686</v>
      </c>
    </row>
    <row r="17" spans="1:7" x14ac:dyDescent="0.25">
      <c r="A17" s="298" t="s">
        <v>50</v>
      </c>
      <c r="B17" s="204" t="s">
        <v>563</v>
      </c>
      <c r="C17" s="283">
        <v>308</v>
      </c>
      <c r="D17" s="284">
        <v>50</v>
      </c>
      <c r="E17" s="285">
        <v>14</v>
      </c>
      <c r="F17" s="290">
        <v>507</v>
      </c>
      <c r="G17" s="285">
        <v>747</v>
      </c>
    </row>
    <row r="18" spans="1:7" x14ac:dyDescent="0.25">
      <c r="A18" s="298" t="s">
        <v>47</v>
      </c>
      <c r="B18" s="204" t="s">
        <v>418</v>
      </c>
      <c r="C18" s="283">
        <v>634</v>
      </c>
      <c r="D18" s="284">
        <v>52</v>
      </c>
      <c r="E18" s="285">
        <v>12.5</v>
      </c>
      <c r="F18" s="290">
        <v>517</v>
      </c>
      <c r="G18" s="285">
        <v>642</v>
      </c>
    </row>
    <row r="19" spans="1:7" x14ac:dyDescent="0.25">
      <c r="A19" s="298" t="s">
        <v>40</v>
      </c>
      <c r="B19" s="204" t="s">
        <v>572</v>
      </c>
      <c r="C19" s="283">
        <v>559</v>
      </c>
      <c r="D19" s="284">
        <v>16</v>
      </c>
      <c r="E19" s="285">
        <v>20</v>
      </c>
      <c r="F19" s="290">
        <v>617</v>
      </c>
      <c r="G19" s="285">
        <v>384</v>
      </c>
    </row>
    <row r="20" spans="1:7" x14ac:dyDescent="0.25">
      <c r="A20" s="298" t="s">
        <v>47</v>
      </c>
      <c r="B20" s="204" t="s">
        <v>416</v>
      </c>
      <c r="C20" s="283">
        <v>435</v>
      </c>
      <c r="D20" s="284">
        <v>52</v>
      </c>
      <c r="E20" s="285">
        <v>12.5</v>
      </c>
      <c r="F20" s="290">
        <v>674</v>
      </c>
      <c r="G20" s="285">
        <v>826</v>
      </c>
    </row>
    <row r="21" spans="1:7" x14ac:dyDescent="0.25">
      <c r="A21" s="298" t="s">
        <v>52</v>
      </c>
      <c r="B21" s="204" t="s">
        <v>596</v>
      </c>
      <c r="C21" s="283">
        <v>452</v>
      </c>
      <c r="D21" s="284">
        <v>50</v>
      </c>
      <c r="E21" s="285">
        <v>20</v>
      </c>
      <c r="F21" s="290">
        <v>701</v>
      </c>
      <c r="G21" s="286">
        <v>1160</v>
      </c>
    </row>
    <row r="22" spans="1:7" ht="25.5" x14ac:dyDescent="0.25">
      <c r="A22" s="298" t="s">
        <v>40</v>
      </c>
      <c r="B22" s="204" t="s">
        <v>567</v>
      </c>
      <c r="C22" s="283">
        <v>936</v>
      </c>
      <c r="D22" s="284">
        <v>52</v>
      </c>
      <c r="E22" s="285">
        <v>20</v>
      </c>
      <c r="F22" s="290">
        <v>761</v>
      </c>
      <c r="G22" s="286">
        <v>1100</v>
      </c>
    </row>
    <row r="23" spans="1:7" x14ac:dyDescent="0.25">
      <c r="A23" s="298" t="s">
        <v>40</v>
      </c>
      <c r="B23" s="204" t="s">
        <v>573</v>
      </c>
      <c r="C23" s="283">
        <v>432</v>
      </c>
      <c r="D23" s="284">
        <v>52</v>
      </c>
      <c r="E23" s="285">
        <v>20</v>
      </c>
      <c r="F23" s="290">
        <v>791</v>
      </c>
      <c r="G23" s="286">
        <v>1164</v>
      </c>
    </row>
    <row r="24" spans="1:7" x14ac:dyDescent="0.25">
      <c r="A24" s="298" t="s">
        <v>62</v>
      </c>
      <c r="B24" s="204" t="s">
        <v>479</v>
      </c>
      <c r="C24" s="283">
        <v>1028</v>
      </c>
      <c r="D24" s="284">
        <v>52</v>
      </c>
      <c r="E24" s="285">
        <v>48</v>
      </c>
      <c r="F24" s="290">
        <v>967</v>
      </c>
      <c r="G24" s="285">
        <v>619</v>
      </c>
    </row>
    <row r="25" spans="1:7" x14ac:dyDescent="0.25">
      <c r="A25" s="298" t="s">
        <v>38</v>
      </c>
      <c r="B25" s="204" t="s">
        <v>420</v>
      </c>
      <c r="C25" s="283">
        <v>1616</v>
      </c>
      <c r="D25" s="284">
        <v>52</v>
      </c>
      <c r="E25" s="285">
        <v>37</v>
      </c>
      <c r="F25" s="290">
        <v>977</v>
      </c>
      <c r="G25" s="285">
        <v>978</v>
      </c>
    </row>
    <row r="26" spans="1:7" x14ac:dyDescent="0.25">
      <c r="A26" s="298" t="s">
        <v>61</v>
      </c>
      <c r="B26" s="204" t="s">
        <v>413</v>
      </c>
      <c r="C26" s="283">
        <v>337</v>
      </c>
      <c r="D26" s="284">
        <v>52</v>
      </c>
      <c r="E26" s="285">
        <v>9</v>
      </c>
      <c r="F26" s="291">
        <v>1059</v>
      </c>
      <c r="G26" s="286">
        <v>1659</v>
      </c>
    </row>
    <row r="27" spans="1:7" x14ac:dyDescent="0.25">
      <c r="A27" s="298" t="s">
        <v>52</v>
      </c>
      <c r="B27" s="204" t="s">
        <v>600</v>
      </c>
      <c r="C27" s="287" t="s">
        <v>248</v>
      </c>
      <c r="D27" s="284">
        <v>50</v>
      </c>
      <c r="E27" s="285">
        <v>20</v>
      </c>
      <c r="F27" s="291">
        <v>1112</v>
      </c>
      <c r="G27" s="286">
        <v>1079</v>
      </c>
    </row>
    <row r="28" spans="1:7" x14ac:dyDescent="0.25">
      <c r="A28" s="298" t="s">
        <v>34</v>
      </c>
      <c r="B28" s="204" t="s">
        <v>501</v>
      </c>
      <c r="C28" s="283">
        <v>717</v>
      </c>
      <c r="D28" s="284">
        <v>52</v>
      </c>
      <c r="E28" s="285">
        <v>9</v>
      </c>
      <c r="F28" s="291">
        <v>1276</v>
      </c>
      <c r="G28" s="286">
        <v>1191</v>
      </c>
    </row>
    <row r="29" spans="1:7" x14ac:dyDescent="0.25">
      <c r="A29" s="298" t="s">
        <v>32</v>
      </c>
      <c r="B29" s="204" t="s">
        <v>456</v>
      </c>
      <c r="C29" s="283">
        <v>14954</v>
      </c>
      <c r="D29" s="284">
        <v>52</v>
      </c>
      <c r="E29" s="285">
        <v>18.923076923076923</v>
      </c>
      <c r="F29" s="291">
        <v>1350</v>
      </c>
      <c r="G29" s="286">
        <v>1113</v>
      </c>
    </row>
    <row r="30" spans="1:7" x14ac:dyDescent="0.25">
      <c r="A30" s="300" t="s">
        <v>49</v>
      </c>
      <c r="B30" s="292" t="s">
        <v>433</v>
      </c>
      <c r="C30" s="293">
        <v>626</v>
      </c>
      <c r="D30" s="294">
        <v>52</v>
      </c>
      <c r="E30" s="295">
        <v>20</v>
      </c>
      <c r="F30" s="296">
        <v>1556</v>
      </c>
      <c r="G30" s="297">
        <v>2689</v>
      </c>
    </row>
    <row r="31" spans="1:7" ht="15.75" thickBot="1" x14ac:dyDescent="0.3">
      <c r="A31" s="301" t="s">
        <v>35</v>
      </c>
      <c r="B31" s="302" t="s">
        <v>440</v>
      </c>
      <c r="C31" s="303">
        <v>1073</v>
      </c>
      <c r="D31" s="304">
        <v>52</v>
      </c>
      <c r="E31" s="305">
        <v>19.03846153846154</v>
      </c>
      <c r="F31" s="306">
        <v>1649</v>
      </c>
      <c r="G31" s="307">
        <v>1324</v>
      </c>
    </row>
    <row r="32" spans="1:7" s="247" customFormat="1" ht="39" thickBot="1" x14ac:dyDescent="0.3">
      <c r="A32" s="653" t="s">
        <v>165</v>
      </c>
      <c r="B32" s="654" t="s">
        <v>166</v>
      </c>
      <c r="C32" s="655" t="s">
        <v>3</v>
      </c>
      <c r="D32" s="656" t="s">
        <v>167</v>
      </c>
      <c r="E32" s="654" t="s">
        <v>168</v>
      </c>
      <c r="F32" s="657" t="s">
        <v>617</v>
      </c>
      <c r="G32" s="658" t="s">
        <v>618</v>
      </c>
    </row>
    <row r="33" spans="1:7" x14ac:dyDescent="0.25">
      <c r="A33" s="298" t="s">
        <v>37</v>
      </c>
      <c r="B33" s="204" t="s">
        <v>523</v>
      </c>
      <c r="C33" s="283">
        <v>508</v>
      </c>
      <c r="D33" s="284">
        <v>52</v>
      </c>
      <c r="E33" s="285">
        <v>20</v>
      </c>
      <c r="F33" s="291">
        <v>1766</v>
      </c>
      <c r="G33" s="286">
        <v>2613</v>
      </c>
    </row>
    <row r="34" spans="1:7" ht="25.5" x14ac:dyDescent="0.25">
      <c r="A34" s="299" t="s">
        <v>19</v>
      </c>
      <c r="B34" s="204" t="s">
        <v>613</v>
      </c>
      <c r="C34" s="283">
        <v>1615</v>
      </c>
      <c r="D34" s="284">
        <v>52</v>
      </c>
      <c r="E34" s="285">
        <v>22.46153846153846</v>
      </c>
      <c r="F34" s="291">
        <v>1857</v>
      </c>
      <c r="G34" s="286">
        <v>1857</v>
      </c>
    </row>
    <row r="35" spans="1:7" x14ac:dyDescent="0.25">
      <c r="A35" s="298" t="s">
        <v>50</v>
      </c>
      <c r="B35" s="204" t="s">
        <v>562</v>
      </c>
      <c r="C35" s="283">
        <v>12747</v>
      </c>
      <c r="D35" s="284">
        <v>50</v>
      </c>
      <c r="E35" s="285">
        <v>16</v>
      </c>
      <c r="F35" s="291">
        <v>1902</v>
      </c>
      <c r="G35" s="286">
        <v>1305</v>
      </c>
    </row>
    <row r="36" spans="1:7" x14ac:dyDescent="0.25">
      <c r="A36" s="298" t="s">
        <v>49</v>
      </c>
      <c r="B36" s="204" t="s">
        <v>434</v>
      </c>
      <c r="C36" s="283">
        <v>660</v>
      </c>
      <c r="D36" s="284">
        <v>52</v>
      </c>
      <c r="E36" s="285">
        <v>25</v>
      </c>
      <c r="F36" s="291">
        <v>1966</v>
      </c>
      <c r="G36" s="286">
        <v>1843</v>
      </c>
    </row>
    <row r="37" spans="1:7" x14ac:dyDescent="0.25">
      <c r="A37" s="298" t="s">
        <v>52</v>
      </c>
      <c r="B37" s="204" t="s">
        <v>599</v>
      </c>
      <c r="C37" s="283">
        <v>681</v>
      </c>
      <c r="D37" s="284">
        <v>50</v>
      </c>
      <c r="E37" s="285">
        <v>34.159999999999997</v>
      </c>
      <c r="F37" s="291">
        <v>1975</v>
      </c>
      <c r="G37" s="286">
        <v>2262</v>
      </c>
    </row>
    <row r="38" spans="1:7" x14ac:dyDescent="0.25">
      <c r="A38" s="298" t="s">
        <v>36</v>
      </c>
      <c r="B38" s="204" t="s">
        <v>388</v>
      </c>
      <c r="C38" s="283">
        <v>1837</v>
      </c>
      <c r="D38" s="284">
        <v>52</v>
      </c>
      <c r="E38" s="285">
        <v>19</v>
      </c>
      <c r="F38" s="291">
        <v>2104</v>
      </c>
      <c r="G38" s="286">
        <v>1763</v>
      </c>
    </row>
    <row r="39" spans="1:7" x14ac:dyDescent="0.25">
      <c r="A39" s="298" t="s">
        <v>34</v>
      </c>
      <c r="B39" s="204" t="s">
        <v>498</v>
      </c>
      <c r="C39" s="283">
        <v>1126</v>
      </c>
      <c r="D39" s="284">
        <v>52</v>
      </c>
      <c r="E39" s="285">
        <v>30</v>
      </c>
      <c r="F39" s="291">
        <v>2247</v>
      </c>
      <c r="G39" s="286">
        <v>3307</v>
      </c>
    </row>
    <row r="40" spans="1:7" x14ac:dyDescent="0.25">
      <c r="A40" s="298" t="s">
        <v>38</v>
      </c>
      <c r="B40" s="204" t="s">
        <v>421</v>
      </c>
      <c r="C40" s="283">
        <v>285</v>
      </c>
      <c r="D40" s="284">
        <v>52</v>
      </c>
      <c r="E40" s="285">
        <v>35</v>
      </c>
      <c r="F40" s="291">
        <v>2288</v>
      </c>
      <c r="G40" s="286">
        <v>2450</v>
      </c>
    </row>
    <row r="41" spans="1:7" x14ac:dyDescent="0.25">
      <c r="A41" s="298" t="s">
        <v>50</v>
      </c>
      <c r="B41" s="204" t="s">
        <v>561</v>
      </c>
      <c r="C41" s="283">
        <v>431</v>
      </c>
      <c r="D41" s="284">
        <v>50</v>
      </c>
      <c r="E41" s="285">
        <v>19.2</v>
      </c>
      <c r="F41" s="291">
        <v>2330</v>
      </c>
      <c r="G41" s="286">
        <v>1367</v>
      </c>
    </row>
    <row r="42" spans="1:7" x14ac:dyDescent="0.25">
      <c r="A42" s="298" t="s">
        <v>55</v>
      </c>
      <c r="B42" s="204" t="s">
        <v>533</v>
      </c>
      <c r="C42" s="283">
        <v>1105</v>
      </c>
      <c r="D42" s="284">
        <v>52</v>
      </c>
      <c r="E42" s="285">
        <v>31</v>
      </c>
      <c r="F42" s="291">
        <v>2373</v>
      </c>
      <c r="G42" s="286">
        <v>2930</v>
      </c>
    </row>
    <row r="43" spans="1:7" x14ac:dyDescent="0.25">
      <c r="A43" s="298" t="s">
        <v>57</v>
      </c>
      <c r="B43" s="204" t="s">
        <v>542</v>
      </c>
      <c r="C43" s="283">
        <v>900</v>
      </c>
      <c r="D43" s="284">
        <v>52</v>
      </c>
      <c r="E43" s="285">
        <v>10</v>
      </c>
      <c r="F43" s="291">
        <v>2409</v>
      </c>
      <c r="G43" s="286">
        <v>2403</v>
      </c>
    </row>
    <row r="44" spans="1:7" x14ac:dyDescent="0.25">
      <c r="A44" s="298" t="s">
        <v>61</v>
      </c>
      <c r="B44" s="204" t="s">
        <v>412</v>
      </c>
      <c r="C44" s="283">
        <v>3445</v>
      </c>
      <c r="D44" s="284">
        <v>52</v>
      </c>
      <c r="E44" s="285">
        <v>12</v>
      </c>
      <c r="F44" s="291">
        <v>2468</v>
      </c>
      <c r="G44" s="286">
        <v>2426</v>
      </c>
    </row>
    <row r="45" spans="1:7" x14ac:dyDescent="0.25">
      <c r="A45" s="298" t="s">
        <v>55</v>
      </c>
      <c r="B45" s="204" t="s">
        <v>536</v>
      </c>
      <c r="C45" s="283">
        <v>178</v>
      </c>
      <c r="D45" s="284">
        <v>52</v>
      </c>
      <c r="E45" s="285">
        <v>20</v>
      </c>
      <c r="F45" s="291">
        <v>2481</v>
      </c>
      <c r="G45" s="286">
        <v>2880</v>
      </c>
    </row>
    <row r="46" spans="1:7" x14ac:dyDescent="0.25">
      <c r="A46" s="298" t="s">
        <v>35</v>
      </c>
      <c r="B46" s="204" t="s">
        <v>439</v>
      </c>
      <c r="C46" s="283">
        <v>258</v>
      </c>
      <c r="D46" s="284">
        <v>52</v>
      </c>
      <c r="E46" s="285">
        <v>19.03846153846154</v>
      </c>
      <c r="F46" s="291">
        <v>2482</v>
      </c>
      <c r="G46" s="286">
        <v>2801</v>
      </c>
    </row>
    <row r="47" spans="1:7" x14ac:dyDescent="0.25">
      <c r="A47" s="298" t="s">
        <v>23</v>
      </c>
      <c r="B47" s="204" t="s">
        <v>588</v>
      </c>
      <c r="C47" s="283">
        <v>3534</v>
      </c>
      <c r="D47" s="284">
        <v>51</v>
      </c>
      <c r="E47" s="285">
        <v>31.372549019607842</v>
      </c>
      <c r="F47" s="291">
        <v>2493</v>
      </c>
      <c r="G47" s="286">
        <v>2972</v>
      </c>
    </row>
    <row r="48" spans="1:7" x14ac:dyDescent="0.25">
      <c r="A48" s="298" t="s">
        <v>61</v>
      </c>
      <c r="B48" s="204" t="s">
        <v>414</v>
      </c>
      <c r="C48" s="287" t="s">
        <v>248</v>
      </c>
      <c r="D48" s="284">
        <v>52</v>
      </c>
      <c r="E48" s="285">
        <v>14</v>
      </c>
      <c r="F48" s="291">
        <v>2592</v>
      </c>
      <c r="G48" s="286">
        <v>1734</v>
      </c>
    </row>
    <row r="49" spans="1:7" ht="25.5" x14ac:dyDescent="0.25">
      <c r="A49" s="298" t="s">
        <v>19</v>
      </c>
      <c r="B49" s="204" t="s">
        <v>612</v>
      </c>
      <c r="C49" s="283">
        <v>1026</v>
      </c>
      <c r="D49" s="284">
        <v>52</v>
      </c>
      <c r="E49" s="285">
        <v>32.46153846153846</v>
      </c>
      <c r="F49" s="291">
        <v>2629</v>
      </c>
      <c r="G49" s="286">
        <v>2629</v>
      </c>
    </row>
    <row r="50" spans="1:7" x14ac:dyDescent="0.25">
      <c r="A50" s="298" t="s">
        <v>28</v>
      </c>
      <c r="B50" s="204" t="s">
        <v>585</v>
      </c>
      <c r="C50" s="283">
        <v>2327</v>
      </c>
      <c r="D50" s="284">
        <v>52</v>
      </c>
      <c r="E50" s="285">
        <v>8</v>
      </c>
      <c r="F50" s="291">
        <v>2712</v>
      </c>
      <c r="G50" s="286">
        <v>2230</v>
      </c>
    </row>
    <row r="51" spans="1:7" x14ac:dyDescent="0.25">
      <c r="A51" s="298" t="s">
        <v>52</v>
      </c>
      <c r="B51" s="204" t="s">
        <v>597</v>
      </c>
      <c r="C51" s="283">
        <v>5465</v>
      </c>
      <c r="D51" s="284">
        <v>50</v>
      </c>
      <c r="E51" s="285">
        <v>20</v>
      </c>
      <c r="F51" s="291">
        <v>2720</v>
      </c>
      <c r="G51" s="286">
        <v>2830</v>
      </c>
    </row>
    <row r="52" spans="1:7" x14ac:dyDescent="0.25">
      <c r="A52" s="298" t="s">
        <v>37</v>
      </c>
      <c r="B52" s="204" t="s">
        <v>524</v>
      </c>
      <c r="C52" s="283">
        <v>1292</v>
      </c>
      <c r="D52" s="284">
        <v>52</v>
      </c>
      <c r="E52" s="285">
        <v>28</v>
      </c>
      <c r="F52" s="291">
        <v>2802</v>
      </c>
      <c r="G52" s="286">
        <v>3022</v>
      </c>
    </row>
    <row r="53" spans="1:7" x14ac:dyDescent="0.25">
      <c r="A53" s="298" t="s">
        <v>55</v>
      </c>
      <c r="B53" s="204" t="s">
        <v>534</v>
      </c>
      <c r="C53" s="283">
        <v>2022</v>
      </c>
      <c r="D53" s="284">
        <v>52</v>
      </c>
      <c r="E53" s="285">
        <v>20</v>
      </c>
      <c r="F53" s="291">
        <v>2822</v>
      </c>
      <c r="G53" s="286">
        <v>2922</v>
      </c>
    </row>
    <row r="54" spans="1:7" x14ac:dyDescent="0.25">
      <c r="A54" s="298" t="s">
        <v>62</v>
      </c>
      <c r="B54" s="204" t="s">
        <v>481</v>
      </c>
      <c r="C54" s="283">
        <v>557</v>
      </c>
      <c r="D54" s="284">
        <v>52</v>
      </c>
      <c r="E54" s="285">
        <v>48</v>
      </c>
      <c r="F54" s="291">
        <v>2907</v>
      </c>
      <c r="G54" s="286">
        <v>2207</v>
      </c>
    </row>
    <row r="55" spans="1:7" x14ac:dyDescent="0.25">
      <c r="A55" s="298" t="s">
        <v>61</v>
      </c>
      <c r="B55" s="204" t="s">
        <v>406</v>
      </c>
      <c r="C55" s="283">
        <v>279</v>
      </c>
      <c r="D55" s="284">
        <v>30</v>
      </c>
      <c r="E55" s="285">
        <v>26</v>
      </c>
      <c r="F55" s="291">
        <v>3119</v>
      </c>
      <c r="G55" s="286">
        <v>3313</v>
      </c>
    </row>
    <row r="56" spans="1:7" x14ac:dyDescent="0.25">
      <c r="A56" s="298" t="s">
        <v>55</v>
      </c>
      <c r="B56" s="204" t="s">
        <v>530</v>
      </c>
      <c r="C56" s="283">
        <v>1336</v>
      </c>
      <c r="D56" s="284">
        <v>52</v>
      </c>
      <c r="E56" s="285">
        <v>20</v>
      </c>
      <c r="F56" s="291">
        <v>3132</v>
      </c>
      <c r="G56" s="286">
        <v>2877</v>
      </c>
    </row>
    <row r="57" spans="1:7" x14ac:dyDescent="0.25">
      <c r="A57" s="298" t="s">
        <v>61</v>
      </c>
      <c r="B57" s="204" t="s">
        <v>407</v>
      </c>
      <c r="C57" s="283">
        <v>323</v>
      </c>
      <c r="D57" s="284">
        <v>52</v>
      </c>
      <c r="E57" s="285">
        <v>12</v>
      </c>
      <c r="F57" s="291">
        <v>3367</v>
      </c>
      <c r="G57" s="286">
        <v>3869</v>
      </c>
    </row>
    <row r="58" spans="1:7" x14ac:dyDescent="0.25">
      <c r="A58" s="298" t="s">
        <v>25</v>
      </c>
      <c r="B58" s="204" t="s">
        <v>426</v>
      </c>
      <c r="C58" s="283">
        <v>979</v>
      </c>
      <c r="D58" s="284">
        <v>52</v>
      </c>
      <c r="E58" s="285">
        <v>23.846153846153847</v>
      </c>
      <c r="F58" s="291">
        <v>3456</v>
      </c>
      <c r="G58" s="286">
        <v>7509</v>
      </c>
    </row>
    <row r="59" spans="1:7" x14ac:dyDescent="0.25">
      <c r="A59" s="298" t="s">
        <v>14</v>
      </c>
      <c r="B59" s="204" t="s">
        <v>382</v>
      </c>
      <c r="C59" s="283">
        <v>586</v>
      </c>
      <c r="D59" s="284">
        <v>52</v>
      </c>
      <c r="E59" s="285">
        <v>35</v>
      </c>
      <c r="F59" s="291">
        <v>3951</v>
      </c>
      <c r="G59" s="286">
        <v>2903</v>
      </c>
    </row>
    <row r="60" spans="1:7" x14ac:dyDescent="0.25">
      <c r="A60" s="298" t="s">
        <v>43</v>
      </c>
      <c r="B60" s="204" t="s">
        <v>610</v>
      </c>
      <c r="C60" s="283">
        <v>1041</v>
      </c>
      <c r="D60" s="284">
        <v>16</v>
      </c>
      <c r="E60" s="285">
        <v>52</v>
      </c>
      <c r="F60" s="291">
        <v>4183</v>
      </c>
      <c r="G60" s="286">
        <v>2420</v>
      </c>
    </row>
    <row r="61" spans="1:7" ht="25.5" x14ac:dyDescent="0.25">
      <c r="A61" s="298" t="s">
        <v>41</v>
      </c>
      <c r="B61" s="204" t="s">
        <v>460</v>
      </c>
      <c r="C61" s="283">
        <v>1332</v>
      </c>
      <c r="D61" s="284">
        <v>51</v>
      </c>
      <c r="E61" s="285">
        <v>29.431372549019606</v>
      </c>
      <c r="F61" s="291">
        <v>4238</v>
      </c>
      <c r="G61" s="286">
        <v>5330</v>
      </c>
    </row>
    <row r="62" spans="1:7" ht="15.75" thickBot="1" x14ac:dyDescent="0.3">
      <c r="A62" s="298" t="s">
        <v>44</v>
      </c>
      <c r="B62" s="204" t="s">
        <v>581</v>
      </c>
      <c r="C62" s="283">
        <v>269</v>
      </c>
      <c r="D62" s="284">
        <v>52</v>
      </c>
      <c r="E62" s="285">
        <v>32</v>
      </c>
      <c r="F62" s="291">
        <v>4242</v>
      </c>
      <c r="G62" s="286">
        <v>4010</v>
      </c>
    </row>
    <row r="63" spans="1:7" s="247" customFormat="1" ht="39" thickBot="1" x14ac:dyDescent="0.3">
      <c r="A63" s="653" t="s">
        <v>165</v>
      </c>
      <c r="B63" s="654" t="s">
        <v>166</v>
      </c>
      <c r="C63" s="655" t="s">
        <v>3</v>
      </c>
      <c r="D63" s="656" t="s">
        <v>167</v>
      </c>
      <c r="E63" s="654" t="s">
        <v>168</v>
      </c>
      <c r="F63" s="657" t="s">
        <v>617</v>
      </c>
      <c r="G63" s="658" t="s">
        <v>618</v>
      </c>
    </row>
    <row r="64" spans="1:7" x14ac:dyDescent="0.25">
      <c r="A64" s="298" t="s">
        <v>43</v>
      </c>
      <c r="B64" s="204" t="s">
        <v>605</v>
      </c>
      <c r="C64" s="283" t="s">
        <v>248</v>
      </c>
      <c r="D64" s="284">
        <v>52</v>
      </c>
      <c r="E64" s="285">
        <v>12</v>
      </c>
      <c r="F64" s="291">
        <v>4425</v>
      </c>
      <c r="G64" s="286">
        <v>5524</v>
      </c>
    </row>
    <row r="65" spans="1:7" x14ac:dyDescent="0.25">
      <c r="A65" s="298" t="s">
        <v>22</v>
      </c>
      <c r="B65" s="204" t="s">
        <v>615</v>
      </c>
      <c r="C65" s="283">
        <v>516</v>
      </c>
      <c r="D65" s="284">
        <v>52</v>
      </c>
      <c r="E65" s="285">
        <v>24</v>
      </c>
      <c r="F65" s="291">
        <v>4522</v>
      </c>
      <c r="G65" s="286">
        <v>3819</v>
      </c>
    </row>
    <row r="66" spans="1:7" x14ac:dyDescent="0.25">
      <c r="A66" s="298" t="s">
        <v>62</v>
      </c>
      <c r="B66" s="204" t="s">
        <v>480</v>
      </c>
      <c r="C66" s="283">
        <v>172368</v>
      </c>
      <c r="D66" s="284">
        <v>52</v>
      </c>
      <c r="E66" s="285">
        <v>40</v>
      </c>
      <c r="F66" s="291">
        <v>4575</v>
      </c>
      <c r="G66" s="286">
        <v>1391</v>
      </c>
    </row>
    <row r="67" spans="1:7" ht="25.5" x14ac:dyDescent="0.25">
      <c r="A67" s="298" t="s">
        <v>34</v>
      </c>
      <c r="B67" s="204" t="s">
        <v>499</v>
      </c>
      <c r="C67" s="283">
        <v>1753</v>
      </c>
      <c r="D67" s="284">
        <v>52</v>
      </c>
      <c r="E67" s="285">
        <v>20</v>
      </c>
      <c r="F67" s="291">
        <v>4588</v>
      </c>
      <c r="G67" s="286">
        <v>5437</v>
      </c>
    </row>
    <row r="68" spans="1:7" x14ac:dyDescent="0.25">
      <c r="A68" s="298" t="s">
        <v>34</v>
      </c>
      <c r="B68" s="204" t="s">
        <v>500</v>
      </c>
      <c r="C68" s="283">
        <v>3354</v>
      </c>
      <c r="D68" s="284">
        <v>52</v>
      </c>
      <c r="E68" s="285">
        <v>39.5</v>
      </c>
      <c r="F68" s="291">
        <v>4647</v>
      </c>
      <c r="G68" s="286">
        <v>6711</v>
      </c>
    </row>
    <row r="69" spans="1:7" x14ac:dyDescent="0.25">
      <c r="A69" s="298" t="s">
        <v>55</v>
      </c>
      <c r="B69" s="204" t="s">
        <v>531</v>
      </c>
      <c r="C69" s="283">
        <v>652</v>
      </c>
      <c r="D69" s="284">
        <v>52</v>
      </c>
      <c r="E69" s="285">
        <v>20</v>
      </c>
      <c r="F69" s="291">
        <v>4662</v>
      </c>
      <c r="G69" s="286">
        <v>3311</v>
      </c>
    </row>
    <row r="70" spans="1:7" x14ac:dyDescent="0.25">
      <c r="A70" s="298" t="s">
        <v>50</v>
      </c>
      <c r="B70" s="204" t="s">
        <v>564</v>
      </c>
      <c r="C70" s="283">
        <v>940</v>
      </c>
      <c r="D70" s="284">
        <v>50</v>
      </c>
      <c r="E70" s="285">
        <v>30</v>
      </c>
      <c r="F70" s="291">
        <v>4680</v>
      </c>
      <c r="G70" s="286">
        <v>2200</v>
      </c>
    </row>
    <row r="71" spans="1:7" x14ac:dyDescent="0.25">
      <c r="A71" s="298" t="s">
        <v>28</v>
      </c>
      <c r="B71" s="204" t="s">
        <v>584</v>
      </c>
      <c r="C71" s="283">
        <v>978</v>
      </c>
      <c r="D71" s="284">
        <v>52</v>
      </c>
      <c r="E71" s="285">
        <v>16</v>
      </c>
      <c r="F71" s="291">
        <v>5252</v>
      </c>
      <c r="G71" s="286">
        <v>6019</v>
      </c>
    </row>
    <row r="72" spans="1:7" ht="25.5" x14ac:dyDescent="0.25">
      <c r="A72" s="298" t="s">
        <v>40</v>
      </c>
      <c r="B72" s="204" t="s">
        <v>571</v>
      </c>
      <c r="C72" s="287" t="s">
        <v>69</v>
      </c>
      <c r="D72" s="284">
        <v>52</v>
      </c>
      <c r="E72" s="285">
        <v>20</v>
      </c>
      <c r="F72" s="291">
        <v>5281</v>
      </c>
      <c r="G72" s="286">
        <v>4212</v>
      </c>
    </row>
    <row r="73" spans="1:7" x14ac:dyDescent="0.25">
      <c r="A73" s="298" t="s">
        <v>45</v>
      </c>
      <c r="B73" s="204" t="s">
        <v>512</v>
      </c>
      <c r="C73" s="283">
        <v>431</v>
      </c>
      <c r="D73" s="284">
        <v>50</v>
      </c>
      <c r="E73" s="285">
        <v>31.2</v>
      </c>
      <c r="F73" s="291">
        <v>5386</v>
      </c>
      <c r="G73" s="286">
        <v>5825</v>
      </c>
    </row>
    <row r="74" spans="1:7" ht="25.5" x14ac:dyDescent="0.25">
      <c r="A74" s="298" t="s">
        <v>30</v>
      </c>
      <c r="B74" s="204" t="s">
        <v>602</v>
      </c>
      <c r="C74" s="283">
        <v>497</v>
      </c>
      <c r="D74" s="284">
        <v>52</v>
      </c>
      <c r="E74" s="285">
        <v>20</v>
      </c>
      <c r="F74" s="291">
        <v>5440</v>
      </c>
      <c r="G74" s="286">
        <v>5440</v>
      </c>
    </row>
    <row r="75" spans="1:7" x14ac:dyDescent="0.25">
      <c r="A75" s="298" t="s">
        <v>38</v>
      </c>
      <c r="B75" s="204" t="s">
        <v>423</v>
      </c>
      <c r="C75" s="283">
        <v>1902</v>
      </c>
      <c r="D75" s="284">
        <v>52</v>
      </c>
      <c r="E75" s="285">
        <v>35</v>
      </c>
      <c r="F75" s="291">
        <v>5547</v>
      </c>
      <c r="G75" s="286">
        <v>5515</v>
      </c>
    </row>
    <row r="76" spans="1:7" x14ac:dyDescent="0.25">
      <c r="A76" s="298" t="s">
        <v>14</v>
      </c>
      <c r="B76" s="204" t="s">
        <v>381</v>
      </c>
      <c r="C76" s="283">
        <v>553</v>
      </c>
      <c r="D76" s="284">
        <v>52</v>
      </c>
      <c r="E76" s="285">
        <v>40</v>
      </c>
      <c r="F76" s="291">
        <v>5591</v>
      </c>
      <c r="G76" s="286">
        <v>5824</v>
      </c>
    </row>
    <row r="77" spans="1:7" x14ac:dyDescent="0.25">
      <c r="A77" s="298" t="s">
        <v>40</v>
      </c>
      <c r="B77" s="204" t="s">
        <v>574</v>
      </c>
      <c r="C77" s="283">
        <v>885</v>
      </c>
      <c r="D77" s="284">
        <v>52</v>
      </c>
      <c r="E77" s="285">
        <v>32</v>
      </c>
      <c r="F77" s="291">
        <v>5659</v>
      </c>
      <c r="G77" s="286">
        <v>5021</v>
      </c>
    </row>
    <row r="78" spans="1:7" ht="25.5" x14ac:dyDescent="0.25">
      <c r="A78" s="298" t="s">
        <v>52</v>
      </c>
      <c r="B78" s="204" t="s">
        <v>595</v>
      </c>
      <c r="C78" s="283">
        <v>1978</v>
      </c>
      <c r="D78" s="284">
        <v>50</v>
      </c>
      <c r="E78" s="285">
        <v>20</v>
      </c>
      <c r="F78" s="291">
        <v>5673</v>
      </c>
      <c r="G78" s="286">
        <v>4912</v>
      </c>
    </row>
    <row r="79" spans="1:7" x14ac:dyDescent="0.25">
      <c r="A79" s="298" t="s">
        <v>52</v>
      </c>
      <c r="B79" s="204" t="s">
        <v>594</v>
      </c>
      <c r="C79" s="283">
        <v>1479</v>
      </c>
      <c r="D79" s="284">
        <v>50</v>
      </c>
      <c r="E79" s="285">
        <v>28.8</v>
      </c>
      <c r="F79" s="291">
        <v>5778</v>
      </c>
      <c r="G79" s="286">
        <v>6706</v>
      </c>
    </row>
    <row r="80" spans="1:7" ht="25.5" x14ac:dyDescent="0.25">
      <c r="A80" s="298" t="s">
        <v>35</v>
      </c>
      <c r="B80" s="204" t="s">
        <v>438</v>
      </c>
      <c r="C80" s="283">
        <v>689</v>
      </c>
      <c r="D80" s="284">
        <v>52</v>
      </c>
      <c r="E80" s="285">
        <v>23.076923076923077</v>
      </c>
      <c r="F80" s="291">
        <v>5967</v>
      </c>
      <c r="G80" s="286">
        <v>7332</v>
      </c>
    </row>
    <row r="81" spans="1:7" x14ac:dyDescent="0.25">
      <c r="A81" s="298" t="s">
        <v>40</v>
      </c>
      <c r="B81" s="204" t="s">
        <v>569</v>
      </c>
      <c r="C81" s="283">
        <v>1064</v>
      </c>
      <c r="D81" s="284">
        <v>52</v>
      </c>
      <c r="E81" s="285">
        <v>32</v>
      </c>
      <c r="F81" s="291">
        <v>5977</v>
      </c>
      <c r="G81" s="286">
        <v>5439</v>
      </c>
    </row>
    <row r="82" spans="1:7" x14ac:dyDescent="0.25">
      <c r="A82" s="298" t="s">
        <v>61</v>
      </c>
      <c r="B82" s="204" t="s">
        <v>398</v>
      </c>
      <c r="C82" s="283">
        <v>320</v>
      </c>
      <c r="D82" s="284">
        <v>52</v>
      </c>
      <c r="E82" s="285">
        <v>20</v>
      </c>
      <c r="F82" s="291">
        <v>6057</v>
      </c>
      <c r="G82" s="286">
        <v>6291</v>
      </c>
    </row>
    <row r="83" spans="1:7" x14ac:dyDescent="0.25">
      <c r="A83" s="298" t="s">
        <v>57</v>
      </c>
      <c r="B83" s="204" t="s">
        <v>549</v>
      </c>
      <c r="C83" s="283">
        <v>313</v>
      </c>
      <c r="D83" s="284">
        <v>52</v>
      </c>
      <c r="E83" s="285">
        <v>15</v>
      </c>
      <c r="F83" s="291">
        <v>6096</v>
      </c>
      <c r="G83" s="286">
        <v>7050</v>
      </c>
    </row>
    <row r="84" spans="1:7" x14ac:dyDescent="0.25">
      <c r="A84" s="298" t="s">
        <v>28</v>
      </c>
      <c r="B84" s="204" t="s">
        <v>583</v>
      </c>
      <c r="C84" s="283">
        <v>2874</v>
      </c>
      <c r="D84" s="284">
        <v>52</v>
      </c>
      <c r="E84" s="285">
        <v>10</v>
      </c>
      <c r="F84" s="291">
        <v>6197</v>
      </c>
      <c r="G84" s="286">
        <v>8028</v>
      </c>
    </row>
    <row r="85" spans="1:7" x14ac:dyDescent="0.25">
      <c r="A85" s="298" t="s">
        <v>62</v>
      </c>
      <c r="B85" s="204" t="s">
        <v>482</v>
      </c>
      <c r="C85" s="283">
        <v>850</v>
      </c>
      <c r="D85" s="284">
        <v>52</v>
      </c>
      <c r="E85" s="285">
        <v>48</v>
      </c>
      <c r="F85" s="291">
        <v>6446</v>
      </c>
      <c r="G85" s="286">
        <v>4427</v>
      </c>
    </row>
    <row r="86" spans="1:7" x14ac:dyDescent="0.25">
      <c r="A86" s="298" t="s">
        <v>58</v>
      </c>
      <c r="B86" s="204" t="s">
        <v>510</v>
      </c>
      <c r="C86" s="283">
        <v>35827</v>
      </c>
      <c r="D86" s="284">
        <v>48</v>
      </c>
      <c r="E86" s="285">
        <v>13.979166666666666</v>
      </c>
      <c r="F86" s="291">
        <v>6491</v>
      </c>
      <c r="G86" s="286">
        <v>6765</v>
      </c>
    </row>
    <row r="87" spans="1:7" ht="25.5" x14ac:dyDescent="0.25">
      <c r="A87" s="298" t="s">
        <v>63</v>
      </c>
      <c r="B87" s="204" t="s">
        <v>453</v>
      </c>
      <c r="C87" s="283">
        <v>1265</v>
      </c>
      <c r="D87" s="284">
        <v>52</v>
      </c>
      <c r="E87" s="285">
        <v>34</v>
      </c>
      <c r="F87" s="291">
        <v>6525</v>
      </c>
      <c r="G87" s="286">
        <v>9136</v>
      </c>
    </row>
    <row r="88" spans="1:7" x14ac:dyDescent="0.25">
      <c r="A88" s="298" t="s">
        <v>56</v>
      </c>
      <c r="B88" s="204" t="s">
        <v>519</v>
      </c>
      <c r="C88" s="287" t="s">
        <v>248</v>
      </c>
      <c r="D88" s="284">
        <v>52</v>
      </c>
      <c r="E88" s="285">
        <v>41.846153846153847</v>
      </c>
      <c r="F88" s="291">
        <v>6588</v>
      </c>
      <c r="G88" s="286">
        <v>3411</v>
      </c>
    </row>
    <row r="89" spans="1:7" x14ac:dyDescent="0.25">
      <c r="A89" s="300" t="s">
        <v>50</v>
      </c>
      <c r="B89" s="292" t="s">
        <v>565</v>
      </c>
      <c r="C89" s="293">
        <v>716</v>
      </c>
      <c r="D89" s="294">
        <v>50</v>
      </c>
      <c r="E89" s="295">
        <v>28.8</v>
      </c>
      <c r="F89" s="296">
        <v>6703</v>
      </c>
      <c r="G89" s="297">
        <v>4277</v>
      </c>
    </row>
    <row r="90" spans="1:7" ht="26.25" thickBot="1" x14ac:dyDescent="0.3">
      <c r="A90" s="301" t="s">
        <v>15</v>
      </c>
      <c r="B90" s="302" t="s">
        <v>575</v>
      </c>
      <c r="C90" s="303">
        <v>2092</v>
      </c>
      <c r="D90" s="304">
        <v>52</v>
      </c>
      <c r="E90" s="305">
        <v>45.96153846153846</v>
      </c>
      <c r="F90" s="306">
        <v>6745</v>
      </c>
      <c r="G90" s="307">
        <v>6745</v>
      </c>
    </row>
    <row r="91" spans="1:7" s="247" customFormat="1" ht="39" thickBot="1" x14ac:dyDescent="0.3">
      <c r="A91" s="653" t="s">
        <v>165</v>
      </c>
      <c r="B91" s="654" t="s">
        <v>166</v>
      </c>
      <c r="C91" s="655" t="s">
        <v>3</v>
      </c>
      <c r="D91" s="656" t="s">
        <v>167</v>
      </c>
      <c r="E91" s="654" t="s">
        <v>168</v>
      </c>
      <c r="F91" s="657" t="s">
        <v>617</v>
      </c>
      <c r="G91" s="658" t="s">
        <v>618</v>
      </c>
    </row>
    <row r="92" spans="1:7" x14ac:dyDescent="0.25">
      <c r="A92" s="298" t="s">
        <v>55</v>
      </c>
      <c r="B92" s="204" t="s">
        <v>528</v>
      </c>
      <c r="C92" s="283">
        <v>972</v>
      </c>
      <c r="D92" s="284">
        <v>52</v>
      </c>
      <c r="E92" s="285">
        <v>20</v>
      </c>
      <c r="F92" s="291">
        <v>6901</v>
      </c>
      <c r="G92" s="286">
        <v>6358</v>
      </c>
    </row>
    <row r="93" spans="1:7" x14ac:dyDescent="0.25">
      <c r="A93" s="298" t="s">
        <v>49</v>
      </c>
      <c r="B93" s="204" t="s">
        <v>430</v>
      </c>
      <c r="C93" s="283">
        <v>1305</v>
      </c>
      <c r="D93" s="284">
        <v>52</v>
      </c>
      <c r="E93" s="285">
        <v>29</v>
      </c>
      <c r="F93" s="291">
        <v>7008</v>
      </c>
      <c r="G93" s="286">
        <v>8618</v>
      </c>
    </row>
    <row r="94" spans="1:7" x14ac:dyDescent="0.25">
      <c r="A94" s="298" t="s">
        <v>49</v>
      </c>
      <c r="B94" s="204" t="s">
        <v>431</v>
      </c>
      <c r="C94" s="283">
        <v>2637</v>
      </c>
      <c r="D94" s="284">
        <v>52</v>
      </c>
      <c r="E94" s="285">
        <v>35</v>
      </c>
      <c r="F94" s="291">
        <v>7110</v>
      </c>
      <c r="G94" s="286">
        <v>15369</v>
      </c>
    </row>
    <row r="95" spans="1:7" x14ac:dyDescent="0.25">
      <c r="A95" s="298" t="s">
        <v>43</v>
      </c>
      <c r="B95" s="204" t="s">
        <v>608</v>
      </c>
      <c r="C95" s="283">
        <v>4327</v>
      </c>
      <c r="D95" s="284">
        <v>52</v>
      </c>
      <c r="E95" s="285">
        <v>43</v>
      </c>
      <c r="F95" s="291">
        <v>7144</v>
      </c>
      <c r="G95" s="286">
        <v>8553</v>
      </c>
    </row>
    <row r="96" spans="1:7" ht="25.5" x14ac:dyDescent="0.25">
      <c r="A96" s="298" t="s">
        <v>62</v>
      </c>
      <c r="B96" s="204" t="s">
        <v>476</v>
      </c>
      <c r="C96" s="283">
        <v>172368</v>
      </c>
      <c r="D96" s="284">
        <v>52</v>
      </c>
      <c r="E96" s="285">
        <v>52</v>
      </c>
      <c r="F96" s="291">
        <v>7215</v>
      </c>
      <c r="G96" s="286">
        <v>5217</v>
      </c>
    </row>
    <row r="97" spans="1:7" x14ac:dyDescent="0.25">
      <c r="A97" s="298" t="s">
        <v>55</v>
      </c>
      <c r="B97" s="204" t="s">
        <v>532</v>
      </c>
      <c r="C97" s="283">
        <v>1656</v>
      </c>
      <c r="D97" s="284">
        <v>52</v>
      </c>
      <c r="E97" s="285">
        <v>37</v>
      </c>
      <c r="F97" s="291">
        <v>7508</v>
      </c>
      <c r="G97" s="286">
        <v>8780</v>
      </c>
    </row>
    <row r="98" spans="1:7" x14ac:dyDescent="0.25">
      <c r="A98" s="298" t="s">
        <v>35</v>
      </c>
      <c r="B98" s="204" t="s">
        <v>437</v>
      </c>
      <c r="C98" s="283">
        <v>521</v>
      </c>
      <c r="D98" s="284">
        <v>52</v>
      </c>
      <c r="E98" s="285">
        <v>19.03846153846154</v>
      </c>
      <c r="F98" s="291">
        <v>7617</v>
      </c>
      <c r="G98" s="286">
        <v>7691</v>
      </c>
    </row>
    <row r="99" spans="1:7" x14ac:dyDescent="0.25">
      <c r="A99" s="298" t="s">
        <v>47</v>
      </c>
      <c r="B99" s="204" t="s">
        <v>417</v>
      </c>
      <c r="C99" s="283">
        <v>1030</v>
      </c>
      <c r="D99" s="284">
        <v>52</v>
      </c>
      <c r="E99" s="285">
        <v>20</v>
      </c>
      <c r="F99" s="291">
        <v>7894</v>
      </c>
      <c r="G99" s="286">
        <v>9274</v>
      </c>
    </row>
    <row r="100" spans="1:7" x14ac:dyDescent="0.25">
      <c r="A100" s="298" t="s">
        <v>52</v>
      </c>
      <c r="B100" s="204" t="s">
        <v>598</v>
      </c>
      <c r="C100" s="283">
        <v>2137</v>
      </c>
      <c r="D100" s="284">
        <v>50</v>
      </c>
      <c r="E100" s="285">
        <v>30</v>
      </c>
      <c r="F100" s="291">
        <v>8218</v>
      </c>
      <c r="G100" s="286">
        <v>9131</v>
      </c>
    </row>
    <row r="101" spans="1:7" x14ac:dyDescent="0.25">
      <c r="A101" s="298" t="s">
        <v>57</v>
      </c>
      <c r="B101" s="204" t="s">
        <v>552</v>
      </c>
      <c r="C101" s="283">
        <v>769</v>
      </c>
      <c r="D101" s="284">
        <v>52</v>
      </c>
      <c r="E101" s="285">
        <v>24</v>
      </c>
      <c r="F101" s="291">
        <v>8437</v>
      </c>
      <c r="G101" s="286">
        <v>9278</v>
      </c>
    </row>
    <row r="102" spans="1:7" ht="25.5" x14ac:dyDescent="0.25">
      <c r="A102" s="298" t="s">
        <v>63</v>
      </c>
      <c r="B102" s="204" t="s">
        <v>452</v>
      </c>
      <c r="C102" s="283">
        <v>873</v>
      </c>
      <c r="D102" s="284">
        <v>52</v>
      </c>
      <c r="E102" s="285">
        <v>22</v>
      </c>
      <c r="F102" s="291">
        <v>8440</v>
      </c>
      <c r="G102" s="286">
        <v>8499</v>
      </c>
    </row>
    <row r="103" spans="1:7" x14ac:dyDescent="0.25">
      <c r="A103" s="298" t="s">
        <v>49</v>
      </c>
      <c r="B103" s="204" t="s">
        <v>429</v>
      </c>
      <c r="C103" s="283">
        <v>1760</v>
      </c>
      <c r="D103" s="284">
        <v>52</v>
      </c>
      <c r="E103" s="285">
        <v>30</v>
      </c>
      <c r="F103" s="291">
        <v>8659</v>
      </c>
      <c r="G103" s="286">
        <v>7847</v>
      </c>
    </row>
    <row r="104" spans="1:7" x14ac:dyDescent="0.25">
      <c r="A104" s="298" t="s">
        <v>44</v>
      </c>
      <c r="B104" s="204" t="s">
        <v>580</v>
      </c>
      <c r="C104" s="283">
        <v>875</v>
      </c>
      <c r="D104" s="284">
        <v>52</v>
      </c>
      <c r="E104" s="285">
        <v>33</v>
      </c>
      <c r="F104" s="291">
        <v>8686</v>
      </c>
      <c r="G104" s="286">
        <v>10028</v>
      </c>
    </row>
    <row r="105" spans="1:7" x14ac:dyDescent="0.25">
      <c r="A105" s="298" t="s">
        <v>34</v>
      </c>
      <c r="B105" s="204" t="s">
        <v>497</v>
      </c>
      <c r="C105" s="283">
        <v>1988</v>
      </c>
      <c r="D105" s="284">
        <v>52</v>
      </c>
      <c r="E105" s="285">
        <v>43.5</v>
      </c>
      <c r="F105" s="291">
        <v>8770</v>
      </c>
      <c r="G105" s="286">
        <v>12272</v>
      </c>
    </row>
    <row r="106" spans="1:7" ht="25.5" x14ac:dyDescent="0.25">
      <c r="A106" s="298" t="s">
        <v>39</v>
      </c>
      <c r="B106" s="204" t="s">
        <v>578</v>
      </c>
      <c r="C106" s="283">
        <v>234</v>
      </c>
      <c r="D106" s="284">
        <v>52</v>
      </c>
      <c r="E106" s="285">
        <v>37.5</v>
      </c>
      <c r="F106" s="291">
        <v>9216</v>
      </c>
      <c r="G106" s="286">
        <v>12126</v>
      </c>
    </row>
    <row r="107" spans="1:7" ht="25.5" x14ac:dyDescent="0.25">
      <c r="A107" s="298" t="s">
        <v>628</v>
      </c>
      <c r="B107" s="204" t="s">
        <v>425</v>
      </c>
      <c r="C107" s="283">
        <v>314</v>
      </c>
      <c r="D107" s="284">
        <v>52</v>
      </c>
      <c r="E107" s="285">
        <v>42.92307692307692</v>
      </c>
      <c r="F107" s="291">
        <v>9411</v>
      </c>
      <c r="G107" s="286">
        <v>12166</v>
      </c>
    </row>
    <row r="108" spans="1:7" x14ac:dyDescent="0.25">
      <c r="A108" s="298" t="s">
        <v>61</v>
      </c>
      <c r="B108" s="204" t="s">
        <v>410</v>
      </c>
      <c r="C108" s="283">
        <v>1336</v>
      </c>
      <c r="D108" s="284">
        <v>52</v>
      </c>
      <c r="E108" s="285">
        <v>37.5</v>
      </c>
      <c r="F108" s="291">
        <v>9656</v>
      </c>
      <c r="G108" s="286">
        <v>9578</v>
      </c>
    </row>
    <row r="109" spans="1:7" x14ac:dyDescent="0.25">
      <c r="A109" s="298" t="s">
        <v>64</v>
      </c>
      <c r="B109" s="204" t="s">
        <v>383</v>
      </c>
      <c r="C109" s="283">
        <v>3338</v>
      </c>
      <c r="D109" s="284">
        <v>52</v>
      </c>
      <c r="E109" s="285">
        <v>43.096153846153847</v>
      </c>
      <c r="F109" s="291">
        <v>9850</v>
      </c>
      <c r="G109" s="286">
        <v>14580</v>
      </c>
    </row>
    <row r="110" spans="1:7" x14ac:dyDescent="0.25">
      <c r="A110" s="298" t="s">
        <v>63</v>
      </c>
      <c r="B110" s="204" t="s">
        <v>450</v>
      </c>
      <c r="C110" s="283">
        <v>1640</v>
      </c>
      <c r="D110" s="284">
        <v>52</v>
      </c>
      <c r="E110" s="285">
        <v>28</v>
      </c>
      <c r="F110" s="291">
        <v>9985</v>
      </c>
      <c r="G110" s="286">
        <v>10068</v>
      </c>
    </row>
    <row r="111" spans="1:7" x14ac:dyDescent="0.25">
      <c r="A111" s="298" t="s">
        <v>50</v>
      </c>
      <c r="B111" s="204" t="s">
        <v>560</v>
      </c>
      <c r="C111" s="283">
        <v>2384</v>
      </c>
      <c r="D111" s="284">
        <v>50</v>
      </c>
      <c r="E111" s="285">
        <v>30</v>
      </c>
      <c r="F111" s="291">
        <v>10463</v>
      </c>
      <c r="G111" s="286">
        <v>6520</v>
      </c>
    </row>
    <row r="112" spans="1:7" x14ac:dyDescent="0.25">
      <c r="A112" s="298" t="s">
        <v>35</v>
      </c>
      <c r="B112" s="204" t="s">
        <v>436</v>
      </c>
      <c r="C112" s="283">
        <v>2295</v>
      </c>
      <c r="D112" s="284">
        <v>52</v>
      </c>
      <c r="E112" s="285">
        <v>39.980769230769234</v>
      </c>
      <c r="F112" s="291">
        <v>11117</v>
      </c>
      <c r="G112" s="286">
        <v>10827</v>
      </c>
    </row>
    <row r="113" spans="1:7" x14ac:dyDescent="0.25">
      <c r="A113" s="298" t="s">
        <v>57</v>
      </c>
      <c r="B113" s="204" t="s">
        <v>541</v>
      </c>
      <c r="C113" s="283">
        <v>2037</v>
      </c>
      <c r="D113" s="284">
        <v>52</v>
      </c>
      <c r="E113" s="285">
        <v>30</v>
      </c>
      <c r="F113" s="291">
        <v>11198</v>
      </c>
      <c r="G113" s="286">
        <v>12508</v>
      </c>
    </row>
    <row r="114" spans="1:7" x14ac:dyDescent="0.25">
      <c r="A114" s="298" t="s">
        <v>57</v>
      </c>
      <c r="B114" s="204" t="s">
        <v>551</v>
      </c>
      <c r="C114" s="283">
        <v>339</v>
      </c>
      <c r="D114" s="284">
        <v>52</v>
      </c>
      <c r="E114" s="285">
        <v>26</v>
      </c>
      <c r="F114" s="291">
        <v>11198</v>
      </c>
      <c r="G114" s="286">
        <v>10732</v>
      </c>
    </row>
    <row r="115" spans="1:7" x14ac:dyDescent="0.25">
      <c r="A115" s="298" t="s">
        <v>40</v>
      </c>
      <c r="B115" s="204" t="s">
        <v>570</v>
      </c>
      <c r="C115" s="283">
        <v>4517</v>
      </c>
      <c r="D115" s="284">
        <v>52</v>
      </c>
      <c r="E115" s="285">
        <v>32</v>
      </c>
      <c r="F115" s="291">
        <v>11423</v>
      </c>
      <c r="G115" s="286">
        <v>11854</v>
      </c>
    </row>
    <row r="116" spans="1:7" x14ac:dyDescent="0.25">
      <c r="A116" s="298" t="s">
        <v>23</v>
      </c>
      <c r="B116" s="204" t="s">
        <v>587</v>
      </c>
      <c r="C116" s="283">
        <v>2133</v>
      </c>
      <c r="D116" s="284">
        <v>51</v>
      </c>
      <c r="E116" s="285">
        <v>31.372549019607842</v>
      </c>
      <c r="F116" s="291">
        <v>11452</v>
      </c>
      <c r="G116" s="286">
        <v>10792</v>
      </c>
    </row>
    <row r="117" spans="1:7" x14ac:dyDescent="0.25">
      <c r="A117" s="298" t="s">
        <v>22</v>
      </c>
      <c r="B117" s="204" t="s">
        <v>614</v>
      </c>
      <c r="C117" s="283">
        <v>874</v>
      </c>
      <c r="D117" s="284">
        <v>52</v>
      </c>
      <c r="E117" s="285">
        <v>29</v>
      </c>
      <c r="F117" s="291">
        <v>11540</v>
      </c>
      <c r="G117" s="286">
        <v>11099</v>
      </c>
    </row>
    <row r="118" spans="1:7" x14ac:dyDescent="0.25">
      <c r="A118" s="300" t="s">
        <v>25</v>
      </c>
      <c r="B118" s="292" t="s">
        <v>424</v>
      </c>
      <c r="C118" s="293">
        <v>2595</v>
      </c>
      <c r="D118" s="294">
        <v>52</v>
      </c>
      <c r="E118" s="295">
        <v>42.92307692307692</v>
      </c>
      <c r="F118" s="296">
        <v>11643</v>
      </c>
      <c r="G118" s="297">
        <v>18585</v>
      </c>
    </row>
    <row r="119" spans="1:7" ht="26.25" thickBot="1" x14ac:dyDescent="0.3">
      <c r="A119" s="301" t="s">
        <v>16</v>
      </c>
      <c r="B119" s="302" t="s">
        <v>521</v>
      </c>
      <c r="C119" s="303">
        <v>1647</v>
      </c>
      <c r="D119" s="304">
        <v>52</v>
      </c>
      <c r="E119" s="305">
        <v>40</v>
      </c>
      <c r="F119" s="306">
        <v>11921</v>
      </c>
      <c r="G119" s="307">
        <v>12502</v>
      </c>
    </row>
    <row r="120" spans="1:7" s="247" customFormat="1" ht="39" thickBot="1" x14ac:dyDescent="0.3">
      <c r="A120" s="653" t="s">
        <v>165</v>
      </c>
      <c r="B120" s="654" t="s">
        <v>166</v>
      </c>
      <c r="C120" s="655" t="s">
        <v>3</v>
      </c>
      <c r="D120" s="656" t="s">
        <v>167</v>
      </c>
      <c r="E120" s="654" t="s">
        <v>168</v>
      </c>
      <c r="F120" s="657" t="s">
        <v>617</v>
      </c>
      <c r="G120" s="658" t="s">
        <v>618</v>
      </c>
    </row>
    <row r="121" spans="1:7" x14ac:dyDescent="0.25">
      <c r="A121" s="298" t="s">
        <v>60</v>
      </c>
      <c r="B121" s="204" t="s">
        <v>470</v>
      </c>
      <c r="C121" s="283">
        <v>1342</v>
      </c>
      <c r="D121" s="284">
        <v>52</v>
      </c>
      <c r="E121" s="285">
        <v>15</v>
      </c>
      <c r="F121" s="291">
        <v>11979</v>
      </c>
      <c r="G121" s="286">
        <v>10846</v>
      </c>
    </row>
    <row r="122" spans="1:7" x14ac:dyDescent="0.25">
      <c r="A122" s="298" t="s">
        <v>62</v>
      </c>
      <c r="B122" s="204" t="s">
        <v>475</v>
      </c>
      <c r="C122" s="283">
        <v>1099</v>
      </c>
      <c r="D122" s="284">
        <v>52</v>
      </c>
      <c r="E122" s="285">
        <v>48</v>
      </c>
      <c r="F122" s="291">
        <v>12023</v>
      </c>
      <c r="G122" s="286">
        <v>9260</v>
      </c>
    </row>
    <row r="123" spans="1:7" x14ac:dyDescent="0.25">
      <c r="A123" s="298" t="s">
        <v>61</v>
      </c>
      <c r="B123" s="204" t="s">
        <v>399</v>
      </c>
      <c r="C123" s="283">
        <v>1355</v>
      </c>
      <c r="D123" s="284">
        <v>52</v>
      </c>
      <c r="E123" s="285">
        <v>28</v>
      </c>
      <c r="F123" s="291">
        <v>12400</v>
      </c>
      <c r="G123" s="286">
        <v>10714</v>
      </c>
    </row>
    <row r="124" spans="1:7" x14ac:dyDescent="0.25">
      <c r="A124" s="298" t="s">
        <v>29</v>
      </c>
      <c r="B124" s="204" t="s">
        <v>616</v>
      </c>
      <c r="C124" s="283">
        <v>11419</v>
      </c>
      <c r="D124" s="284">
        <v>52</v>
      </c>
      <c r="E124" s="285">
        <v>49</v>
      </c>
      <c r="F124" s="291">
        <v>13363</v>
      </c>
      <c r="G124" s="286">
        <v>50220</v>
      </c>
    </row>
    <row r="125" spans="1:7" ht="25.5" x14ac:dyDescent="0.25">
      <c r="A125" s="298" t="s">
        <v>38</v>
      </c>
      <c r="B125" s="204" t="s">
        <v>422</v>
      </c>
      <c r="C125" s="283">
        <v>3942</v>
      </c>
      <c r="D125" s="284">
        <v>52</v>
      </c>
      <c r="E125" s="285">
        <v>48</v>
      </c>
      <c r="F125" s="291">
        <v>13474</v>
      </c>
      <c r="G125" s="286">
        <v>16861</v>
      </c>
    </row>
    <row r="126" spans="1:7" ht="25.5" x14ac:dyDescent="0.25">
      <c r="A126" s="298" t="s">
        <v>61</v>
      </c>
      <c r="B126" s="204" t="s">
        <v>411</v>
      </c>
      <c r="C126" s="283">
        <v>1450</v>
      </c>
      <c r="D126" s="284">
        <v>52</v>
      </c>
      <c r="E126" s="285">
        <v>40.692307692307693</v>
      </c>
      <c r="F126" s="291">
        <v>13484</v>
      </c>
      <c r="G126" s="286">
        <v>12914</v>
      </c>
    </row>
    <row r="127" spans="1:7" ht="25.5" x14ac:dyDescent="0.25">
      <c r="A127" s="298" t="s">
        <v>62</v>
      </c>
      <c r="B127" s="204" t="s">
        <v>474</v>
      </c>
      <c r="C127" s="283">
        <v>172368</v>
      </c>
      <c r="D127" s="284">
        <v>52</v>
      </c>
      <c r="E127" s="285">
        <v>56</v>
      </c>
      <c r="F127" s="291">
        <v>14369</v>
      </c>
      <c r="G127" s="286">
        <v>8576</v>
      </c>
    </row>
    <row r="128" spans="1:7" x14ac:dyDescent="0.25">
      <c r="A128" s="298" t="s">
        <v>62</v>
      </c>
      <c r="B128" s="204" t="s">
        <v>478</v>
      </c>
      <c r="C128" s="283">
        <v>172368</v>
      </c>
      <c r="D128" s="284">
        <v>52</v>
      </c>
      <c r="E128" s="285">
        <v>56</v>
      </c>
      <c r="F128" s="291">
        <v>14614</v>
      </c>
      <c r="G128" s="286">
        <v>8636</v>
      </c>
    </row>
    <row r="129" spans="1:7" x14ac:dyDescent="0.25">
      <c r="A129" s="298" t="s">
        <v>57</v>
      </c>
      <c r="B129" s="204" t="s">
        <v>540</v>
      </c>
      <c r="C129" s="283">
        <v>3339</v>
      </c>
      <c r="D129" s="284">
        <v>52</v>
      </c>
      <c r="E129" s="285">
        <v>40</v>
      </c>
      <c r="F129" s="291">
        <v>14655</v>
      </c>
      <c r="G129" s="286">
        <v>14032</v>
      </c>
    </row>
    <row r="130" spans="1:7" x14ac:dyDescent="0.25">
      <c r="A130" s="298" t="s">
        <v>62</v>
      </c>
      <c r="B130" s="204" t="s">
        <v>486</v>
      </c>
      <c r="C130" s="283">
        <v>172368</v>
      </c>
      <c r="D130" s="284">
        <v>52</v>
      </c>
      <c r="E130" s="285">
        <v>56</v>
      </c>
      <c r="F130" s="291">
        <v>14765</v>
      </c>
      <c r="G130" s="286">
        <v>11004</v>
      </c>
    </row>
    <row r="131" spans="1:7" x14ac:dyDescent="0.25">
      <c r="A131" s="298" t="s">
        <v>61</v>
      </c>
      <c r="B131" s="204" t="s">
        <v>402</v>
      </c>
      <c r="C131" s="287" t="s">
        <v>248</v>
      </c>
      <c r="D131" s="284">
        <v>52</v>
      </c>
      <c r="E131" s="285">
        <v>28</v>
      </c>
      <c r="F131" s="291">
        <v>14771</v>
      </c>
      <c r="G131" s="286">
        <v>20636</v>
      </c>
    </row>
    <row r="132" spans="1:7" x14ac:dyDescent="0.25">
      <c r="A132" s="298" t="s">
        <v>49</v>
      </c>
      <c r="B132" s="204" t="s">
        <v>432</v>
      </c>
      <c r="C132" s="283">
        <v>3562</v>
      </c>
      <c r="D132" s="284">
        <v>47</v>
      </c>
      <c r="E132" s="285">
        <v>35</v>
      </c>
      <c r="F132" s="291">
        <v>14952</v>
      </c>
      <c r="G132" s="286">
        <v>19152</v>
      </c>
    </row>
    <row r="133" spans="1:7" x14ac:dyDescent="0.25">
      <c r="A133" s="298" t="s">
        <v>21</v>
      </c>
      <c r="B133" s="204" t="s">
        <v>553</v>
      </c>
      <c r="C133" s="283">
        <v>2644</v>
      </c>
      <c r="D133" s="284">
        <v>52</v>
      </c>
      <c r="E133" s="285">
        <v>40</v>
      </c>
      <c r="F133" s="291">
        <v>15000</v>
      </c>
      <c r="G133" s="286">
        <v>15000</v>
      </c>
    </row>
    <row r="134" spans="1:7" x14ac:dyDescent="0.25">
      <c r="A134" s="298" t="s">
        <v>62</v>
      </c>
      <c r="B134" s="204" t="s">
        <v>485</v>
      </c>
      <c r="C134" s="283">
        <v>1911</v>
      </c>
      <c r="D134" s="284">
        <v>52</v>
      </c>
      <c r="E134" s="285">
        <v>44</v>
      </c>
      <c r="F134" s="291">
        <v>15145</v>
      </c>
      <c r="G134" s="286">
        <v>12909</v>
      </c>
    </row>
    <row r="135" spans="1:7" x14ac:dyDescent="0.25">
      <c r="A135" s="298" t="s">
        <v>39</v>
      </c>
      <c r="B135" s="204" t="s">
        <v>577</v>
      </c>
      <c r="C135" s="283">
        <v>1038</v>
      </c>
      <c r="D135" s="284">
        <v>52</v>
      </c>
      <c r="E135" s="285">
        <v>44.5</v>
      </c>
      <c r="F135" s="291">
        <v>15419</v>
      </c>
      <c r="G135" s="286">
        <v>15178</v>
      </c>
    </row>
    <row r="136" spans="1:7" x14ac:dyDescent="0.25">
      <c r="A136" s="298" t="s">
        <v>51</v>
      </c>
      <c r="B136" s="204" t="s">
        <v>507</v>
      </c>
      <c r="C136" s="283">
        <v>4588</v>
      </c>
      <c r="D136" s="284">
        <v>52</v>
      </c>
      <c r="E136" s="285">
        <v>36</v>
      </c>
      <c r="F136" s="291">
        <v>16160</v>
      </c>
      <c r="G136" s="286">
        <v>16160</v>
      </c>
    </row>
    <row r="137" spans="1:7" x14ac:dyDescent="0.25">
      <c r="A137" s="298" t="s">
        <v>55</v>
      </c>
      <c r="B137" s="204" t="s">
        <v>529</v>
      </c>
      <c r="C137" s="283">
        <v>2552</v>
      </c>
      <c r="D137" s="284">
        <v>52</v>
      </c>
      <c r="E137" s="285">
        <v>45</v>
      </c>
      <c r="F137" s="291">
        <v>16580</v>
      </c>
      <c r="G137" s="286">
        <v>14767</v>
      </c>
    </row>
    <row r="138" spans="1:7" x14ac:dyDescent="0.25">
      <c r="A138" s="298" t="s">
        <v>60</v>
      </c>
      <c r="B138" s="204" t="s">
        <v>468</v>
      </c>
      <c r="C138" s="283">
        <v>44578</v>
      </c>
      <c r="D138" s="284">
        <v>52</v>
      </c>
      <c r="E138" s="285">
        <v>48</v>
      </c>
      <c r="F138" s="291">
        <v>16835</v>
      </c>
      <c r="G138" s="286">
        <v>18600</v>
      </c>
    </row>
    <row r="139" spans="1:7" ht="25.5" x14ac:dyDescent="0.25">
      <c r="A139" s="298" t="s">
        <v>61</v>
      </c>
      <c r="B139" s="204" t="s">
        <v>404</v>
      </c>
      <c r="C139" s="283">
        <v>22160</v>
      </c>
      <c r="D139" s="284">
        <v>52</v>
      </c>
      <c r="E139" s="285">
        <v>40.5</v>
      </c>
      <c r="F139" s="291">
        <v>16856</v>
      </c>
      <c r="G139" s="286">
        <v>18963</v>
      </c>
    </row>
    <row r="140" spans="1:7" x14ac:dyDescent="0.25">
      <c r="A140" s="298" t="s">
        <v>28</v>
      </c>
      <c r="B140" s="204" t="s">
        <v>582</v>
      </c>
      <c r="C140" s="283">
        <v>1831</v>
      </c>
      <c r="D140" s="284">
        <v>52</v>
      </c>
      <c r="E140" s="285">
        <v>19</v>
      </c>
      <c r="F140" s="291">
        <v>17088</v>
      </c>
      <c r="G140" s="286">
        <v>14811</v>
      </c>
    </row>
    <row r="141" spans="1:7" x14ac:dyDescent="0.25">
      <c r="A141" s="298" t="s">
        <v>35</v>
      </c>
      <c r="B141" s="204" t="s">
        <v>435</v>
      </c>
      <c r="C141" s="283">
        <v>1734</v>
      </c>
      <c r="D141" s="284">
        <v>52</v>
      </c>
      <c r="E141" s="285">
        <v>39.980769230769234</v>
      </c>
      <c r="F141" s="291">
        <v>17364</v>
      </c>
      <c r="G141" s="286">
        <v>15803</v>
      </c>
    </row>
    <row r="142" spans="1:7" x14ac:dyDescent="0.25">
      <c r="A142" s="298" t="s">
        <v>49</v>
      </c>
      <c r="B142" s="204" t="s">
        <v>428</v>
      </c>
      <c r="C142" s="283">
        <v>1925</v>
      </c>
      <c r="D142" s="284">
        <v>52</v>
      </c>
      <c r="E142" s="285">
        <v>33</v>
      </c>
      <c r="F142" s="291">
        <v>17463</v>
      </c>
      <c r="G142" s="286">
        <v>17968</v>
      </c>
    </row>
    <row r="143" spans="1:7" x14ac:dyDescent="0.25">
      <c r="A143" s="298" t="s">
        <v>20</v>
      </c>
      <c r="B143" s="204" t="s">
        <v>394</v>
      </c>
      <c r="C143" s="283">
        <v>768</v>
      </c>
      <c r="D143" s="284">
        <v>52</v>
      </c>
      <c r="E143" s="285">
        <v>40</v>
      </c>
      <c r="F143" s="291">
        <v>17886</v>
      </c>
      <c r="G143" s="286">
        <v>17886</v>
      </c>
    </row>
    <row r="144" spans="1:7" x14ac:dyDescent="0.25">
      <c r="A144" s="298" t="s">
        <v>37</v>
      </c>
      <c r="B144" s="204" t="s">
        <v>522</v>
      </c>
      <c r="C144" s="283">
        <v>7558</v>
      </c>
      <c r="D144" s="284">
        <v>52</v>
      </c>
      <c r="E144" s="285">
        <v>49</v>
      </c>
      <c r="F144" s="291">
        <v>18596</v>
      </c>
      <c r="G144" s="286">
        <v>18596</v>
      </c>
    </row>
    <row r="145" spans="1:7" x14ac:dyDescent="0.25">
      <c r="A145" s="298" t="s">
        <v>56</v>
      </c>
      <c r="B145" s="204" t="s">
        <v>518</v>
      </c>
      <c r="C145" s="283">
        <v>1897</v>
      </c>
      <c r="D145" s="284">
        <v>52</v>
      </c>
      <c r="E145" s="285">
        <v>46.846153846153847</v>
      </c>
      <c r="F145" s="291">
        <v>18619</v>
      </c>
      <c r="G145" s="286">
        <v>20237</v>
      </c>
    </row>
    <row r="146" spans="1:7" x14ac:dyDescent="0.25">
      <c r="A146" s="298" t="s">
        <v>61</v>
      </c>
      <c r="B146" s="204" t="s">
        <v>400</v>
      </c>
      <c r="C146" s="283">
        <v>3445</v>
      </c>
      <c r="D146" s="284">
        <v>52</v>
      </c>
      <c r="E146" s="285">
        <v>37.5</v>
      </c>
      <c r="F146" s="291">
        <v>19894</v>
      </c>
      <c r="G146" s="286">
        <v>18181</v>
      </c>
    </row>
    <row r="147" spans="1:7" x14ac:dyDescent="0.25">
      <c r="A147" s="298" t="s">
        <v>17</v>
      </c>
      <c r="B147" s="204" t="s">
        <v>472</v>
      </c>
      <c r="C147" s="283">
        <v>2196</v>
      </c>
      <c r="D147" s="284">
        <v>52</v>
      </c>
      <c r="E147" s="285">
        <v>35.480769230769234</v>
      </c>
      <c r="F147" s="291">
        <v>20021</v>
      </c>
      <c r="G147" s="286">
        <v>16470</v>
      </c>
    </row>
    <row r="148" spans="1:7" x14ac:dyDescent="0.25">
      <c r="A148" s="300" t="s">
        <v>45</v>
      </c>
      <c r="B148" s="292" t="s">
        <v>514</v>
      </c>
      <c r="C148" s="293">
        <v>437</v>
      </c>
      <c r="D148" s="294">
        <v>50</v>
      </c>
      <c r="E148" s="295">
        <v>41.6</v>
      </c>
      <c r="F148" s="296">
        <v>21548</v>
      </c>
      <c r="G148" s="297">
        <v>20893</v>
      </c>
    </row>
    <row r="149" spans="1:7" ht="15.75" thickBot="1" x14ac:dyDescent="0.3">
      <c r="A149" s="301" t="s">
        <v>55</v>
      </c>
      <c r="B149" s="302" t="s">
        <v>535</v>
      </c>
      <c r="C149" s="303">
        <v>1983</v>
      </c>
      <c r="D149" s="304">
        <v>52</v>
      </c>
      <c r="E149" s="305">
        <v>44.5</v>
      </c>
      <c r="F149" s="306">
        <v>22577</v>
      </c>
      <c r="G149" s="307">
        <v>25549</v>
      </c>
    </row>
    <row r="150" spans="1:7" s="247" customFormat="1" ht="39" thickBot="1" x14ac:dyDescent="0.3">
      <c r="A150" s="653" t="s">
        <v>165</v>
      </c>
      <c r="B150" s="654" t="s">
        <v>166</v>
      </c>
      <c r="C150" s="655" t="s">
        <v>3</v>
      </c>
      <c r="D150" s="656" t="s">
        <v>167</v>
      </c>
      <c r="E150" s="654" t="s">
        <v>168</v>
      </c>
      <c r="F150" s="657" t="s">
        <v>617</v>
      </c>
      <c r="G150" s="658" t="s">
        <v>618</v>
      </c>
    </row>
    <row r="151" spans="1:7" x14ac:dyDescent="0.25">
      <c r="A151" s="298" t="s">
        <v>57</v>
      </c>
      <c r="B151" s="204" t="s">
        <v>543</v>
      </c>
      <c r="C151" s="283">
        <v>934</v>
      </c>
      <c r="D151" s="284">
        <v>52</v>
      </c>
      <c r="E151" s="285">
        <v>30</v>
      </c>
      <c r="F151" s="291">
        <v>22579</v>
      </c>
      <c r="G151" s="286">
        <v>25204</v>
      </c>
    </row>
    <row r="152" spans="1:7" x14ac:dyDescent="0.25">
      <c r="A152" s="298" t="s">
        <v>31</v>
      </c>
      <c r="B152" s="204" t="s">
        <v>539</v>
      </c>
      <c r="C152" s="283">
        <v>7432</v>
      </c>
      <c r="D152" s="284">
        <v>52</v>
      </c>
      <c r="E152" s="285">
        <v>44</v>
      </c>
      <c r="F152" s="291">
        <v>22657</v>
      </c>
      <c r="G152" s="286">
        <v>39515</v>
      </c>
    </row>
    <row r="153" spans="1:7" x14ac:dyDescent="0.25">
      <c r="A153" s="298" t="s">
        <v>41</v>
      </c>
      <c r="B153" s="204" t="s">
        <v>458</v>
      </c>
      <c r="C153" s="283">
        <v>6518</v>
      </c>
      <c r="D153" s="284">
        <v>51</v>
      </c>
      <c r="E153" s="285">
        <v>37.568627450980394</v>
      </c>
      <c r="F153" s="291">
        <v>23182</v>
      </c>
      <c r="G153" s="286">
        <v>32629</v>
      </c>
    </row>
    <row r="154" spans="1:7" x14ac:dyDescent="0.25">
      <c r="A154" s="298" t="s">
        <v>61</v>
      </c>
      <c r="B154" s="204" t="s">
        <v>409</v>
      </c>
      <c r="C154" s="283">
        <v>2493</v>
      </c>
      <c r="D154" s="284">
        <v>52</v>
      </c>
      <c r="E154" s="285">
        <v>44</v>
      </c>
      <c r="F154" s="291">
        <v>23215</v>
      </c>
      <c r="G154" s="286">
        <v>20919</v>
      </c>
    </row>
    <row r="155" spans="1:7" x14ac:dyDescent="0.25">
      <c r="A155" s="298" t="s">
        <v>38</v>
      </c>
      <c r="B155" s="204" t="s">
        <v>419</v>
      </c>
      <c r="C155" s="283">
        <v>4970</v>
      </c>
      <c r="D155" s="284">
        <v>52</v>
      </c>
      <c r="E155" s="285">
        <v>40</v>
      </c>
      <c r="F155" s="291">
        <v>24275</v>
      </c>
      <c r="G155" s="286">
        <v>28731</v>
      </c>
    </row>
    <row r="156" spans="1:7" ht="25.5" x14ac:dyDescent="0.25">
      <c r="A156" s="298" t="s">
        <v>18</v>
      </c>
      <c r="B156" s="204" t="s">
        <v>462</v>
      </c>
      <c r="C156" s="283">
        <v>1485</v>
      </c>
      <c r="D156" s="284">
        <v>48</v>
      </c>
      <c r="E156" s="285">
        <v>40.5</v>
      </c>
      <c r="F156" s="291">
        <v>24887</v>
      </c>
      <c r="G156" s="286">
        <v>22252</v>
      </c>
    </row>
    <row r="157" spans="1:7" x14ac:dyDescent="0.25">
      <c r="A157" s="298" t="s">
        <v>41</v>
      </c>
      <c r="B157" s="204" t="s">
        <v>461</v>
      </c>
      <c r="C157" s="283">
        <v>8425</v>
      </c>
      <c r="D157" s="284">
        <v>51</v>
      </c>
      <c r="E157" s="285">
        <v>36.862745098039213</v>
      </c>
      <c r="F157" s="291">
        <v>25240</v>
      </c>
      <c r="G157" s="286">
        <v>23297</v>
      </c>
    </row>
    <row r="158" spans="1:7" x14ac:dyDescent="0.25">
      <c r="A158" s="298" t="s">
        <v>48</v>
      </c>
      <c r="B158" s="204" t="s">
        <v>502</v>
      </c>
      <c r="C158" s="283">
        <v>2180</v>
      </c>
      <c r="D158" s="284">
        <v>52</v>
      </c>
      <c r="E158" s="285">
        <v>49</v>
      </c>
      <c r="F158" s="291">
        <v>26190</v>
      </c>
      <c r="G158" s="286">
        <v>24055</v>
      </c>
    </row>
    <row r="159" spans="1:7" x14ac:dyDescent="0.25">
      <c r="A159" s="298" t="s">
        <v>63</v>
      </c>
      <c r="B159" s="204" t="s">
        <v>446</v>
      </c>
      <c r="C159" s="283">
        <v>1680</v>
      </c>
      <c r="D159" s="284">
        <v>52</v>
      </c>
      <c r="E159" s="285">
        <v>34</v>
      </c>
      <c r="F159" s="291">
        <v>26932</v>
      </c>
      <c r="G159" s="286">
        <v>25378</v>
      </c>
    </row>
    <row r="160" spans="1:7" x14ac:dyDescent="0.25">
      <c r="A160" s="298" t="s">
        <v>50</v>
      </c>
      <c r="B160" s="204" t="s">
        <v>566</v>
      </c>
      <c r="C160" s="283">
        <v>1557</v>
      </c>
      <c r="D160" s="284">
        <v>50</v>
      </c>
      <c r="E160" s="285">
        <v>46</v>
      </c>
      <c r="F160" s="291">
        <v>27175</v>
      </c>
      <c r="G160" s="286">
        <v>20396</v>
      </c>
    </row>
    <row r="161" spans="1:7" x14ac:dyDescent="0.25">
      <c r="A161" s="298" t="s">
        <v>61</v>
      </c>
      <c r="B161" s="204" t="s">
        <v>405</v>
      </c>
      <c r="C161" s="283">
        <v>4245</v>
      </c>
      <c r="D161" s="284">
        <v>52</v>
      </c>
      <c r="E161" s="285">
        <v>41.5</v>
      </c>
      <c r="F161" s="291">
        <v>27902</v>
      </c>
      <c r="G161" s="286">
        <v>29974</v>
      </c>
    </row>
    <row r="162" spans="1:7" x14ac:dyDescent="0.25">
      <c r="A162" s="298" t="s">
        <v>61</v>
      </c>
      <c r="B162" s="204" t="s">
        <v>401</v>
      </c>
      <c r="C162" s="283">
        <v>5710</v>
      </c>
      <c r="D162" s="284">
        <v>52</v>
      </c>
      <c r="E162" s="285">
        <v>45.5</v>
      </c>
      <c r="F162" s="291">
        <v>29062</v>
      </c>
      <c r="G162" s="286">
        <v>24028</v>
      </c>
    </row>
    <row r="163" spans="1:7" x14ac:dyDescent="0.25">
      <c r="A163" s="298" t="s">
        <v>52</v>
      </c>
      <c r="B163" s="204" t="s">
        <v>591</v>
      </c>
      <c r="C163" s="283">
        <v>11217</v>
      </c>
      <c r="D163" s="284">
        <v>50</v>
      </c>
      <c r="E163" s="285">
        <v>44.4</v>
      </c>
      <c r="F163" s="291">
        <v>29757</v>
      </c>
      <c r="G163" s="288">
        <v>131160</v>
      </c>
    </row>
    <row r="164" spans="1:7" ht="25.5" x14ac:dyDescent="0.25">
      <c r="A164" s="298" t="s">
        <v>20</v>
      </c>
      <c r="B164" s="204" t="s">
        <v>393</v>
      </c>
      <c r="C164" s="283">
        <v>186</v>
      </c>
      <c r="D164" s="284">
        <v>52</v>
      </c>
      <c r="E164" s="285">
        <v>40</v>
      </c>
      <c r="F164" s="291">
        <v>29808</v>
      </c>
      <c r="G164" s="286">
        <v>29808</v>
      </c>
    </row>
    <row r="165" spans="1:7" x14ac:dyDescent="0.25">
      <c r="A165" s="298" t="s">
        <v>63</v>
      </c>
      <c r="B165" s="204" t="s">
        <v>449</v>
      </c>
      <c r="C165" s="283">
        <v>996</v>
      </c>
      <c r="D165" s="284">
        <v>52</v>
      </c>
      <c r="E165" s="285">
        <v>48</v>
      </c>
      <c r="F165" s="291">
        <v>31113</v>
      </c>
      <c r="G165" s="286">
        <v>39338</v>
      </c>
    </row>
    <row r="166" spans="1:7" ht="25.5" x14ac:dyDescent="0.25">
      <c r="A166" s="298" t="s">
        <v>55</v>
      </c>
      <c r="B166" s="204" t="s">
        <v>537</v>
      </c>
      <c r="C166" s="283">
        <v>4766</v>
      </c>
      <c r="D166" s="284">
        <v>52</v>
      </c>
      <c r="E166" s="285">
        <v>45</v>
      </c>
      <c r="F166" s="291">
        <v>31195</v>
      </c>
      <c r="G166" s="286">
        <v>36530</v>
      </c>
    </row>
    <row r="167" spans="1:7" ht="25.5" x14ac:dyDescent="0.25">
      <c r="A167" s="298" t="s">
        <v>36</v>
      </c>
      <c r="B167" s="204" t="s">
        <v>390</v>
      </c>
      <c r="C167" s="283">
        <v>12206</v>
      </c>
      <c r="D167" s="284">
        <v>52</v>
      </c>
      <c r="E167" s="285">
        <v>48.5</v>
      </c>
      <c r="F167" s="291">
        <v>31954</v>
      </c>
      <c r="G167" s="286">
        <v>34286</v>
      </c>
    </row>
    <row r="168" spans="1:7" x14ac:dyDescent="0.25">
      <c r="A168" s="298" t="s">
        <v>57</v>
      </c>
      <c r="B168" s="204" t="s">
        <v>550</v>
      </c>
      <c r="C168" s="283">
        <v>5370</v>
      </c>
      <c r="D168" s="284">
        <v>52</v>
      </c>
      <c r="E168" s="285">
        <v>54</v>
      </c>
      <c r="F168" s="291">
        <v>32042</v>
      </c>
      <c r="G168" s="286">
        <v>30565</v>
      </c>
    </row>
    <row r="169" spans="1:7" x14ac:dyDescent="0.25">
      <c r="A169" s="298" t="s">
        <v>41</v>
      </c>
      <c r="B169" s="204" t="s">
        <v>459</v>
      </c>
      <c r="C169" s="283">
        <v>2238</v>
      </c>
      <c r="D169" s="284">
        <v>51</v>
      </c>
      <c r="E169" s="285">
        <v>48.450980392156865</v>
      </c>
      <c r="F169" s="291">
        <v>32169</v>
      </c>
      <c r="G169" s="286">
        <v>48209</v>
      </c>
    </row>
    <row r="170" spans="1:7" x14ac:dyDescent="0.25">
      <c r="A170" s="298" t="s">
        <v>48</v>
      </c>
      <c r="B170" s="204" t="s">
        <v>505</v>
      </c>
      <c r="C170" s="283">
        <v>1600</v>
      </c>
      <c r="D170" s="284">
        <v>52</v>
      </c>
      <c r="E170" s="285">
        <v>45</v>
      </c>
      <c r="F170" s="291">
        <v>32865</v>
      </c>
      <c r="G170" s="286">
        <v>33212</v>
      </c>
    </row>
    <row r="171" spans="1:7" x14ac:dyDescent="0.25">
      <c r="A171" s="298" t="s">
        <v>62</v>
      </c>
      <c r="B171" s="204" t="s">
        <v>487</v>
      </c>
      <c r="C171" s="283">
        <v>172368</v>
      </c>
      <c r="D171" s="284">
        <v>52</v>
      </c>
      <c r="E171" s="285">
        <v>56</v>
      </c>
      <c r="F171" s="291">
        <v>34052</v>
      </c>
      <c r="G171" s="286">
        <v>22920</v>
      </c>
    </row>
    <row r="172" spans="1:7" x14ac:dyDescent="0.25">
      <c r="A172" s="298" t="s">
        <v>52</v>
      </c>
      <c r="B172" s="204" t="s">
        <v>593</v>
      </c>
      <c r="C172" s="283">
        <v>5465</v>
      </c>
      <c r="D172" s="284">
        <v>50</v>
      </c>
      <c r="E172" s="285">
        <v>43.36</v>
      </c>
      <c r="F172" s="291">
        <v>34827</v>
      </c>
      <c r="G172" s="286">
        <v>28600</v>
      </c>
    </row>
    <row r="173" spans="1:7" x14ac:dyDescent="0.25">
      <c r="A173" s="298" t="s">
        <v>63</v>
      </c>
      <c r="B173" s="204" t="s">
        <v>448</v>
      </c>
      <c r="C173" s="283">
        <v>1232</v>
      </c>
      <c r="D173" s="284">
        <v>52</v>
      </c>
      <c r="E173" s="285">
        <v>43.5</v>
      </c>
      <c r="F173" s="291">
        <v>37109</v>
      </c>
      <c r="G173" s="286">
        <v>40955</v>
      </c>
    </row>
    <row r="174" spans="1:7" ht="25.5" x14ac:dyDescent="0.25">
      <c r="A174" s="298" t="s">
        <v>32</v>
      </c>
      <c r="B174" s="204" t="s">
        <v>455</v>
      </c>
      <c r="C174" s="283">
        <v>14954</v>
      </c>
      <c r="D174" s="284">
        <v>52</v>
      </c>
      <c r="E174" s="285">
        <v>46.346153846153847</v>
      </c>
      <c r="F174" s="291">
        <v>37625</v>
      </c>
      <c r="G174" s="286">
        <v>43025</v>
      </c>
    </row>
    <row r="175" spans="1:7" x14ac:dyDescent="0.25">
      <c r="A175" s="298" t="s">
        <v>49</v>
      </c>
      <c r="B175" s="204" t="s">
        <v>427</v>
      </c>
      <c r="C175" s="283">
        <v>5787</v>
      </c>
      <c r="D175" s="284">
        <v>52</v>
      </c>
      <c r="E175" s="285">
        <v>48.5</v>
      </c>
      <c r="F175" s="291">
        <v>37749</v>
      </c>
      <c r="G175" s="286">
        <v>38315</v>
      </c>
    </row>
    <row r="176" spans="1:7" x14ac:dyDescent="0.25">
      <c r="A176" s="298" t="s">
        <v>45</v>
      </c>
      <c r="B176" s="204" t="s">
        <v>513</v>
      </c>
      <c r="C176" s="283">
        <v>1527</v>
      </c>
      <c r="D176" s="284">
        <v>50</v>
      </c>
      <c r="E176" s="285">
        <v>47.84</v>
      </c>
      <c r="F176" s="291">
        <v>38115</v>
      </c>
      <c r="G176" s="286">
        <v>33647</v>
      </c>
    </row>
    <row r="177" spans="1:7" x14ac:dyDescent="0.25">
      <c r="A177" s="298" t="s">
        <v>61</v>
      </c>
      <c r="B177" s="204" t="s">
        <v>403</v>
      </c>
      <c r="C177" s="283">
        <v>7041</v>
      </c>
      <c r="D177" s="284">
        <v>52</v>
      </c>
      <c r="E177" s="285">
        <v>50</v>
      </c>
      <c r="F177" s="291">
        <v>39137</v>
      </c>
      <c r="G177" s="286">
        <v>41204</v>
      </c>
    </row>
    <row r="178" spans="1:7" ht="15.75" thickBot="1" x14ac:dyDescent="0.3">
      <c r="A178" s="300" t="s">
        <v>27</v>
      </c>
      <c r="B178" s="292" t="s">
        <v>441</v>
      </c>
      <c r="C178" s="293">
        <v>12956</v>
      </c>
      <c r="D178" s="294">
        <v>52</v>
      </c>
      <c r="E178" s="295">
        <v>43</v>
      </c>
      <c r="F178" s="296">
        <v>39493</v>
      </c>
      <c r="G178" s="297">
        <v>43605</v>
      </c>
    </row>
    <row r="179" spans="1:7" s="247" customFormat="1" ht="39" thickBot="1" x14ac:dyDescent="0.3">
      <c r="A179" s="653" t="s">
        <v>165</v>
      </c>
      <c r="B179" s="654" t="s">
        <v>166</v>
      </c>
      <c r="C179" s="655" t="s">
        <v>3</v>
      </c>
      <c r="D179" s="656" t="s">
        <v>167</v>
      </c>
      <c r="E179" s="654" t="s">
        <v>168</v>
      </c>
      <c r="F179" s="657" t="s">
        <v>617</v>
      </c>
      <c r="G179" s="658" t="s">
        <v>618</v>
      </c>
    </row>
    <row r="180" spans="1:7" x14ac:dyDescent="0.25">
      <c r="A180" s="301" t="s">
        <v>62</v>
      </c>
      <c r="B180" s="302" t="s">
        <v>477</v>
      </c>
      <c r="C180" s="303">
        <v>11603</v>
      </c>
      <c r="D180" s="304">
        <v>52</v>
      </c>
      <c r="E180" s="305">
        <v>52</v>
      </c>
      <c r="F180" s="306">
        <v>39494</v>
      </c>
      <c r="G180" s="307">
        <v>36813</v>
      </c>
    </row>
    <row r="181" spans="1:7" x14ac:dyDescent="0.25">
      <c r="A181" s="298" t="s">
        <v>48</v>
      </c>
      <c r="B181" s="204" t="s">
        <v>503</v>
      </c>
      <c r="C181" s="283">
        <v>2290</v>
      </c>
      <c r="D181" s="284">
        <v>52</v>
      </c>
      <c r="E181" s="285">
        <v>45</v>
      </c>
      <c r="F181" s="291">
        <v>39616</v>
      </c>
      <c r="G181" s="286">
        <v>36365</v>
      </c>
    </row>
    <row r="182" spans="1:7" ht="25.5" x14ac:dyDescent="0.25">
      <c r="A182" s="298" t="s">
        <v>58</v>
      </c>
      <c r="B182" s="204" t="s">
        <v>509</v>
      </c>
      <c r="C182" s="283">
        <v>4000</v>
      </c>
      <c r="D182" s="284">
        <v>52</v>
      </c>
      <c r="E182" s="285">
        <v>40</v>
      </c>
      <c r="F182" s="291">
        <v>41242</v>
      </c>
      <c r="G182" s="286">
        <v>37761</v>
      </c>
    </row>
    <row r="183" spans="1:7" x14ac:dyDescent="0.25">
      <c r="A183" s="298" t="s">
        <v>61</v>
      </c>
      <c r="B183" s="204" t="s">
        <v>408</v>
      </c>
      <c r="C183" s="283">
        <v>4406</v>
      </c>
      <c r="D183" s="284">
        <v>52</v>
      </c>
      <c r="E183" s="285">
        <v>49</v>
      </c>
      <c r="F183" s="291">
        <v>41972</v>
      </c>
      <c r="G183" s="286">
        <v>40984</v>
      </c>
    </row>
    <row r="184" spans="1:7" x14ac:dyDescent="0.25">
      <c r="A184" s="298" t="s">
        <v>55</v>
      </c>
      <c r="B184" s="204" t="s">
        <v>527</v>
      </c>
      <c r="C184" s="283">
        <v>5005</v>
      </c>
      <c r="D184" s="284">
        <v>52</v>
      </c>
      <c r="E184" s="285">
        <v>46</v>
      </c>
      <c r="F184" s="291">
        <v>45373</v>
      </c>
      <c r="G184" s="286">
        <v>39907</v>
      </c>
    </row>
    <row r="185" spans="1:7" x14ac:dyDescent="0.25">
      <c r="A185" s="298" t="s">
        <v>52</v>
      </c>
      <c r="B185" s="204" t="s">
        <v>592</v>
      </c>
      <c r="C185" s="283">
        <v>7157</v>
      </c>
      <c r="D185" s="284">
        <v>50</v>
      </c>
      <c r="E185" s="285">
        <v>49.6</v>
      </c>
      <c r="F185" s="291">
        <v>45818</v>
      </c>
      <c r="G185" s="286">
        <v>42817</v>
      </c>
    </row>
    <row r="186" spans="1:7" ht="25.5" x14ac:dyDescent="0.25">
      <c r="A186" s="298" t="s">
        <v>33</v>
      </c>
      <c r="B186" s="204" t="s">
        <v>496</v>
      </c>
      <c r="C186" s="283">
        <v>15513</v>
      </c>
      <c r="D186" s="284">
        <v>52</v>
      </c>
      <c r="E186" s="285">
        <v>41.53846153846154</v>
      </c>
      <c r="F186" s="291">
        <v>46213</v>
      </c>
      <c r="G186" s="286">
        <v>46213</v>
      </c>
    </row>
    <row r="187" spans="1:7" ht="25.5" x14ac:dyDescent="0.25">
      <c r="A187" s="298" t="s">
        <v>39</v>
      </c>
      <c r="B187" s="204" t="s">
        <v>576</v>
      </c>
      <c r="C187" s="283">
        <v>6406</v>
      </c>
      <c r="D187" s="284">
        <v>52</v>
      </c>
      <c r="E187" s="285">
        <v>53</v>
      </c>
      <c r="F187" s="291">
        <v>47314</v>
      </c>
      <c r="G187" s="286">
        <v>47314</v>
      </c>
    </row>
    <row r="188" spans="1:7" x14ac:dyDescent="0.25">
      <c r="A188" s="298" t="s">
        <v>46</v>
      </c>
      <c r="B188" s="204" t="s">
        <v>557</v>
      </c>
      <c r="C188" s="283">
        <v>2818</v>
      </c>
      <c r="D188" s="284">
        <v>52</v>
      </c>
      <c r="E188" s="285">
        <v>20.615384615384617</v>
      </c>
      <c r="F188" s="291">
        <v>47851</v>
      </c>
      <c r="G188" s="286">
        <v>44161</v>
      </c>
    </row>
    <row r="189" spans="1:7" x14ac:dyDescent="0.25">
      <c r="A189" s="298" t="s">
        <v>57</v>
      </c>
      <c r="B189" s="204" t="s">
        <v>547</v>
      </c>
      <c r="C189" s="283">
        <v>3011</v>
      </c>
      <c r="D189" s="284">
        <v>52</v>
      </c>
      <c r="E189" s="285">
        <v>51</v>
      </c>
      <c r="F189" s="291">
        <v>54883</v>
      </c>
      <c r="G189" s="286">
        <v>62765</v>
      </c>
    </row>
    <row r="190" spans="1:7" x14ac:dyDescent="0.25">
      <c r="A190" s="298" t="s">
        <v>60</v>
      </c>
      <c r="B190" s="204" t="s">
        <v>464</v>
      </c>
      <c r="C190" s="283">
        <v>9994</v>
      </c>
      <c r="D190" s="284">
        <v>52</v>
      </c>
      <c r="E190" s="285">
        <v>54</v>
      </c>
      <c r="F190" s="291">
        <v>56033</v>
      </c>
      <c r="G190" s="286">
        <v>50684</v>
      </c>
    </row>
    <row r="191" spans="1:7" ht="38.25" x14ac:dyDescent="0.25">
      <c r="A191" s="298" t="s">
        <v>24</v>
      </c>
      <c r="B191" s="204" t="s">
        <v>392</v>
      </c>
      <c r="C191" s="652">
        <v>24807</v>
      </c>
      <c r="D191" s="284">
        <v>52</v>
      </c>
      <c r="E191" s="285">
        <v>46</v>
      </c>
      <c r="F191" s="291">
        <v>56369</v>
      </c>
      <c r="G191" s="286">
        <v>54968</v>
      </c>
    </row>
    <row r="192" spans="1:7" ht="25.5" x14ac:dyDescent="0.25">
      <c r="A192" s="298" t="s">
        <v>56</v>
      </c>
      <c r="B192" s="204" t="s">
        <v>516</v>
      </c>
      <c r="C192" s="283">
        <v>13263</v>
      </c>
      <c r="D192" s="284">
        <v>52</v>
      </c>
      <c r="E192" s="285">
        <v>51.846153846153847</v>
      </c>
      <c r="F192" s="291">
        <v>57218</v>
      </c>
      <c r="G192" s="286">
        <v>60219</v>
      </c>
    </row>
    <row r="193" spans="1:7" x14ac:dyDescent="0.25">
      <c r="A193" s="298" t="s">
        <v>53</v>
      </c>
      <c r="B193" s="204" t="s">
        <v>590</v>
      </c>
      <c r="C193" s="283">
        <v>10815</v>
      </c>
      <c r="D193" s="284">
        <v>52</v>
      </c>
      <c r="E193" s="285">
        <v>49</v>
      </c>
      <c r="F193" s="291">
        <v>58327</v>
      </c>
      <c r="G193" s="286">
        <v>63218</v>
      </c>
    </row>
    <row r="194" spans="1:7" x14ac:dyDescent="0.25">
      <c r="A194" s="298" t="s">
        <v>63</v>
      </c>
      <c r="B194" s="204" t="s">
        <v>451</v>
      </c>
      <c r="C194" s="283">
        <v>8054</v>
      </c>
      <c r="D194" s="284">
        <v>52</v>
      </c>
      <c r="E194" s="285">
        <v>47</v>
      </c>
      <c r="F194" s="291">
        <v>58574</v>
      </c>
      <c r="G194" s="286">
        <v>68092</v>
      </c>
    </row>
    <row r="195" spans="1:7" ht="25.5" x14ac:dyDescent="0.25">
      <c r="A195" s="298" t="s">
        <v>43</v>
      </c>
      <c r="B195" s="204" t="s">
        <v>609</v>
      </c>
      <c r="C195" s="283">
        <v>33203</v>
      </c>
      <c r="D195" s="284">
        <v>52</v>
      </c>
      <c r="E195" s="285">
        <v>53</v>
      </c>
      <c r="F195" s="291">
        <v>61196</v>
      </c>
      <c r="G195" s="286">
        <v>57712</v>
      </c>
    </row>
    <row r="196" spans="1:7" ht="25.5" x14ac:dyDescent="0.25">
      <c r="A196" s="298" t="s">
        <v>26</v>
      </c>
      <c r="B196" s="204" t="s">
        <v>611</v>
      </c>
      <c r="C196" s="283">
        <v>4988</v>
      </c>
      <c r="D196" s="284">
        <v>52</v>
      </c>
      <c r="E196" s="285">
        <v>48.903846153846153</v>
      </c>
      <c r="F196" s="291">
        <v>61525</v>
      </c>
      <c r="G196" s="286">
        <v>66355</v>
      </c>
    </row>
    <row r="197" spans="1:7" x14ac:dyDescent="0.25">
      <c r="A197" s="298" t="s">
        <v>28</v>
      </c>
      <c r="B197" s="204" t="s">
        <v>586</v>
      </c>
      <c r="C197" s="283">
        <v>10271</v>
      </c>
      <c r="D197" s="284">
        <v>52</v>
      </c>
      <c r="E197" s="285">
        <v>48</v>
      </c>
      <c r="F197" s="291">
        <v>64618</v>
      </c>
      <c r="G197" s="286">
        <v>49939</v>
      </c>
    </row>
    <row r="198" spans="1:7" x14ac:dyDescent="0.25">
      <c r="A198" s="298" t="s">
        <v>63</v>
      </c>
      <c r="B198" s="204" t="s">
        <v>447</v>
      </c>
      <c r="C198" s="283">
        <v>26529</v>
      </c>
      <c r="D198" s="284">
        <v>52</v>
      </c>
      <c r="E198" s="285">
        <v>49.5</v>
      </c>
      <c r="F198" s="291">
        <v>67518</v>
      </c>
      <c r="G198" s="286">
        <v>73465</v>
      </c>
    </row>
    <row r="199" spans="1:7" x14ac:dyDescent="0.25">
      <c r="A199" s="298" t="s">
        <v>60</v>
      </c>
      <c r="B199" s="204" t="s">
        <v>463</v>
      </c>
      <c r="C199" s="283">
        <v>44578</v>
      </c>
      <c r="D199" s="284">
        <v>52</v>
      </c>
      <c r="E199" s="285">
        <v>54.96153846153846</v>
      </c>
      <c r="F199" s="291">
        <v>68119</v>
      </c>
      <c r="G199" s="286">
        <v>70289</v>
      </c>
    </row>
    <row r="200" spans="1:7" x14ac:dyDescent="0.25">
      <c r="A200" s="298" t="s">
        <v>62</v>
      </c>
      <c r="B200" s="204" t="s">
        <v>483</v>
      </c>
      <c r="C200" s="283">
        <v>172368</v>
      </c>
      <c r="D200" s="284">
        <v>52</v>
      </c>
      <c r="E200" s="285">
        <v>56</v>
      </c>
      <c r="F200" s="291">
        <v>69959</v>
      </c>
      <c r="G200" s="286">
        <v>63788</v>
      </c>
    </row>
    <row r="201" spans="1:7" x14ac:dyDescent="0.25">
      <c r="A201" s="298" t="s">
        <v>57</v>
      </c>
      <c r="B201" s="204" t="s">
        <v>546</v>
      </c>
      <c r="C201" s="283">
        <v>8759</v>
      </c>
      <c r="D201" s="284">
        <v>52</v>
      </c>
      <c r="E201" s="285">
        <v>51</v>
      </c>
      <c r="F201" s="291">
        <v>69994</v>
      </c>
      <c r="G201" s="286">
        <v>65968</v>
      </c>
    </row>
    <row r="202" spans="1:7" x14ac:dyDescent="0.25">
      <c r="A202" s="298" t="s">
        <v>50</v>
      </c>
      <c r="B202" s="204" t="s">
        <v>558</v>
      </c>
      <c r="C202" s="283">
        <v>12747</v>
      </c>
      <c r="D202" s="284">
        <v>50</v>
      </c>
      <c r="E202" s="285">
        <v>53.5</v>
      </c>
      <c r="F202" s="291">
        <v>70816</v>
      </c>
      <c r="G202" s="286">
        <v>81775</v>
      </c>
    </row>
    <row r="203" spans="1:7" x14ac:dyDescent="0.25">
      <c r="A203" s="298" t="s">
        <v>60</v>
      </c>
      <c r="B203" s="204" t="s">
        <v>466</v>
      </c>
      <c r="C203" s="283">
        <v>44578</v>
      </c>
      <c r="D203" s="284">
        <v>52</v>
      </c>
      <c r="E203" s="285">
        <v>54</v>
      </c>
      <c r="F203" s="291">
        <v>73585</v>
      </c>
      <c r="G203" s="286">
        <v>77317</v>
      </c>
    </row>
    <row r="204" spans="1:7" x14ac:dyDescent="0.25">
      <c r="A204" s="298" t="s">
        <v>63</v>
      </c>
      <c r="B204" s="204" t="s">
        <v>445</v>
      </c>
      <c r="C204" s="283">
        <v>7427</v>
      </c>
      <c r="D204" s="284">
        <v>52</v>
      </c>
      <c r="E204" s="285">
        <v>48.5</v>
      </c>
      <c r="F204" s="291">
        <v>74396</v>
      </c>
      <c r="G204" s="286">
        <v>80539</v>
      </c>
    </row>
    <row r="205" spans="1:7" s="247" customFormat="1" ht="15.75" thickBot="1" x14ac:dyDescent="0.3">
      <c r="A205" s="298"/>
      <c r="B205" s="204"/>
      <c r="C205" s="283"/>
      <c r="D205" s="284"/>
      <c r="E205" s="285"/>
      <c r="F205" s="291"/>
      <c r="G205" s="286"/>
    </row>
    <row r="206" spans="1:7" s="247" customFormat="1" ht="39" thickBot="1" x14ac:dyDescent="0.3">
      <c r="A206" s="653" t="s">
        <v>165</v>
      </c>
      <c r="B206" s="654" t="s">
        <v>166</v>
      </c>
      <c r="C206" s="655" t="s">
        <v>3</v>
      </c>
      <c r="D206" s="656" t="s">
        <v>167</v>
      </c>
      <c r="E206" s="654" t="s">
        <v>168</v>
      </c>
      <c r="F206" s="657" t="s">
        <v>617</v>
      </c>
      <c r="G206" s="658" t="s">
        <v>618</v>
      </c>
    </row>
    <row r="207" spans="1:7" s="247" customFormat="1" ht="25.5" x14ac:dyDescent="0.25">
      <c r="A207" s="298" t="s">
        <v>41</v>
      </c>
      <c r="B207" s="204" t="s">
        <v>457</v>
      </c>
      <c r="C207" s="283">
        <v>10259</v>
      </c>
      <c r="D207" s="284">
        <v>52</v>
      </c>
      <c r="E207" s="285">
        <v>50.32692307692308</v>
      </c>
      <c r="F207" s="291">
        <v>76875</v>
      </c>
      <c r="G207" s="286">
        <v>109777</v>
      </c>
    </row>
    <row r="208" spans="1:7" x14ac:dyDescent="0.25">
      <c r="A208" s="298" t="s">
        <v>47</v>
      </c>
      <c r="B208" s="204" t="s">
        <v>415</v>
      </c>
      <c r="C208" s="283">
        <v>23452</v>
      </c>
      <c r="D208" s="284">
        <v>52</v>
      </c>
      <c r="E208" s="285">
        <v>51</v>
      </c>
      <c r="F208" s="291">
        <v>77760</v>
      </c>
      <c r="G208" s="286">
        <v>80759</v>
      </c>
    </row>
    <row r="209" spans="1:7" ht="25.5" x14ac:dyDescent="0.25">
      <c r="A209" s="298" t="s">
        <v>59</v>
      </c>
      <c r="B209" s="204" t="s">
        <v>491</v>
      </c>
      <c r="C209" s="283">
        <v>13687</v>
      </c>
      <c r="D209" s="284">
        <v>52</v>
      </c>
      <c r="E209" s="285">
        <v>60</v>
      </c>
      <c r="F209" s="291">
        <v>78266</v>
      </c>
      <c r="G209" s="286">
        <v>80910</v>
      </c>
    </row>
    <row r="210" spans="1:7" x14ac:dyDescent="0.25">
      <c r="A210" s="298" t="s">
        <v>44</v>
      </c>
      <c r="B210" s="204" t="s">
        <v>579</v>
      </c>
      <c r="C210" s="283">
        <v>24775</v>
      </c>
      <c r="D210" s="284">
        <v>52</v>
      </c>
      <c r="E210" s="285">
        <v>50</v>
      </c>
      <c r="F210" s="291">
        <v>80381</v>
      </c>
      <c r="G210" s="286">
        <v>82466</v>
      </c>
    </row>
    <row r="211" spans="1:7" x14ac:dyDescent="0.25">
      <c r="A211" s="298" t="s">
        <v>55</v>
      </c>
      <c r="B211" s="204" t="s">
        <v>538</v>
      </c>
      <c r="C211" s="283">
        <v>6463</v>
      </c>
      <c r="D211" s="284">
        <v>52</v>
      </c>
      <c r="E211" s="285">
        <v>43.5</v>
      </c>
      <c r="F211" s="291">
        <v>84575</v>
      </c>
      <c r="G211" s="286">
        <v>73158</v>
      </c>
    </row>
    <row r="212" spans="1:7" x14ac:dyDescent="0.25">
      <c r="A212" s="298" t="s">
        <v>65</v>
      </c>
      <c r="B212" s="204" t="s">
        <v>515</v>
      </c>
      <c r="C212" s="283">
        <v>15416</v>
      </c>
      <c r="D212" s="284">
        <v>52</v>
      </c>
      <c r="E212" s="285">
        <v>51</v>
      </c>
      <c r="F212" s="291">
        <v>85394</v>
      </c>
      <c r="G212" s="286">
        <v>82253</v>
      </c>
    </row>
    <row r="213" spans="1:7" x14ac:dyDescent="0.25">
      <c r="A213" s="298" t="s">
        <v>51</v>
      </c>
      <c r="B213" s="204" t="s">
        <v>506</v>
      </c>
      <c r="C213" s="283">
        <v>18978</v>
      </c>
      <c r="D213" s="284">
        <v>52</v>
      </c>
      <c r="E213" s="285">
        <v>45.5</v>
      </c>
      <c r="F213" s="291">
        <v>86941</v>
      </c>
      <c r="G213" s="286">
        <v>86941</v>
      </c>
    </row>
    <row r="214" spans="1:7" x14ac:dyDescent="0.25">
      <c r="A214" s="298" t="s">
        <v>60</v>
      </c>
      <c r="B214" s="204" t="s">
        <v>469</v>
      </c>
      <c r="C214" s="283">
        <v>44578</v>
      </c>
      <c r="D214" s="284">
        <v>52</v>
      </c>
      <c r="E214" s="285">
        <v>48</v>
      </c>
      <c r="F214" s="291">
        <v>87377</v>
      </c>
      <c r="G214" s="286">
        <v>98160</v>
      </c>
    </row>
    <row r="215" spans="1:7" x14ac:dyDescent="0.25">
      <c r="A215" s="298" t="s">
        <v>57</v>
      </c>
      <c r="B215" s="204" t="s">
        <v>545</v>
      </c>
      <c r="C215" s="283">
        <v>14870</v>
      </c>
      <c r="D215" s="284">
        <v>52</v>
      </c>
      <c r="E215" s="285">
        <v>60</v>
      </c>
      <c r="F215" s="291">
        <v>87905</v>
      </c>
      <c r="G215" s="286">
        <v>101918</v>
      </c>
    </row>
    <row r="216" spans="1:7" x14ac:dyDescent="0.25">
      <c r="A216" s="298" t="s">
        <v>62</v>
      </c>
      <c r="B216" s="204" t="s">
        <v>473</v>
      </c>
      <c r="C216" s="283">
        <v>172368</v>
      </c>
      <c r="D216" s="284">
        <v>52</v>
      </c>
      <c r="E216" s="285">
        <v>68</v>
      </c>
      <c r="F216" s="291">
        <v>87969</v>
      </c>
      <c r="G216" s="286">
        <v>50867</v>
      </c>
    </row>
    <row r="217" spans="1:7" x14ac:dyDescent="0.25">
      <c r="A217" s="298" t="s">
        <v>59</v>
      </c>
      <c r="B217" s="204" t="s">
        <v>495</v>
      </c>
      <c r="C217" s="283">
        <v>5886</v>
      </c>
      <c r="D217" s="284">
        <v>52</v>
      </c>
      <c r="E217" s="285">
        <v>56</v>
      </c>
      <c r="F217" s="291">
        <v>93998</v>
      </c>
      <c r="G217" s="286">
        <v>98044</v>
      </c>
    </row>
    <row r="218" spans="1:7" x14ac:dyDescent="0.25">
      <c r="A218" s="298" t="s">
        <v>60</v>
      </c>
      <c r="B218" s="204" t="s">
        <v>471</v>
      </c>
      <c r="C218" s="283">
        <v>70113</v>
      </c>
      <c r="D218" s="284">
        <v>52</v>
      </c>
      <c r="E218" s="285">
        <v>46</v>
      </c>
      <c r="F218" s="291">
        <v>95952</v>
      </c>
      <c r="G218" s="286">
        <v>104760</v>
      </c>
    </row>
    <row r="219" spans="1:7" x14ac:dyDescent="0.25">
      <c r="A219" s="298" t="s">
        <v>55</v>
      </c>
      <c r="B219" s="204" t="s">
        <v>526</v>
      </c>
      <c r="C219" s="283">
        <v>7315</v>
      </c>
      <c r="D219" s="284">
        <v>52</v>
      </c>
      <c r="E219" s="285">
        <v>47.5</v>
      </c>
      <c r="F219" s="291">
        <v>97440</v>
      </c>
      <c r="G219" s="286">
        <v>105140</v>
      </c>
    </row>
    <row r="220" spans="1:7" ht="25.5" x14ac:dyDescent="0.25">
      <c r="A220" s="298" t="s">
        <v>59</v>
      </c>
      <c r="B220" s="204" t="s">
        <v>490</v>
      </c>
      <c r="C220" s="283">
        <v>3004</v>
      </c>
      <c r="D220" s="284">
        <v>52</v>
      </c>
      <c r="E220" s="285">
        <v>56</v>
      </c>
      <c r="F220" s="291">
        <v>99502</v>
      </c>
      <c r="G220" s="286">
        <v>110229</v>
      </c>
    </row>
    <row r="221" spans="1:7" x14ac:dyDescent="0.25">
      <c r="A221" s="298" t="s">
        <v>61</v>
      </c>
      <c r="B221" s="204" t="s">
        <v>396</v>
      </c>
      <c r="C221" s="283">
        <v>26154</v>
      </c>
      <c r="D221" s="284">
        <v>52</v>
      </c>
      <c r="E221" s="285">
        <v>58</v>
      </c>
      <c r="F221" s="291">
        <v>100338</v>
      </c>
      <c r="G221" s="286">
        <v>82803</v>
      </c>
    </row>
    <row r="222" spans="1:7" x14ac:dyDescent="0.25">
      <c r="A222" s="298" t="s">
        <v>61</v>
      </c>
      <c r="B222" s="204" t="s">
        <v>397</v>
      </c>
      <c r="C222" s="283">
        <v>22160</v>
      </c>
      <c r="D222" s="284">
        <v>52</v>
      </c>
      <c r="E222" s="285">
        <v>53</v>
      </c>
      <c r="F222" s="291">
        <v>100544</v>
      </c>
      <c r="G222" s="286">
        <v>93929</v>
      </c>
    </row>
    <row r="223" spans="1:7" x14ac:dyDescent="0.25">
      <c r="A223" s="298" t="s">
        <v>60</v>
      </c>
      <c r="B223" s="204" t="s">
        <v>467</v>
      </c>
      <c r="C223" s="283">
        <v>4920</v>
      </c>
      <c r="D223" s="284">
        <v>52</v>
      </c>
      <c r="E223" s="285">
        <v>38.67307692307692</v>
      </c>
      <c r="F223" s="291">
        <v>101929</v>
      </c>
      <c r="G223" s="286">
        <v>103833</v>
      </c>
    </row>
    <row r="224" spans="1:7" x14ac:dyDescent="0.25">
      <c r="A224" s="298" t="s">
        <v>56</v>
      </c>
      <c r="B224" s="204" t="s">
        <v>517</v>
      </c>
      <c r="C224" s="283">
        <v>24427</v>
      </c>
      <c r="D224" s="284">
        <v>52</v>
      </c>
      <c r="E224" s="285">
        <v>53.846153846153847</v>
      </c>
      <c r="F224" s="291">
        <v>104392</v>
      </c>
      <c r="G224" s="286">
        <v>113798</v>
      </c>
    </row>
    <row r="225" spans="1:7" x14ac:dyDescent="0.25">
      <c r="A225" s="298" t="s">
        <v>45</v>
      </c>
      <c r="B225" s="204" t="s">
        <v>511</v>
      </c>
      <c r="C225" s="283">
        <v>12515</v>
      </c>
      <c r="D225" s="284">
        <v>50</v>
      </c>
      <c r="E225" s="285">
        <v>58.24</v>
      </c>
      <c r="F225" s="291">
        <v>104548</v>
      </c>
      <c r="G225" s="286">
        <v>77859</v>
      </c>
    </row>
    <row r="226" spans="1:7" x14ac:dyDescent="0.25">
      <c r="A226" s="298" t="s">
        <v>30</v>
      </c>
      <c r="B226" s="204" t="s">
        <v>601</v>
      </c>
      <c r="C226" s="283">
        <v>8481</v>
      </c>
      <c r="D226" s="284">
        <v>52</v>
      </c>
      <c r="E226" s="285">
        <v>53.42307692307692</v>
      </c>
      <c r="F226" s="291">
        <v>104663</v>
      </c>
      <c r="G226" s="286">
        <v>104663</v>
      </c>
    </row>
    <row r="227" spans="1:7" x14ac:dyDescent="0.25">
      <c r="A227" s="298" t="s">
        <v>59</v>
      </c>
      <c r="B227" s="204" t="s">
        <v>488</v>
      </c>
      <c r="C227" s="283">
        <v>13687</v>
      </c>
      <c r="D227" s="284">
        <v>52</v>
      </c>
      <c r="E227" s="285">
        <v>56</v>
      </c>
      <c r="F227" s="291">
        <v>105246</v>
      </c>
      <c r="G227" s="286">
        <v>107147</v>
      </c>
    </row>
    <row r="228" spans="1:7" x14ac:dyDescent="0.25">
      <c r="A228" s="298" t="s">
        <v>62</v>
      </c>
      <c r="B228" s="204" t="s">
        <v>484</v>
      </c>
      <c r="C228" s="283">
        <v>25305</v>
      </c>
      <c r="D228" s="284">
        <v>52</v>
      </c>
      <c r="E228" s="285">
        <v>64</v>
      </c>
      <c r="F228" s="291">
        <v>107663</v>
      </c>
      <c r="G228" s="286">
        <v>96297</v>
      </c>
    </row>
    <row r="229" spans="1:7" x14ac:dyDescent="0.25">
      <c r="A229" s="298" t="s">
        <v>48</v>
      </c>
      <c r="B229" s="204" t="s">
        <v>504</v>
      </c>
      <c r="C229" s="283">
        <v>47556</v>
      </c>
      <c r="D229" s="284">
        <v>52</v>
      </c>
      <c r="E229" s="285">
        <v>49</v>
      </c>
      <c r="F229" s="291">
        <v>110063</v>
      </c>
      <c r="G229" s="286">
        <v>104722</v>
      </c>
    </row>
    <row r="230" spans="1:7" ht="25.5" x14ac:dyDescent="0.25">
      <c r="A230" s="298" t="s">
        <v>54</v>
      </c>
      <c r="B230" s="204" t="s">
        <v>525</v>
      </c>
      <c r="C230" s="283">
        <v>40921</v>
      </c>
      <c r="D230" s="284">
        <v>52</v>
      </c>
      <c r="E230" s="285">
        <v>63.519230769230766</v>
      </c>
      <c r="F230" s="291">
        <v>115000</v>
      </c>
      <c r="G230" s="286">
        <v>115000</v>
      </c>
    </row>
    <row r="231" spans="1:7" ht="25.5" x14ac:dyDescent="0.25">
      <c r="A231" s="298" t="s">
        <v>59</v>
      </c>
      <c r="B231" s="204" t="s">
        <v>489</v>
      </c>
      <c r="C231" s="283">
        <v>18554</v>
      </c>
      <c r="D231" s="284">
        <v>52</v>
      </c>
      <c r="E231" s="285">
        <v>60</v>
      </c>
      <c r="F231" s="291">
        <v>121948</v>
      </c>
      <c r="G231" s="286">
        <v>98992</v>
      </c>
    </row>
    <row r="232" spans="1:7" x14ac:dyDescent="0.25">
      <c r="A232" s="298" t="s">
        <v>59</v>
      </c>
      <c r="B232" s="204" t="s">
        <v>494</v>
      </c>
      <c r="C232" s="283">
        <v>44578</v>
      </c>
      <c r="D232" s="284">
        <v>52</v>
      </c>
      <c r="E232" s="285">
        <v>56</v>
      </c>
      <c r="F232" s="291">
        <v>125670</v>
      </c>
      <c r="G232" s="286">
        <v>124901</v>
      </c>
    </row>
    <row r="233" spans="1:7" ht="25.5" x14ac:dyDescent="0.25">
      <c r="A233" s="298" t="s">
        <v>46</v>
      </c>
      <c r="B233" s="204" t="s">
        <v>556</v>
      </c>
      <c r="C233" s="283">
        <v>10813</v>
      </c>
      <c r="D233" s="284">
        <v>52</v>
      </c>
      <c r="E233" s="285">
        <v>32</v>
      </c>
      <c r="F233" s="291">
        <v>131107</v>
      </c>
      <c r="G233" s="286">
        <v>107902</v>
      </c>
    </row>
    <row r="234" spans="1:7" ht="15.75" thickBot="1" x14ac:dyDescent="0.3">
      <c r="A234" s="298" t="s">
        <v>63</v>
      </c>
      <c r="B234" s="204" t="s">
        <v>442</v>
      </c>
      <c r="C234" s="283">
        <v>14763</v>
      </c>
      <c r="D234" s="284">
        <v>52</v>
      </c>
      <c r="E234" s="285">
        <v>53.5</v>
      </c>
      <c r="F234" s="291">
        <v>132790</v>
      </c>
      <c r="G234" s="286">
        <v>142291</v>
      </c>
    </row>
    <row r="235" spans="1:7" s="247" customFormat="1" ht="39" thickBot="1" x14ac:dyDescent="0.3">
      <c r="A235" s="653" t="s">
        <v>165</v>
      </c>
      <c r="B235" s="654" t="s">
        <v>166</v>
      </c>
      <c r="C235" s="655" t="s">
        <v>3</v>
      </c>
      <c r="D235" s="656" t="s">
        <v>167</v>
      </c>
      <c r="E235" s="654" t="s">
        <v>168</v>
      </c>
      <c r="F235" s="657" t="s">
        <v>617</v>
      </c>
      <c r="G235" s="658" t="s">
        <v>618</v>
      </c>
    </row>
    <row r="236" spans="1:7" x14ac:dyDescent="0.25">
      <c r="A236" s="298" t="s">
        <v>63</v>
      </c>
      <c r="B236" s="204" t="s">
        <v>454</v>
      </c>
      <c r="C236" s="283">
        <v>50374</v>
      </c>
      <c r="D236" s="284">
        <v>52</v>
      </c>
      <c r="E236" s="285">
        <v>58</v>
      </c>
      <c r="F236" s="291">
        <v>147084</v>
      </c>
      <c r="G236" s="286">
        <v>167858</v>
      </c>
    </row>
    <row r="237" spans="1:7" x14ac:dyDescent="0.25">
      <c r="A237" s="298" t="s">
        <v>56</v>
      </c>
      <c r="B237" s="204" t="s">
        <v>520</v>
      </c>
      <c r="C237" s="283">
        <v>25304</v>
      </c>
      <c r="D237" s="284">
        <v>52</v>
      </c>
      <c r="E237" s="285">
        <v>53.846153846153847</v>
      </c>
      <c r="F237" s="291">
        <v>151806</v>
      </c>
      <c r="G237" s="286">
        <v>157469</v>
      </c>
    </row>
    <row r="238" spans="1:7" x14ac:dyDescent="0.25">
      <c r="A238" s="298" t="s">
        <v>60</v>
      </c>
      <c r="B238" s="204" t="s">
        <v>465</v>
      </c>
      <c r="C238" s="283">
        <v>70113</v>
      </c>
      <c r="D238" s="284">
        <v>52</v>
      </c>
      <c r="E238" s="285">
        <v>46</v>
      </c>
      <c r="F238" s="291">
        <v>155183</v>
      </c>
      <c r="G238" s="286">
        <v>59522</v>
      </c>
    </row>
    <row r="239" spans="1:7" x14ac:dyDescent="0.25">
      <c r="A239" s="298" t="s">
        <v>59</v>
      </c>
      <c r="B239" s="204" t="s">
        <v>492</v>
      </c>
      <c r="C239" s="283">
        <v>17461</v>
      </c>
      <c r="D239" s="284">
        <v>52</v>
      </c>
      <c r="E239" s="285">
        <v>60</v>
      </c>
      <c r="F239" s="291">
        <v>168342</v>
      </c>
      <c r="G239" s="286">
        <v>162681</v>
      </c>
    </row>
    <row r="240" spans="1:7" ht="25.5" x14ac:dyDescent="0.25">
      <c r="A240" s="298" t="s">
        <v>63</v>
      </c>
      <c r="B240" s="204" t="s">
        <v>444</v>
      </c>
      <c r="C240" s="283">
        <v>20088</v>
      </c>
      <c r="D240" s="284">
        <v>52</v>
      </c>
      <c r="E240" s="285">
        <v>58</v>
      </c>
      <c r="F240" s="291">
        <v>169862</v>
      </c>
      <c r="G240" s="286">
        <v>176101</v>
      </c>
    </row>
    <row r="241" spans="1:7" ht="25.5" x14ac:dyDescent="0.25">
      <c r="A241" s="298" t="s">
        <v>42</v>
      </c>
      <c r="B241" s="204" t="s">
        <v>603</v>
      </c>
      <c r="C241" s="283">
        <v>23542</v>
      </c>
      <c r="D241" s="284">
        <v>49</v>
      </c>
      <c r="E241" s="285">
        <v>56</v>
      </c>
      <c r="F241" s="291">
        <v>171164</v>
      </c>
      <c r="G241" s="286">
        <v>187384</v>
      </c>
    </row>
    <row r="242" spans="1:7" x14ac:dyDescent="0.25">
      <c r="A242" s="298" t="s">
        <v>58</v>
      </c>
      <c r="B242" s="204" t="s">
        <v>508</v>
      </c>
      <c r="C242" s="283">
        <v>35827</v>
      </c>
      <c r="D242" s="284">
        <v>52</v>
      </c>
      <c r="E242" s="285">
        <v>60</v>
      </c>
      <c r="F242" s="291">
        <v>171731</v>
      </c>
      <c r="G242" s="286">
        <v>164773</v>
      </c>
    </row>
    <row r="243" spans="1:7" ht="25.5" x14ac:dyDescent="0.25">
      <c r="A243" s="298" t="s">
        <v>61</v>
      </c>
      <c r="B243" s="204" t="s">
        <v>395</v>
      </c>
      <c r="C243" s="283">
        <v>8154</v>
      </c>
      <c r="D243" s="284">
        <v>52</v>
      </c>
      <c r="E243" s="285">
        <v>60</v>
      </c>
      <c r="F243" s="291">
        <v>176369</v>
      </c>
      <c r="G243" s="286">
        <v>160260</v>
      </c>
    </row>
    <row r="244" spans="1:7" x14ac:dyDescent="0.25">
      <c r="A244" s="298" t="s">
        <v>59</v>
      </c>
      <c r="B244" s="204" t="s">
        <v>493</v>
      </c>
      <c r="C244" s="283">
        <v>22249</v>
      </c>
      <c r="D244" s="284">
        <v>52</v>
      </c>
      <c r="E244" s="285">
        <v>60</v>
      </c>
      <c r="F244" s="291">
        <v>177565</v>
      </c>
      <c r="G244" s="286">
        <v>173894</v>
      </c>
    </row>
    <row r="245" spans="1:7" x14ac:dyDescent="0.25">
      <c r="A245" s="298" t="s">
        <v>63</v>
      </c>
      <c r="B245" s="204" t="s">
        <v>443</v>
      </c>
      <c r="C245" s="283">
        <v>34512</v>
      </c>
      <c r="D245" s="284">
        <v>52</v>
      </c>
      <c r="E245" s="285">
        <v>58</v>
      </c>
      <c r="F245" s="291">
        <v>213435</v>
      </c>
      <c r="G245" s="286">
        <v>225874</v>
      </c>
    </row>
    <row r="246" spans="1:7" ht="15.75" thickBot="1" x14ac:dyDescent="0.3">
      <c r="A246" s="298" t="s">
        <v>637</v>
      </c>
      <c r="B246" s="204" t="s">
        <v>589</v>
      </c>
      <c r="C246" s="283">
        <v>47556</v>
      </c>
      <c r="D246" s="284">
        <v>52</v>
      </c>
      <c r="E246" s="285">
        <v>60</v>
      </c>
      <c r="F246" s="291">
        <v>318947</v>
      </c>
      <c r="G246" s="286">
        <v>327299</v>
      </c>
    </row>
    <row r="247" spans="1:7" ht="15.75" thickBot="1" x14ac:dyDescent="0.3">
      <c r="A247" s="365" t="s">
        <v>635</v>
      </c>
      <c r="B247" s="362"/>
      <c r="C247" s="363"/>
      <c r="D247" s="364"/>
      <c r="E247" s="364"/>
      <c r="F247" s="659">
        <f>SUM(F2:F246)</f>
        <v>8057485</v>
      </c>
      <c r="G247" s="659">
        <f>SUM(G2:G246)</f>
        <v>8150067</v>
      </c>
    </row>
    <row r="248" spans="1:7" x14ac:dyDescent="0.25">
      <c r="A248" s="289" t="s">
        <v>636</v>
      </c>
    </row>
  </sheetData>
  <sortState ref="A3:G249">
    <sortCondition ref="F1"/>
  </sortState>
  <pageMargins left="0.7" right="0.7" top="0.75" bottom="0.75" header="0.3" footer="0.3"/>
  <pageSetup orientation="landscape" horizontalDpi="300" verticalDpi="300" r:id="rId1"/>
  <headerFooter>
    <oddHeader>&amp;C2014 Annual Statistical Report&amp;RCirculation by Branch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Operations</vt:lpstr>
      <vt:lpstr>Income</vt:lpstr>
      <vt:lpstr>Expenditures</vt:lpstr>
      <vt:lpstr>Materials</vt:lpstr>
      <vt:lpstr>Services</vt:lpstr>
      <vt:lpstr>Technology</vt:lpstr>
      <vt:lpstr>City and County Funding</vt:lpstr>
      <vt:lpstr>Circulation by Branch</vt:lpstr>
    </vt:vector>
  </TitlesOfParts>
  <Company>Mississippi Library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jgarretson</dc:creator>
  <cp:lastModifiedBy>jgarretson</cp:lastModifiedBy>
  <cp:lastPrinted>2016-01-12T19:58:47Z</cp:lastPrinted>
  <dcterms:created xsi:type="dcterms:W3CDTF">2015-06-23T13:56:22Z</dcterms:created>
  <dcterms:modified xsi:type="dcterms:W3CDTF">2016-05-10T14:34:30Z</dcterms:modified>
</cp:coreProperties>
</file>