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tcarr\Desktop\"/>
    </mc:Choice>
  </mc:AlternateContent>
  <bookViews>
    <workbookView xWindow="0" yWindow="0" windowWidth="16755" windowHeight="7125" tabRatio="802" firstSheet="4" activeTab="5"/>
  </bookViews>
  <sheets>
    <sheet name="Operations" sheetId="1" r:id="rId1"/>
    <sheet name="Income" sheetId="2" r:id="rId2"/>
    <sheet name="Expenditures" sheetId="3" r:id="rId3"/>
    <sheet name="Collections " sheetId="4" r:id="rId4"/>
    <sheet name="Systemwide Circulation" sheetId="16" r:id="rId5"/>
    <sheet name="Library Services" sheetId="5" r:id="rId6"/>
    <sheet name="Technology Services" sheetId="9" r:id="rId7"/>
    <sheet name="Internet Use Statistics" sheetId="6" r:id="rId8"/>
    <sheet name="City and County Funding" sheetId="12" r:id="rId9"/>
    <sheet name="Circulation by Branch" sheetId="11" r:id="rId1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5" l="1"/>
  <c r="M54" i="3"/>
  <c r="N54" i="3" s="1"/>
  <c r="D54" i="3"/>
  <c r="I54" i="3"/>
  <c r="K55" i="2"/>
  <c r="I55" i="2"/>
  <c r="H162" i="12"/>
  <c r="H161" i="12"/>
  <c r="H155" i="12"/>
  <c r="G245" i="11" l="1"/>
  <c r="F245" i="11"/>
  <c r="I75" i="16" l="1"/>
  <c r="J75" i="16"/>
  <c r="H75" i="16"/>
  <c r="B75" i="16"/>
  <c r="C75" i="16"/>
  <c r="D75" i="16"/>
  <c r="E75" i="16"/>
  <c r="F75" i="16"/>
  <c r="G75" i="16" s="1"/>
  <c r="I78" i="6" l="1"/>
  <c r="H75" i="4" l="1"/>
  <c r="H74" i="4"/>
  <c r="H71" i="4"/>
  <c r="H70" i="4"/>
  <c r="H63" i="4"/>
  <c r="H64" i="4"/>
  <c r="H62" i="4"/>
  <c r="H59" i="4"/>
  <c r="H57" i="4"/>
  <c r="H58" i="4"/>
  <c r="H56" i="4"/>
  <c r="H48" i="4"/>
  <c r="H49" i="4"/>
  <c r="H50" i="4"/>
  <c r="H51" i="4"/>
  <c r="H52" i="4"/>
  <c r="H53" i="4"/>
  <c r="H47" i="4"/>
  <c r="H38" i="4"/>
  <c r="H39" i="4"/>
  <c r="H40" i="4"/>
  <c r="H41" i="4"/>
  <c r="H42" i="4"/>
  <c r="H43" i="4"/>
  <c r="H44" i="4"/>
  <c r="H37" i="4"/>
  <c r="H19" i="4" l="1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18" i="4"/>
  <c r="H6" i="4"/>
  <c r="H7" i="4"/>
  <c r="H8" i="4"/>
  <c r="H9" i="4"/>
  <c r="H10" i="4"/>
  <c r="H11" i="4"/>
  <c r="H12" i="4"/>
  <c r="H13" i="4"/>
  <c r="H14" i="4"/>
  <c r="H15" i="4"/>
  <c r="H5" i="4"/>
  <c r="M25" i="2" l="1"/>
  <c r="M6" i="2"/>
  <c r="K76" i="1" l="1"/>
  <c r="D77" i="2" l="1"/>
  <c r="D73" i="2"/>
  <c r="D72" i="2"/>
  <c r="D66" i="2"/>
  <c r="D65" i="2"/>
  <c r="D64" i="2"/>
  <c r="D61" i="2"/>
  <c r="D60" i="2"/>
  <c r="D59" i="2"/>
  <c r="D58" i="2"/>
  <c r="D55" i="2"/>
  <c r="D54" i="2"/>
  <c r="D53" i="2"/>
  <c r="D52" i="2"/>
  <c r="D51" i="2"/>
  <c r="D50" i="2"/>
  <c r="D49" i="2"/>
  <c r="D45" i="2"/>
  <c r="D44" i="2"/>
  <c r="D43" i="2"/>
  <c r="D42" i="2"/>
  <c r="D41" i="2"/>
  <c r="D40" i="2"/>
  <c r="D39" i="2"/>
  <c r="D33" i="2"/>
  <c r="M33" i="2" s="1"/>
  <c r="D32" i="2"/>
  <c r="M32" i="2" s="1"/>
  <c r="D31" i="2"/>
  <c r="M31" i="2" s="1"/>
  <c r="D29" i="2"/>
  <c r="M29" i="2" s="1"/>
  <c r="D28" i="2"/>
  <c r="M28" i="2" s="1"/>
  <c r="D27" i="2"/>
  <c r="M27" i="2" s="1"/>
  <c r="D26" i="2"/>
  <c r="M26" i="2" s="1"/>
  <c r="D24" i="2"/>
  <c r="M24" i="2" s="1"/>
  <c r="D23" i="2"/>
  <c r="M23" i="2" s="1"/>
  <c r="D22" i="2"/>
  <c r="M22" i="2" s="1"/>
  <c r="D21" i="2"/>
  <c r="M21" i="2" s="1"/>
  <c r="D19" i="2"/>
  <c r="M19" i="2" s="1"/>
  <c r="D16" i="2"/>
  <c r="M16" i="2" s="1"/>
  <c r="D15" i="2"/>
  <c r="M15" i="2" s="1"/>
  <c r="D14" i="2"/>
  <c r="M14" i="2" s="1"/>
  <c r="D13" i="2"/>
  <c r="M13" i="2" s="1"/>
  <c r="D12" i="2"/>
  <c r="M12" i="2" s="1"/>
  <c r="D11" i="2"/>
  <c r="M11" i="2" s="1"/>
  <c r="D10" i="2"/>
  <c r="M10" i="2" s="1"/>
  <c r="D9" i="2"/>
  <c r="M9" i="2" s="1"/>
  <c r="D8" i="2"/>
  <c r="M8" i="2" s="1"/>
  <c r="D7" i="2"/>
  <c r="M7" i="2" s="1"/>
  <c r="D30" i="2"/>
  <c r="M30" i="2" s="1"/>
  <c r="D46" i="2"/>
  <c r="D20" i="2"/>
  <c r="M20" i="2" s="1"/>
  <c r="E55" i="2" l="1"/>
  <c r="M55" i="2"/>
  <c r="N55" i="2" s="1"/>
  <c r="L75" i="3"/>
  <c r="J75" i="3"/>
  <c r="E75" i="3"/>
  <c r="E76" i="1" l="1"/>
  <c r="D173" i="12" l="1"/>
  <c r="G173" i="12"/>
  <c r="J78" i="6" l="1"/>
  <c r="H78" i="4" l="1"/>
  <c r="I78" i="4" s="1"/>
  <c r="C76" i="9" l="1"/>
  <c r="D76" i="9"/>
  <c r="F76" i="9"/>
  <c r="G76" i="9"/>
  <c r="F77" i="5"/>
  <c r="H77" i="5"/>
  <c r="J77" i="5"/>
  <c r="P77" i="5"/>
  <c r="L77" i="5"/>
  <c r="L74" i="3" l="1"/>
  <c r="J74" i="3"/>
  <c r="E74" i="3"/>
  <c r="L71" i="3"/>
  <c r="L70" i="3"/>
  <c r="J71" i="3"/>
  <c r="J70" i="3"/>
  <c r="E71" i="3"/>
  <c r="E70" i="3"/>
  <c r="L64" i="3"/>
  <c r="L65" i="3"/>
  <c r="L63" i="3"/>
  <c r="J64" i="3"/>
  <c r="J65" i="3"/>
  <c r="J63" i="3"/>
  <c r="E64" i="3"/>
  <c r="E65" i="3"/>
  <c r="E63" i="3"/>
  <c r="L58" i="3"/>
  <c r="L59" i="3"/>
  <c r="L60" i="3"/>
  <c r="L57" i="3"/>
  <c r="J58" i="3"/>
  <c r="J59" i="3"/>
  <c r="J60" i="3"/>
  <c r="J57" i="3"/>
  <c r="E58" i="3"/>
  <c r="E59" i="3"/>
  <c r="E60" i="3"/>
  <c r="E57" i="3"/>
  <c r="L49" i="3"/>
  <c r="L50" i="3"/>
  <c r="L51" i="3"/>
  <c r="L52" i="3"/>
  <c r="L53" i="3"/>
  <c r="L54" i="3"/>
  <c r="L48" i="3"/>
  <c r="J49" i="3"/>
  <c r="J50" i="3"/>
  <c r="J51" i="3"/>
  <c r="J52" i="3"/>
  <c r="J53" i="3"/>
  <c r="J54" i="3"/>
  <c r="J48" i="3"/>
  <c r="E49" i="3"/>
  <c r="E50" i="3"/>
  <c r="E51" i="3"/>
  <c r="E52" i="3"/>
  <c r="E53" i="3"/>
  <c r="E54" i="3"/>
  <c r="E48" i="3"/>
  <c r="L39" i="3"/>
  <c r="L40" i="3"/>
  <c r="L41" i="3"/>
  <c r="L42" i="3"/>
  <c r="L43" i="3"/>
  <c r="L44" i="3"/>
  <c r="L45" i="3"/>
  <c r="L38" i="3"/>
  <c r="J39" i="3"/>
  <c r="J40" i="3"/>
  <c r="J41" i="3"/>
  <c r="J42" i="3"/>
  <c r="J43" i="3"/>
  <c r="J44" i="3"/>
  <c r="J45" i="3"/>
  <c r="J38" i="3"/>
  <c r="E39" i="3"/>
  <c r="E40" i="3"/>
  <c r="E41" i="3"/>
  <c r="E42" i="3"/>
  <c r="E43" i="3"/>
  <c r="E44" i="3"/>
  <c r="E45" i="3"/>
  <c r="E38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17" i="3"/>
  <c r="L5" i="3"/>
  <c r="L6" i="3"/>
  <c r="L7" i="3"/>
  <c r="L8" i="3"/>
  <c r="L9" i="3"/>
  <c r="L10" i="3"/>
  <c r="L11" i="3"/>
  <c r="L12" i="3"/>
  <c r="L13" i="3"/>
  <c r="L14" i="3"/>
  <c r="L4" i="3"/>
  <c r="J5" i="3"/>
  <c r="J6" i="3"/>
  <c r="J7" i="3"/>
  <c r="J8" i="3"/>
  <c r="J9" i="3"/>
  <c r="J10" i="3"/>
  <c r="J11" i="3"/>
  <c r="J12" i="3"/>
  <c r="J13" i="3"/>
  <c r="J14" i="3"/>
  <c r="J4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17" i="3"/>
  <c r="E5" i="3"/>
  <c r="E6" i="3"/>
  <c r="E7" i="3"/>
  <c r="E8" i="3"/>
  <c r="E9" i="3"/>
  <c r="E10" i="3"/>
  <c r="E11" i="3"/>
  <c r="E12" i="3"/>
  <c r="E13" i="3"/>
  <c r="E14" i="3"/>
  <c r="E4" i="3"/>
  <c r="H78" i="6" l="1"/>
  <c r="G78" i="6"/>
  <c r="F78" i="6"/>
  <c r="E78" i="6"/>
  <c r="D78" i="6"/>
  <c r="C78" i="6"/>
  <c r="B78" i="6"/>
  <c r="N76" i="9"/>
  <c r="M76" i="9"/>
  <c r="L76" i="9"/>
  <c r="K76" i="9"/>
  <c r="J76" i="9"/>
  <c r="I76" i="9"/>
  <c r="H76" i="9"/>
  <c r="E76" i="9"/>
  <c r="B76" i="9"/>
  <c r="B77" i="5"/>
  <c r="C77" i="5"/>
  <c r="D77" i="5"/>
  <c r="E77" i="5"/>
  <c r="K77" i="5"/>
  <c r="M77" i="5"/>
  <c r="N77" i="5"/>
  <c r="O77" i="5"/>
  <c r="Q77" i="5"/>
  <c r="R77" i="5"/>
  <c r="M78" i="4"/>
  <c r="L78" i="4"/>
  <c r="K78" i="4"/>
  <c r="J78" i="4"/>
  <c r="G78" i="4"/>
  <c r="F78" i="4"/>
  <c r="E78" i="4"/>
  <c r="D78" i="4"/>
  <c r="C78" i="4"/>
  <c r="B78" i="4"/>
  <c r="O77" i="3"/>
  <c r="M77" i="3"/>
  <c r="K77" i="3"/>
  <c r="I77" i="3"/>
  <c r="H77" i="3"/>
  <c r="G77" i="3"/>
  <c r="F77" i="3"/>
  <c r="D77" i="3"/>
  <c r="C77" i="3"/>
  <c r="B77" i="3"/>
  <c r="J76" i="1"/>
  <c r="I76" i="1"/>
  <c r="H76" i="1"/>
  <c r="G76" i="1"/>
  <c r="F76" i="1"/>
  <c r="D76" i="1"/>
  <c r="C76" i="1"/>
  <c r="J77" i="3" l="1"/>
  <c r="L77" i="3"/>
  <c r="E77" i="3"/>
</calcChain>
</file>

<file path=xl/comments1.xml><?xml version="1.0" encoding="utf-8"?>
<comments xmlns="http://schemas.openxmlformats.org/spreadsheetml/2006/main">
  <authors>
    <author>Joy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</rPr>
          <t>Joy:</t>
        </r>
        <r>
          <rPr>
            <sz val="9"/>
            <color indexed="81"/>
            <rFont val="Tahoma"/>
            <family val="2"/>
          </rPr>
          <t xml:space="preserve">
In this category, any number that is not a whole number will be rounded up (because you can't have half or a third of a person). This category should be TOTAL PEOPLE EMPLOYED as librarians, not FTE.</t>
        </r>
      </text>
    </comment>
  </commentList>
</comments>
</file>

<file path=xl/sharedStrings.xml><?xml version="1.0" encoding="utf-8"?>
<sst xmlns="http://schemas.openxmlformats.org/spreadsheetml/2006/main" count="1947" uniqueCount="698">
  <si>
    <t>Population &amp; Branch Operations</t>
  </si>
  <si>
    <t>Employees</t>
  </si>
  <si>
    <t>Library Systems by Population</t>
  </si>
  <si>
    <t>Population</t>
  </si>
  <si>
    <t>Hours Weekly</t>
  </si>
  <si>
    <t>Days Weekly</t>
  </si>
  <si>
    <t xml:space="preserve">HQ &amp; Branches </t>
  </si>
  <si>
    <t>ALA Librarians</t>
  </si>
  <si>
    <t>Total Librarians</t>
  </si>
  <si>
    <t>All Other Staff</t>
  </si>
  <si>
    <t>Total Paid Employees</t>
  </si>
  <si>
    <t>FTE</t>
  </si>
  <si>
    <t>Volunteer Hours</t>
  </si>
  <si>
    <t>Director Salary Range</t>
  </si>
  <si>
    <t>Group I  Under 20,000 Population</t>
  </si>
  <si>
    <t>BENTON COUNTY LIBRARY</t>
  </si>
  <si>
    <t>CARROLL COUNTY PUBLIC LIBRARY</t>
  </si>
  <si>
    <t>COVINGTON COUNTY LIBRARY SYSTEM</t>
  </si>
  <si>
    <t>HARRIETTE PERSON MEMORIAL LIBRARY</t>
  </si>
  <si>
    <t>N/A</t>
  </si>
  <si>
    <t>HUMPHREYS COUNTY LIBRARY SYSTEM</t>
  </si>
  <si>
    <t>MARKS-QUITMAN COUNTY LIBRARY</t>
  </si>
  <si>
    <t>NOXUBEE COUNTY LIBRARY</t>
  </si>
  <si>
    <t>SHARKEY-ISSAQUENA LIBRARY SYSTEM</t>
  </si>
  <si>
    <t>TALLAHATCHIE COUNTY</t>
  </si>
  <si>
    <t>WILKINSON COUNTY WOODVILLE PUBLIC LIBRARY</t>
  </si>
  <si>
    <t>YALOBUSHA COUNTY LIBRARY</t>
  </si>
  <si>
    <t>Group II - 20,001 to 40,000</t>
  </si>
  <si>
    <t>BOLIVAR COUNTY LIBRARY</t>
  </si>
  <si>
    <t>CARNEGIE PUBLIC LIBRARY</t>
  </si>
  <si>
    <t>COPIAH-JEFFERSON REGIONAL LIBRARY</t>
  </si>
  <si>
    <t>EAST MISSISSIPPI REGIONAL LIBRARY</t>
  </si>
  <si>
    <t>ELIZABETH JONES LIBRARY</t>
  </si>
  <si>
    <t>GREENWOOD-LEFLORE PUBLIC LIBRARY</t>
  </si>
  <si>
    <t>JUDGE ARMSTRONG LIBRARY</t>
  </si>
  <si>
    <t>KEMPER-NEWTON REGIONAL LIBRARY</t>
  </si>
  <si>
    <t>MARSHALL COUNTY LIBRARY</t>
  </si>
  <si>
    <t>NESHOBA COUNTY PUBLIC LIBRARY</t>
  </si>
  <si>
    <t>SOUTH MISSISSIPPI REGIONAL LIBRARY</t>
  </si>
  <si>
    <t>SUNFLOWER COUNTY LIBRARY</t>
  </si>
  <si>
    <t>UNION COUNTY LIBRARY SYSTEM</t>
  </si>
  <si>
    <t>WAYNESBORO-WAYNE COUNTY LIBRARY SYSTEM</t>
  </si>
  <si>
    <t>YAZOO LIBRARY ASSOCIATION</t>
  </si>
  <si>
    <t>Group III - 40,001 to 60,000</t>
  </si>
  <si>
    <t>COLUMBUS-LOWNDES PUBLIC LIBRARY</t>
  </si>
  <si>
    <t>HANCOCK COUNTY LIBRARY</t>
  </si>
  <si>
    <t>LINCOLN-LAWRENCE-FRANKLIN REGIONAL LIBRARY</t>
  </si>
  <si>
    <t>PEARL RIVER COUNTY LIBRARY SYSTEM</t>
  </si>
  <si>
    <t>PINE FOREST REGIONAL LIBRARY</t>
  </si>
  <si>
    <t>STARKVILLE-OKTIBBEHA COUNTY LIBRARY SY</t>
  </si>
  <si>
    <t>WARREN COUNTY-VICKSBURG PUBLIC LIBRARY</t>
  </si>
  <si>
    <t>WASHINGTON COUNTY LIBRARY</t>
  </si>
  <si>
    <t>Group IV - 60,001 to 80,000</t>
  </si>
  <si>
    <t>DIXIE REGIONAL LIBRARY SYSTEM</t>
  </si>
  <si>
    <t>LAMAR COUNTY LIBRARY SYSTEM</t>
  </si>
  <si>
    <t>LAUREL-JONES COUNTY LIBRARY</t>
  </si>
  <si>
    <t>MERIDIAN-LAUDERDALE COUNTY PUBLIC LIBRARY</t>
  </si>
  <si>
    <t>PIKE-AMITE-WALTHALL LIBRARY SYSTEM</t>
  </si>
  <si>
    <t>THE LIBRARY OF HATTIESBURG, PETAL &amp; FORREST C</t>
  </si>
  <si>
    <t>TOMBIGBEE REGIONAL LIBRARY</t>
  </si>
  <si>
    <t>Group V - 80,001 to 125,000</t>
  </si>
  <si>
    <t>LEE-ITAWAMBA LIBRARY SYSTEM</t>
  </si>
  <si>
    <t>MADISON COUNTY LIBRARY SYSTEM</t>
  </si>
  <si>
    <t>MID-MISSISSIPPI REGIONAL LIBRARY</t>
  </si>
  <si>
    <t>NORTHEAST REGIONAL LIBRARY</t>
  </si>
  <si>
    <t>Group VI - 125,000+</t>
  </si>
  <si>
    <t>CENTRAL MISSISSIPPI REGIONAL LIBRARY</t>
  </si>
  <si>
    <t>FIRST REGIONAL LIBRARY</t>
  </si>
  <si>
    <t>HARRISON COUNTY LIBRARY SYSTEM</t>
  </si>
  <si>
    <t>JACKSON-GEORGE REGIONAL LIBRARY SYSTEM</t>
  </si>
  <si>
    <t>JACKSON/HINDS LIBRARY SYSTEM</t>
  </si>
  <si>
    <t>Independent</t>
  </si>
  <si>
    <t>BLACKMUR MEMORIAL LIBRARY</t>
  </si>
  <si>
    <t>LONG BEACH PUBLIC LIBRARY</t>
  </si>
  <si>
    <t>Totals:</t>
  </si>
  <si>
    <t>Local Funds  ($)</t>
  </si>
  <si>
    <t>Federal Funds  ($)</t>
  </si>
  <si>
    <t xml:space="preserve">State Funds ($) </t>
  </si>
  <si>
    <t>Other ($)</t>
  </si>
  <si>
    <t>Capital ($)</t>
  </si>
  <si>
    <t>Total ($)</t>
  </si>
  <si>
    <t>City</t>
  </si>
  <si>
    <t xml:space="preserve">County </t>
  </si>
  <si>
    <t xml:space="preserve">Total </t>
  </si>
  <si>
    <t>Per/Capita</t>
  </si>
  <si>
    <t>Income</t>
  </si>
  <si>
    <t xml:space="preserve"> Per/Capita</t>
  </si>
  <si>
    <t>Total Income</t>
  </si>
  <si>
    <t>Total Per/Capita</t>
  </si>
  <si>
    <t>Group I</t>
  </si>
  <si>
    <t>Covington County Library System</t>
  </si>
  <si>
    <t>Group III- 40,001- 60,000</t>
  </si>
  <si>
    <t xml:space="preserve"> </t>
  </si>
  <si>
    <t>Staffing Expenditures</t>
  </si>
  <si>
    <t>Materials Expenditures</t>
  </si>
  <si>
    <t>Other Expenditures</t>
  </si>
  <si>
    <t>Total Expenditures</t>
  </si>
  <si>
    <t>Capital Expenditures</t>
  </si>
  <si>
    <t>Salaries</t>
  </si>
  <si>
    <t>Benefits</t>
  </si>
  <si>
    <t>Total</t>
  </si>
  <si>
    <t xml:space="preserve">Percent of total </t>
  </si>
  <si>
    <t>Print</t>
  </si>
  <si>
    <t>Electronic</t>
  </si>
  <si>
    <t>Other</t>
  </si>
  <si>
    <t>(Group VI)</t>
  </si>
  <si>
    <t>Formats</t>
  </si>
  <si>
    <t>Databases</t>
  </si>
  <si>
    <t>Subscriptions</t>
  </si>
  <si>
    <t>Collections Total</t>
  </si>
  <si>
    <t>Total Withdrawals</t>
  </si>
  <si>
    <t>E-books</t>
  </si>
  <si>
    <t>Audio Physical</t>
  </si>
  <si>
    <t>Audio Download</t>
  </si>
  <si>
    <t>Video Physical</t>
  </si>
  <si>
    <t>Video Download</t>
  </si>
  <si>
    <t xml:space="preserve">Local </t>
  </si>
  <si>
    <t xml:space="preserve">Total Local and State* </t>
  </si>
  <si>
    <t xml:space="preserve">Grand Total </t>
  </si>
  <si>
    <t>Per Capita</t>
  </si>
  <si>
    <t>Interlibrary Loans</t>
  </si>
  <si>
    <t>Library Patrons</t>
  </si>
  <si>
    <t>Programs Offered</t>
  </si>
  <si>
    <t>Program Attendance</t>
  </si>
  <si>
    <t xml:space="preserve"> Requests from other libraries</t>
  </si>
  <si>
    <t>Items Provided</t>
  </si>
  <si>
    <t>Requests by Your Library</t>
  </si>
  <si>
    <t>Items Received from other libraries</t>
  </si>
  <si>
    <t>Library Visits</t>
  </si>
  <si>
    <t>Library Visits per/Capita</t>
  </si>
  <si>
    <t>Registered Patrons</t>
  </si>
  <si>
    <t>Percentage Population Registered</t>
  </si>
  <si>
    <t>Reference Questions</t>
  </si>
  <si>
    <t xml:space="preserve">Children's </t>
  </si>
  <si>
    <t>YA</t>
  </si>
  <si>
    <t>Children's Programs</t>
  </si>
  <si>
    <t>YA Programs</t>
  </si>
  <si>
    <t>All  Programs</t>
  </si>
  <si>
    <t>Public Access Computers</t>
  </si>
  <si>
    <t>Demographics of Users</t>
  </si>
  <si>
    <t>Outside Access</t>
  </si>
  <si>
    <t>Total # Computers in System</t>
  </si>
  <si>
    <t>Number of Public Internet Terminals</t>
  </si>
  <si>
    <t>Users Per Year</t>
  </si>
  <si>
    <t>Under 8</t>
  </si>
  <si>
    <t>Ages 8 - 11</t>
  </si>
  <si>
    <t>Ages 12- 18</t>
  </si>
  <si>
    <t>Ages 19-45</t>
  </si>
  <si>
    <t>Ages 45+</t>
  </si>
  <si>
    <t>Access to Internet at Home</t>
  </si>
  <si>
    <t>Database Use  Outside Library</t>
  </si>
  <si>
    <t xml:space="preserve">Patron Use of Internet for: </t>
  </si>
  <si>
    <t>Entertainment</t>
  </si>
  <si>
    <t>Social Networking</t>
  </si>
  <si>
    <t>E-mail</t>
  </si>
  <si>
    <t>Research</t>
  </si>
  <si>
    <t>Online Job Applications</t>
  </si>
  <si>
    <t>Online Classes</t>
  </si>
  <si>
    <t>Medical</t>
  </si>
  <si>
    <t>Government Programs</t>
  </si>
  <si>
    <t>County Funds</t>
  </si>
  <si>
    <t>City Funds</t>
  </si>
  <si>
    <t>Library Systems</t>
  </si>
  <si>
    <t xml:space="preserve">City  </t>
  </si>
  <si>
    <t xml:space="preserve">*Millage </t>
  </si>
  <si>
    <t>County</t>
  </si>
  <si>
    <t>Benton</t>
  </si>
  <si>
    <t>Yalobusha</t>
  </si>
  <si>
    <t>Cleveland</t>
  </si>
  <si>
    <t>Bolivar</t>
  </si>
  <si>
    <t>Boyle</t>
  </si>
  <si>
    <t>Rosedale</t>
  </si>
  <si>
    <t>Shelby</t>
  </si>
  <si>
    <t>Clarksdale</t>
  </si>
  <si>
    <t>Coahoma</t>
  </si>
  <si>
    <t>Carrollton</t>
  </si>
  <si>
    <t>Vaiden</t>
  </si>
  <si>
    <t>Pearl</t>
  </si>
  <si>
    <t xml:space="preserve">Simpson </t>
  </si>
  <si>
    <t>Brandon</t>
  </si>
  <si>
    <t xml:space="preserve">Rankin </t>
  </si>
  <si>
    <t>Florence</t>
  </si>
  <si>
    <t>Scott</t>
  </si>
  <si>
    <t>Pelahatchie</t>
  </si>
  <si>
    <t>Smith</t>
  </si>
  <si>
    <t>Puckett</t>
  </si>
  <si>
    <t>Forest</t>
  </si>
  <si>
    <t>Morton</t>
  </si>
  <si>
    <t>Sebastopol</t>
  </si>
  <si>
    <t>Lake</t>
  </si>
  <si>
    <t>Magee</t>
  </si>
  <si>
    <t>Mendenhall</t>
  </si>
  <si>
    <t>Mize</t>
  </si>
  <si>
    <t>Raleigh</t>
  </si>
  <si>
    <t>Columbus</t>
  </si>
  <si>
    <t>Lowndes</t>
  </si>
  <si>
    <t>Crystal Springs</t>
  </si>
  <si>
    <t>Copiah</t>
  </si>
  <si>
    <t>Georgetown</t>
  </si>
  <si>
    <t>Jefferson</t>
  </si>
  <si>
    <t>Hazlehurst</t>
  </si>
  <si>
    <t>Wesson</t>
  </si>
  <si>
    <t>Fayette</t>
  </si>
  <si>
    <t>Seminary</t>
  </si>
  <si>
    <t>Covington</t>
  </si>
  <si>
    <t>Collins</t>
  </si>
  <si>
    <t>Pontotoc</t>
  </si>
  <si>
    <t>Bruce</t>
  </si>
  <si>
    <t>Calhoun</t>
  </si>
  <si>
    <t>Calhoun City</t>
  </si>
  <si>
    <t>Chickasaw</t>
  </si>
  <si>
    <t>Vardaman</t>
  </si>
  <si>
    <t>Lee</t>
  </si>
  <si>
    <t>Houlka</t>
  </si>
  <si>
    <t>Union</t>
  </si>
  <si>
    <t>Bay Springs</t>
  </si>
  <si>
    <t>Clarke</t>
  </si>
  <si>
    <t>Enterprise</t>
  </si>
  <si>
    <t>Jasper</t>
  </si>
  <si>
    <t>Heidelberg</t>
  </si>
  <si>
    <t>Pachuta</t>
  </si>
  <si>
    <t>Quitman</t>
  </si>
  <si>
    <t>Stonewall</t>
  </si>
  <si>
    <t>Grenada</t>
  </si>
  <si>
    <t>Batesville</t>
  </si>
  <si>
    <t>DeSoto</t>
  </si>
  <si>
    <t>Coldwater</t>
  </si>
  <si>
    <t>Lafayette</t>
  </si>
  <si>
    <t>Como</t>
  </si>
  <si>
    <t>Panola</t>
  </si>
  <si>
    <t>Crenshaw</t>
  </si>
  <si>
    <t>Tate</t>
  </si>
  <si>
    <t>Hernando</t>
  </si>
  <si>
    <t>Tunica</t>
  </si>
  <si>
    <t>Horn Lake</t>
  </si>
  <si>
    <t>Olive Branch</t>
  </si>
  <si>
    <t>Oxford</t>
  </si>
  <si>
    <t>Senatobia</t>
  </si>
  <si>
    <t>Southaven</t>
  </si>
  <si>
    <t>Walls</t>
  </si>
  <si>
    <t>Greenwood</t>
  </si>
  <si>
    <t>Leflore</t>
  </si>
  <si>
    <t>Waveland</t>
  </si>
  <si>
    <t>Hancock</t>
  </si>
  <si>
    <t>Bay Saint Louis</t>
  </si>
  <si>
    <t>Port Gibson</t>
  </si>
  <si>
    <t>Claiborne</t>
  </si>
  <si>
    <t>Gulfport</t>
  </si>
  <si>
    <t>Harrison</t>
  </si>
  <si>
    <t>Biloxi</t>
  </si>
  <si>
    <t>D'Iberville</t>
  </si>
  <si>
    <t>Pass Christian</t>
  </si>
  <si>
    <t>Belzoni</t>
  </si>
  <si>
    <t>Humphreys</t>
  </si>
  <si>
    <t>Jackson</t>
  </si>
  <si>
    <t>Hinds</t>
  </si>
  <si>
    <t>Pascagoula</t>
  </si>
  <si>
    <t>George</t>
  </si>
  <si>
    <t>Moss Point</t>
  </si>
  <si>
    <t>Ocean Springs</t>
  </si>
  <si>
    <t>Gautier</t>
  </si>
  <si>
    <t>Natchez</t>
  </si>
  <si>
    <t>Decatur</t>
  </si>
  <si>
    <t>Newton</t>
  </si>
  <si>
    <t>DeKalb</t>
  </si>
  <si>
    <t>Kemper</t>
  </si>
  <si>
    <t>Scooba</t>
  </si>
  <si>
    <t>Laurel</t>
  </si>
  <si>
    <t>Jones</t>
  </si>
  <si>
    <t>Ellisville</t>
  </si>
  <si>
    <t>Tupelo</t>
  </si>
  <si>
    <t>Fulton</t>
  </si>
  <si>
    <t>Itawamba</t>
  </si>
  <si>
    <t>Brookhaven</t>
  </si>
  <si>
    <t>Lincoln</t>
  </si>
  <si>
    <t>Meadville</t>
  </si>
  <si>
    <t>Lawrence</t>
  </si>
  <si>
    <t>Franklin</t>
  </si>
  <si>
    <t>Long Beach</t>
  </si>
  <si>
    <t>Canton</t>
  </si>
  <si>
    <t>Madison</t>
  </si>
  <si>
    <t>Flora</t>
  </si>
  <si>
    <t>Ridgeland</t>
  </si>
  <si>
    <t>Marks</t>
  </si>
  <si>
    <t>Holly Springs</t>
  </si>
  <si>
    <t>Lauderdale</t>
  </si>
  <si>
    <t>Carthage</t>
  </si>
  <si>
    <t>Duck Hill</t>
  </si>
  <si>
    <t>Holmes</t>
  </si>
  <si>
    <t>Durant</t>
  </si>
  <si>
    <t>Leake</t>
  </si>
  <si>
    <t>Kilmichael</t>
  </si>
  <si>
    <t>Montgomery</t>
  </si>
  <si>
    <t>Goodman</t>
  </si>
  <si>
    <t>Winston</t>
  </si>
  <si>
    <t>Kosciusko</t>
  </si>
  <si>
    <t>Lexington</t>
  </si>
  <si>
    <t>Louisville</t>
  </si>
  <si>
    <t>Pickens</t>
  </si>
  <si>
    <t>Tchula</t>
  </si>
  <si>
    <t>Walnut Grove</t>
  </si>
  <si>
    <t>West</t>
  </si>
  <si>
    <t>Winona</t>
  </si>
  <si>
    <t>Philadelphia</t>
  </si>
  <si>
    <t>Neshoba</t>
  </si>
  <si>
    <t xml:space="preserve">Lee </t>
  </si>
  <si>
    <t>Macon</t>
  </si>
  <si>
    <t>Noxubee</t>
  </si>
  <si>
    <t>Picayune</t>
  </si>
  <si>
    <t>Poplarville</t>
  </si>
  <si>
    <t>McComb</t>
  </si>
  <si>
    <t>Pike</t>
  </si>
  <si>
    <t>Tylertown</t>
  </si>
  <si>
    <t>Amite</t>
  </si>
  <si>
    <t>Walthall</t>
  </si>
  <si>
    <t>Wiggins</t>
  </si>
  <si>
    <t>Stone</t>
  </si>
  <si>
    <t>Perry</t>
  </si>
  <si>
    <t>Greene</t>
  </si>
  <si>
    <t>Rolling Fork</t>
  </si>
  <si>
    <t>Sharkey</t>
  </si>
  <si>
    <t>Issaquena</t>
  </si>
  <si>
    <t>Columbia</t>
  </si>
  <si>
    <t>Marion</t>
  </si>
  <si>
    <t>Prentiss</t>
  </si>
  <si>
    <t>Jefferson Davis</t>
  </si>
  <si>
    <t>Bassfield</t>
  </si>
  <si>
    <t>STARKVILLE-OKTIBBEHA COUNTY LIBRARY SYSTEM</t>
  </si>
  <si>
    <t>Starkville</t>
  </si>
  <si>
    <t>Oktibbeha</t>
  </si>
  <si>
    <t>Maben</t>
  </si>
  <si>
    <t>Sturgis</t>
  </si>
  <si>
    <t>Indianola</t>
  </si>
  <si>
    <t>Sunflower</t>
  </si>
  <si>
    <t>Drew</t>
  </si>
  <si>
    <t>Ruleville</t>
  </si>
  <si>
    <t>Moorhead</t>
  </si>
  <si>
    <t>Inverness</t>
  </si>
  <si>
    <t>Charleston</t>
  </si>
  <si>
    <t>Tallahatchie</t>
  </si>
  <si>
    <t>Tutwiler</t>
  </si>
  <si>
    <t>Hattiesburg</t>
  </si>
  <si>
    <t>Forrest</t>
  </si>
  <si>
    <t>Petal</t>
  </si>
  <si>
    <t>West Point</t>
  </si>
  <si>
    <t>Choctaw</t>
  </si>
  <si>
    <t>Amory</t>
  </si>
  <si>
    <t>Clay</t>
  </si>
  <si>
    <t>Nettleton</t>
  </si>
  <si>
    <t>Monroe</t>
  </si>
  <si>
    <t>Webster</t>
  </si>
  <si>
    <t>New Albany</t>
  </si>
  <si>
    <t>Warren</t>
  </si>
  <si>
    <t>Greenville</t>
  </si>
  <si>
    <t>Washington</t>
  </si>
  <si>
    <t>Waynesboro</t>
  </si>
  <si>
    <t>Wayne</t>
  </si>
  <si>
    <t>Woodville</t>
  </si>
  <si>
    <t>Wilkinson</t>
  </si>
  <si>
    <t>Coffeeville</t>
  </si>
  <si>
    <t>Oakland</t>
  </si>
  <si>
    <t>Yazoo City</t>
  </si>
  <si>
    <t>Library System</t>
  </si>
  <si>
    <t>Library Branch</t>
  </si>
  <si>
    <t>Weeks open</t>
  </si>
  <si>
    <t>Hours Open/ Week</t>
  </si>
  <si>
    <t>Benoit Public Library</t>
  </si>
  <si>
    <t>Torrey Wood Memorial Library</t>
  </si>
  <si>
    <t>Dr. Robert T. Hollingsworth Public Library</t>
  </si>
  <si>
    <t>Thelma Rayner Memorial Library</t>
  </si>
  <si>
    <t>Arcola Library</t>
  </si>
  <si>
    <t>Vista J. Daniels</t>
  </si>
  <si>
    <t>Glen Allan Library</t>
  </si>
  <si>
    <t>New Augusta Public Library</t>
  </si>
  <si>
    <t>Alpha Center Library</t>
  </si>
  <si>
    <t>Brooksville Public Library</t>
  </si>
  <si>
    <t>Gunnison Public Library</t>
  </si>
  <si>
    <t>Marietta Library</t>
  </si>
  <si>
    <t xml:space="preserve">Chalybeate Library </t>
  </si>
  <si>
    <t>Crosby Public Library</t>
  </si>
  <si>
    <t>Crawford Public Library</t>
  </si>
  <si>
    <t>State Line Public Library</t>
  </si>
  <si>
    <t>Artesia Public Library</t>
  </si>
  <si>
    <t>Weir Public Library</t>
  </si>
  <si>
    <t>William Estes Powell Memorial Library</t>
  </si>
  <si>
    <t>McLain Public Library</t>
  </si>
  <si>
    <t>Lois A. Flagg Library</t>
  </si>
  <si>
    <t>Jefferson County Library</t>
  </si>
  <si>
    <t>R. T. Prince Memorial Library</t>
  </si>
  <si>
    <t>Hamilton Public Library</t>
  </si>
  <si>
    <t>Scooba Public Library</t>
  </si>
  <si>
    <t>Houlka Public Library</t>
  </si>
  <si>
    <t>Stonewall Public Library</t>
  </si>
  <si>
    <t>Potts Camp Library</t>
  </si>
  <si>
    <t>Kevin Poole Van Cleave Memorial Library</t>
  </si>
  <si>
    <t>Progress Public Library</t>
  </si>
  <si>
    <t>Sherman Public Library</t>
  </si>
  <si>
    <t>Mathiston Public Library</t>
  </si>
  <si>
    <t>Rosedale Public Library</t>
  </si>
  <si>
    <t>DeKalb Public Library</t>
  </si>
  <si>
    <t>Georgetown Public Library</t>
  </si>
  <si>
    <t>Osyka Public Library</t>
  </si>
  <si>
    <t>Pickens Public Library</t>
  </si>
  <si>
    <t>Blue Mountain Library</t>
  </si>
  <si>
    <t>Polkville Public Library</t>
  </si>
  <si>
    <t>West Public Library</t>
  </si>
  <si>
    <t>Pachuta Public Library</t>
  </si>
  <si>
    <t>Tutwiler Public Library</t>
  </si>
  <si>
    <t>Harrisville Public Library</t>
  </si>
  <si>
    <t>Wilkinson County Woodville Public Library</t>
  </si>
  <si>
    <t>Wren Public Library</t>
  </si>
  <si>
    <t>Ruth B. French Library</t>
  </si>
  <si>
    <t>Tchula Public Library</t>
  </si>
  <si>
    <t>Annie T. Jeffers Library</t>
  </si>
  <si>
    <t>Sebastopol Public Library</t>
  </si>
  <si>
    <t>Goodman Public Library</t>
  </si>
  <si>
    <t>Lake Public Library</t>
  </si>
  <si>
    <t>Hickory Flat Public Library</t>
  </si>
  <si>
    <t>Alfred Rankins Memorial LIbrary</t>
  </si>
  <si>
    <t>Charles B. Murphy Pearlington Public Library</t>
  </si>
  <si>
    <t>Sturgis Public Library</t>
  </si>
  <si>
    <t>Avon Library</t>
  </si>
  <si>
    <t>Oakland Public Library</t>
  </si>
  <si>
    <t>Fannie Lou Hamer Library</t>
  </si>
  <si>
    <t>Jessie Mae Everett Public Library</t>
  </si>
  <si>
    <t>Kilmichael Public Library</t>
  </si>
  <si>
    <t>Inverness Public Library</t>
  </si>
  <si>
    <t>William &amp; Dolores Mauldin Library</t>
  </si>
  <si>
    <t>New Hebron Public Library</t>
  </si>
  <si>
    <t>Nance-McNeely Memorial Library</t>
  </si>
  <si>
    <t>Bond Memorial Library</t>
  </si>
  <si>
    <t>Leakesville Public Library</t>
  </si>
  <si>
    <t>Dorothy J. Lowe Memorial Library</t>
  </si>
  <si>
    <t>Choctaw County Public Library</t>
  </si>
  <si>
    <t>Mary Weems Parker Memorial Library</t>
  </si>
  <si>
    <t>Richton Public Library</t>
  </si>
  <si>
    <t>Puckett Public Library</t>
  </si>
  <si>
    <t xml:space="preserve">Rienzi Library </t>
  </si>
  <si>
    <t>Horace Stansel Library</t>
  </si>
  <si>
    <t>Evelyn T. Majure Library</t>
  </si>
  <si>
    <t>Lee County Library Bookmobile</t>
  </si>
  <si>
    <t xml:space="preserve">Emily Jones Pointer Public Library </t>
  </si>
  <si>
    <t>Paul E. Griffin Library</t>
  </si>
  <si>
    <t>Liberty Public Library</t>
  </si>
  <si>
    <t>Sharkey-Issaquena County Library</t>
  </si>
  <si>
    <t>Duck Hill Public Library</t>
  </si>
  <si>
    <t>Edmondson Memorial Library</t>
  </si>
  <si>
    <t>Okolona Carnegie Library</t>
  </si>
  <si>
    <t>Leland Library</t>
  </si>
  <si>
    <t>R.G. Bolden/Anna Bell-Moore Library</t>
  </si>
  <si>
    <t>Lexington Public Library</t>
  </si>
  <si>
    <t>Enterprise Public Library</t>
  </si>
  <si>
    <t>Webster County Public Library</t>
  </si>
  <si>
    <t xml:space="preserve">Walnut Public Library </t>
  </si>
  <si>
    <t>Sam Lapidus Memorial Public Library</t>
  </si>
  <si>
    <t>Calhoun City Library</t>
  </si>
  <si>
    <t>Maben Public Library</t>
  </si>
  <si>
    <t>Union Public Library</t>
  </si>
  <si>
    <t>Dr. Frank L. Leggett Public Library</t>
  </si>
  <si>
    <t>Conner Graham Memorial Library</t>
  </si>
  <si>
    <t>Evon A. Ford Public Library</t>
  </si>
  <si>
    <t>Blackmur Memorial Library</t>
  </si>
  <si>
    <t>Jessie J. Edwards Public Library</t>
  </si>
  <si>
    <t>Magnolia Public Library</t>
  </si>
  <si>
    <t>Quitman Public Library</t>
  </si>
  <si>
    <t>Belmont Library</t>
  </si>
  <si>
    <t xml:space="preserve">Tishomingo Public Library </t>
  </si>
  <si>
    <t>Stone County Library</t>
  </si>
  <si>
    <t>Charleston Public Library</t>
  </si>
  <si>
    <t>Coffeeville Public Library</t>
  </si>
  <si>
    <t>Saucier Children's Library</t>
  </si>
  <si>
    <t>Ella Bess Austin Library</t>
  </si>
  <si>
    <t>Pelahatchie Public Library</t>
  </si>
  <si>
    <t>Yazoo Library Association</t>
  </si>
  <si>
    <t>George W Covington Memorial Library</t>
  </si>
  <si>
    <t>Floyd J. Robinson Memorial Library</t>
  </si>
  <si>
    <t>Margaret Walker Alexander Library</t>
  </si>
  <si>
    <t>Medgar Evers Library</t>
  </si>
  <si>
    <t>Anne Spencer Cox Library</t>
  </si>
  <si>
    <t>Sandhill Public Library</t>
  </si>
  <si>
    <t>Houston Carnegie Library</t>
  </si>
  <si>
    <t>Ada Session Fant Memorial</t>
  </si>
  <si>
    <t>Raymond Library</t>
  </si>
  <si>
    <t>Prentiss Public Library</t>
  </si>
  <si>
    <t>Ellisville Public Library</t>
  </si>
  <si>
    <t>Durant Public Library</t>
  </si>
  <si>
    <t>Woolmarket Library</t>
  </si>
  <si>
    <t>Northwest Point Reservoir Library</t>
  </si>
  <si>
    <t>Drew Public Library</t>
  </si>
  <si>
    <t>Bay Springs Municipal Library</t>
  </si>
  <si>
    <t>Jesse Yancy Memorial Library</t>
  </si>
  <si>
    <t>Vaiden Public Library</t>
  </si>
  <si>
    <t xml:space="preserve">Marshall County Library </t>
  </si>
  <si>
    <t>Flora Public Library</t>
  </si>
  <si>
    <t>Morton Public Library</t>
  </si>
  <si>
    <t>Humphreys County Library</t>
  </si>
  <si>
    <t>Franklin County Public Library</t>
  </si>
  <si>
    <t>Walnut Grove Public Library</t>
  </si>
  <si>
    <t>Burnsville Library</t>
  </si>
  <si>
    <t>Neshoba County Public Library</t>
  </si>
  <si>
    <t>Waveland Public Library</t>
  </si>
  <si>
    <t>Mendenhall Public Library</t>
  </si>
  <si>
    <t>J.T. Biggs Memorial Library</t>
  </si>
  <si>
    <t>Harriette Person Memorial Library</t>
  </si>
  <si>
    <t>East Hancock Public Library</t>
  </si>
  <si>
    <t>Lumberton Public Library</t>
  </si>
  <si>
    <t>Sardis Public Library</t>
  </si>
  <si>
    <t>Walthall County Library</t>
  </si>
  <si>
    <t>Florence Public Library</t>
  </si>
  <si>
    <t>Forest Public Library</t>
  </si>
  <si>
    <t>Bryan Public Library</t>
  </si>
  <si>
    <t>Robert C. Irwin Public Library</t>
  </si>
  <si>
    <t>Winona-Montgomery County Library</t>
  </si>
  <si>
    <t>Robinson-Carpenter Memorial Library</t>
  </si>
  <si>
    <t>Ripley Public Library</t>
  </si>
  <si>
    <t>Kiln Public Library</t>
  </si>
  <si>
    <t>L. R. Boyer Memorial Library</t>
  </si>
  <si>
    <t>Richard Wright Library</t>
  </si>
  <si>
    <t>Evans Memorial Library</t>
  </si>
  <si>
    <t>Walls Public Library</t>
  </si>
  <si>
    <t>Greenwood-Leflore Public Library</t>
  </si>
  <si>
    <t>Pontotoc County Library</t>
  </si>
  <si>
    <t>Lawrence County Public Library</t>
  </si>
  <si>
    <t>Richland Public Library</t>
  </si>
  <si>
    <t>Elizabeth Jones Library</t>
  </si>
  <si>
    <t>Beverly J. Brown Library</t>
  </si>
  <si>
    <t>Purvis Public Library</t>
  </si>
  <si>
    <t>Itawamba County Pratt Memorial Library</t>
  </si>
  <si>
    <t>Magee Public Library</t>
  </si>
  <si>
    <t>Carthage-Leake County Library</t>
  </si>
  <si>
    <t>Amory Municipal Library</t>
  </si>
  <si>
    <t>Columbia-Marion County Public Library</t>
  </si>
  <si>
    <t>Poplarville Public Library</t>
  </si>
  <si>
    <t xml:space="preserve">Iuka Library </t>
  </si>
  <si>
    <t>Jerry Lawrence Memorial Library</t>
  </si>
  <si>
    <t>Carnegie Public Library of Clarksdale and Coahoma County</t>
  </si>
  <si>
    <t>Madison County-Canton Public Library</t>
  </si>
  <si>
    <t>Petal Public Library</t>
  </si>
  <si>
    <t xml:space="preserve">Senatobia Public Library </t>
  </si>
  <si>
    <t>William Alexander Percy Memorial Library</t>
  </si>
  <si>
    <t>Waynesboro-Wayne County Library</t>
  </si>
  <si>
    <t>West Biloxi Library</t>
  </si>
  <si>
    <t>Willie Morris Library</t>
  </si>
  <si>
    <t>George E. Allen Library</t>
  </si>
  <si>
    <t>McComb Public Library</t>
  </si>
  <si>
    <t>Margaret Sherry Library</t>
  </si>
  <si>
    <t>Batesville Public Library</t>
  </si>
  <si>
    <t>Bay Saint Louis-Hancock County Library</t>
  </si>
  <si>
    <t>Columbus Public Library</t>
  </si>
  <si>
    <t>Ina Thompson Moss Point Library</t>
  </si>
  <si>
    <t>Starkville Public Library</t>
  </si>
  <si>
    <t>Winston County Library</t>
  </si>
  <si>
    <t xml:space="preserve">Laurel-Jones County Library </t>
  </si>
  <si>
    <t>Biloxi Public Library</t>
  </si>
  <si>
    <t xml:space="preserve">Corinth Library </t>
  </si>
  <si>
    <t>Eudora Welty Library</t>
  </si>
  <si>
    <t>Vancleave Public Library</t>
  </si>
  <si>
    <t>Gulfport Library</t>
  </si>
  <si>
    <t>Attala County Library</t>
  </si>
  <si>
    <t>Lucedale-George County Public Library</t>
  </si>
  <si>
    <t>Pearl Public Library</t>
  </si>
  <si>
    <t>Brandon Public Library</t>
  </si>
  <si>
    <t>Pass Christian Library</t>
  </si>
  <si>
    <t>Elsie Jurgens Memorial Library</t>
  </si>
  <si>
    <t>Lincoln County Library</t>
  </si>
  <si>
    <t>Jennie Stephens Smith Library</t>
  </si>
  <si>
    <t>East Central Public Library</t>
  </si>
  <si>
    <t>Quisenberry Library</t>
  </si>
  <si>
    <t>Oak Grove Public Library</t>
  </si>
  <si>
    <t>Meridian-Lauderdale Public Library</t>
  </si>
  <si>
    <t>Kathleen McIlwain Public Library of Gautier</t>
  </si>
  <si>
    <t>St. Martin Public Library</t>
  </si>
  <si>
    <t>Margaret Reed Crosby Memorial Library</t>
  </si>
  <si>
    <t>Hernando Public Library</t>
  </si>
  <si>
    <t xml:space="preserve">M. R. Davis Public Library </t>
  </si>
  <si>
    <t>Rebecca Baine Rigby Library</t>
  </si>
  <si>
    <t>Orange Grove Library</t>
  </si>
  <si>
    <t>Ocean Springs Municipal Library</t>
  </si>
  <si>
    <t>Lafayette County &amp; Oxford Public Library</t>
  </si>
  <si>
    <t>Lee County Library</t>
  </si>
  <si>
    <t>Pascagoula Public Library</t>
  </si>
  <si>
    <t>THE LIBRARY OF HATTIESBURG, PETAL &amp; FORREST COUNTY</t>
  </si>
  <si>
    <t>Hattiesburg Public Library</t>
  </si>
  <si>
    <t>WILKINSON COUNTY LIBRARY SYSTEM</t>
  </si>
  <si>
    <t>Collection Formats</t>
  </si>
  <si>
    <t>Circulation 2015</t>
  </si>
  <si>
    <t>Taylorsville</t>
  </si>
  <si>
    <t xml:space="preserve">Union </t>
  </si>
  <si>
    <t>Lamar</t>
  </si>
  <si>
    <t xml:space="preserve">Yalobusha </t>
  </si>
  <si>
    <t>City/Town:</t>
  </si>
  <si>
    <t>County:</t>
  </si>
  <si>
    <t>Total Operating Expenditures</t>
  </si>
  <si>
    <t>Early lit programs*</t>
  </si>
  <si>
    <t>*Early Lit Program numbers are a subset of children's program numbers. They are not added separately to the total program and attendance numbers.</t>
  </si>
  <si>
    <t xml:space="preserve">Technology Classes </t>
  </si>
  <si>
    <t>Wireless sessions</t>
  </si>
  <si>
    <t>Wi-Fi</t>
  </si>
  <si>
    <t xml:space="preserve">Circulation </t>
  </si>
  <si>
    <t>Job Search</t>
  </si>
  <si>
    <t>Days Open/week</t>
  </si>
  <si>
    <t>Charles W. Tisdale Library</t>
  </si>
  <si>
    <t>Henry M. Seymour Library</t>
  </si>
  <si>
    <t>Judge George W. Armstrong Library</t>
  </si>
  <si>
    <t>Warren County-Vicksburg Public Library</t>
  </si>
  <si>
    <t>G. Chastaine Flynt Memorial Library</t>
  </si>
  <si>
    <t>First Regional Library Words on Wheels Bookwagon</t>
  </si>
  <si>
    <t>Longie Dale Memorial Library</t>
  </si>
  <si>
    <t>Marks-Quitman County Public Library</t>
  </si>
  <si>
    <t>*Collections total does not include databases and print subscriptions</t>
  </si>
  <si>
    <t>Tech Program attendance</t>
  </si>
  <si>
    <t>Tech Programs Offered</t>
  </si>
  <si>
    <t>Overall</t>
  </si>
  <si>
    <t xml:space="preserve">Overall </t>
  </si>
  <si>
    <t>(Group IV)</t>
  </si>
  <si>
    <t>**Per Capita totals do not include Capital Income.</t>
  </si>
  <si>
    <t>Carroll</t>
  </si>
  <si>
    <t>Yazoo</t>
  </si>
  <si>
    <t xml:space="preserve">WAYNESBORO-WAYNE COUNTY LIBRARY </t>
  </si>
  <si>
    <t xml:space="preserve">UNION COUNTY LIBRARY </t>
  </si>
  <si>
    <t>Total Local
Funds</t>
  </si>
  <si>
    <t>County
Funds</t>
  </si>
  <si>
    <t>City
Funds</t>
  </si>
  <si>
    <t>THE LIBRARY OF HATTIESBURG,
PETAL &amp; FORREST COUNTY</t>
  </si>
  <si>
    <t xml:space="preserve">STARKVILLE-OKTIBBEHA COUNTY LIBRARY </t>
  </si>
  <si>
    <t xml:space="preserve">SHARKEY-ISSAQUENA LIBRARY </t>
  </si>
  <si>
    <t xml:space="preserve">PIKE-AMITE-WALTHALL LIBRARY </t>
  </si>
  <si>
    <t>Pearl River</t>
  </si>
  <si>
    <t xml:space="preserve">PEARL RIVER COUNTY LIBRARY </t>
  </si>
  <si>
    <t xml:space="preserve">Tippah </t>
  </si>
  <si>
    <t>Tishomingo</t>
  </si>
  <si>
    <t>Marshall</t>
  </si>
  <si>
    <t xml:space="preserve">MADISON COUNTY LIBRARY </t>
  </si>
  <si>
    <t>LONG BEACH PUBLIC LIBRARY*</t>
  </si>
  <si>
    <t xml:space="preserve">LEE-ITAWAMBA LIBRARY </t>
  </si>
  <si>
    <t xml:space="preserve">LAMAR COUNTY LIBRARY </t>
  </si>
  <si>
    <t xml:space="preserve">JACKSON-GEORGE REGIONAL LIBRARY </t>
  </si>
  <si>
    <t xml:space="preserve">JACKSON/HINDS LIBRARY </t>
  </si>
  <si>
    <t xml:space="preserve">HUMPHREYS COUNTY LIBRARY </t>
  </si>
  <si>
    <t xml:space="preserve">HARRISON COUNTY LIBRARY </t>
  </si>
  <si>
    <t xml:space="preserve">DIXIE REGIONAL LIBRARY </t>
  </si>
  <si>
    <t xml:space="preserve">COVINGTON COUNTY LIBRARY </t>
  </si>
  <si>
    <t>North-Carrollton</t>
  </si>
  <si>
    <t>CARNEGIE PUBLIC LIBRARY OF
CLARKSDALE AND COAHOMA COUNTY</t>
  </si>
  <si>
    <t>Water Valley</t>
  </si>
  <si>
    <t>BLACKMUR MEMORIAL LIBRARY *</t>
  </si>
  <si>
    <t>Physical Items</t>
  </si>
  <si>
    <t>Database Usage</t>
  </si>
  <si>
    <t>Total Collection Use</t>
  </si>
  <si>
    <t>Statewide</t>
  </si>
  <si>
    <t>E-Circulation</t>
  </si>
  <si>
    <t>Total Electric Content Use</t>
  </si>
  <si>
    <t>35,001 to 45,000</t>
  </si>
  <si>
    <t>25,001 to 35,000</t>
  </si>
  <si>
    <t>45,001 to 55,000</t>
  </si>
  <si>
    <t>55,001 to 65,000</t>
  </si>
  <si>
    <t>85,001+</t>
  </si>
  <si>
    <t>65,001 to 75,000</t>
  </si>
  <si>
    <t>75,001 to 85,000</t>
  </si>
  <si>
    <t>15,000 to 25,000</t>
  </si>
  <si>
    <t>*Total unduplicated  population per 2016 Census.</t>
  </si>
  <si>
    <t>*Per Capita Totals at bottom of screen are divided by the unduplicated MS population number: 2,959,410</t>
  </si>
  <si>
    <t>Children's Circ</t>
  </si>
  <si>
    <t>*Per Capita Total numbers at bottom of screen are divided by unduplicated MS population number: 2,959,410.</t>
  </si>
  <si>
    <t>For Wi-Fi sessions, systems that answered "N/A" did not count sessions, though they may have provided wireless Internet access.</t>
  </si>
  <si>
    <t>Richland</t>
  </si>
  <si>
    <t>Diamondhead</t>
  </si>
  <si>
    <t>Prentisss</t>
  </si>
  <si>
    <t>Adams</t>
  </si>
  <si>
    <t>Attala</t>
  </si>
  <si>
    <t>Alcorn County</t>
  </si>
  <si>
    <t>Circulation 2016</t>
  </si>
  <si>
    <t>Robinsonville Public Library</t>
  </si>
  <si>
    <t>Kathy June Sheriff Public Library</t>
  </si>
  <si>
    <t>Caledonia Public Library</t>
  </si>
  <si>
    <t>Jane Blain Brewer Memorial Library</t>
  </si>
  <si>
    <t xml:space="preserve">R. E. Blackwell Memorial Library </t>
  </si>
  <si>
    <t>Carrollton North-Carrollton  Public Library System</t>
  </si>
  <si>
    <t>M. R. Dye Public library</t>
  </si>
  <si>
    <t>Long Beach Public Library</t>
  </si>
  <si>
    <t>B. J. Chain Public Library</t>
  </si>
  <si>
    <t>Jodie E. Wilson Branch Library</t>
  </si>
  <si>
    <t>J. Elliott McMullan Library</t>
  </si>
  <si>
    <t>Aberdeen</t>
  </si>
  <si>
    <t>Local</t>
  </si>
  <si>
    <t xml:space="preserve">Group I  Under 20,000 </t>
  </si>
  <si>
    <t>Total Operating Expenditures per capita</t>
  </si>
  <si>
    <t>Early lit programs</t>
  </si>
  <si>
    <t>Visits per/Capita</t>
  </si>
  <si>
    <t>TOTAL LOCAL CIRCULATION</t>
  </si>
  <si>
    <t>*Per Capita Total number at bottom of screen is divided by unduplicated MS population number: 2,959,410.</t>
  </si>
  <si>
    <t>2959410*</t>
  </si>
  <si>
    <t xml:space="preserve">Overall Expenditures per Capita </t>
  </si>
  <si>
    <t xml:space="preserve">Amory Public Library </t>
  </si>
  <si>
    <t>TOMBIGBEE REGIONAL LIBRARY***</t>
  </si>
  <si>
    <t>**Per Capita Total numbers at bottom of screen are divided by unduplicated MS population number: 2,959,410.</t>
  </si>
  <si>
    <t>TOMBIGBEE REGIONAL LIBRARY**</t>
  </si>
  <si>
    <t>***Tombigbee Regional Library's totals do not include two branches that receive separate funding. For more information, please contact MLC.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</si>
</sst>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&quot;$&quot;0"/>
    <numFmt numFmtId="168" formatCode="_(&quot;$&quot;* #,##0.0000_);_(&quot;$&quot;* \(#,##0.0000\);_(&quot;$&quot;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Arial"/>
      <family val="2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Calibri  "/>
    </font>
    <font>
      <sz val="8"/>
      <color theme="1"/>
      <name val="Calibri  "/>
    </font>
    <font>
      <b/>
      <sz val="8"/>
      <name val="Calibri  "/>
    </font>
    <font>
      <sz val="8"/>
      <name val="Calibri  "/>
    </font>
    <font>
      <b/>
      <sz val="8"/>
      <color theme="1"/>
      <name val="Calibri "/>
    </font>
    <font>
      <sz val="8"/>
      <color theme="1"/>
      <name val="Calibri "/>
    </font>
    <font>
      <b/>
      <sz val="8"/>
      <name val="Calibri "/>
    </font>
    <font>
      <sz val="8"/>
      <name val="Calibri 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11"/>
      <color rgb="FF7030A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</cellStyleXfs>
  <cellXfs count="1093">
    <xf numFmtId="0" fontId="0" fillId="0" borderId="0" xfId="0"/>
    <xf numFmtId="0" fontId="5" fillId="2" borderId="8" xfId="0" applyFont="1" applyFill="1" applyBorder="1"/>
    <xf numFmtId="0" fontId="5" fillId="2" borderId="9" xfId="0" applyFont="1" applyFill="1" applyBorder="1"/>
    <xf numFmtId="0" fontId="0" fillId="0" borderId="10" xfId="0" applyBorder="1"/>
    <xf numFmtId="0" fontId="7" fillId="0" borderId="8" xfId="3" applyFont="1" applyBorder="1"/>
    <xf numFmtId="3" fontId="6" fillId="0" borderId="9" xfId="3" applyNumberFormat="1" applyBorder="1"/>
    <xf numFmtId="0" fontId="0" fillId="0" borderId="11" xfId="0" applyBorder="1"/>
    <xf numFmtId="0" fontId="7" fillId="2" borderId="8" xfId="3" applyFont="1" applyFill="1" applyBorder="1"/>
    <xf numFmtId="0" fontId="5" fillId="0" borderId="8" xfId="0" applyFont="1" applyBorder="1"/>
    <xf numFmtId="0" fontId="0" fillId="0" borderId="0" xfId="0" applyBorder="1"/>
    <xf numFmtId="0" fontId="3" fillId="0" borderId="7" xfId="0" applyFont="1" applyBorder="1"/>
    <xf numFmtId="0" fontId="5" fillId="0" borderId="15" xfId="0" applyFont="1" applyBorder="1"/>
    <xf numFmtId="0" fontId="7" fillId="0" borderId="15" xfId="3" applyFont="1" applyBorder="1"/>
    <xf numFmtId="0" fontId="7" fillId="2" borderId="15" xfId="3" applyFont="1" applyFill="1" applyBorder="1"/>
    <xf numFmtId="0" fontId="7" fillId="0" borderId="33" xfId="3" applyFont="1" applyBorder="1"/>
    <xf numFmtId="3" fontId="0" fillId="0" borderId="0" xfId="0" applyNumberFormat="1"/>
    <xf numFmtId="0" fontId="8" fillId="0" borderId="0" xfId="0" applyFont="1" applyBorder="1"/>
    <xf numFmtId="164" fontId="10" fillId="3" borderId="36" xfId="0" applyNumberFormat="1" applyFont="1" applyFill="1" applyBorder="1" applyAlignment="1">
      <alignment horizontal="right" wrapText="1"/>
    </xf>
    <xf numFmtId="165" fontId="10" fillId="3" borderId="37" xfId="0" applyNumberFormat="1" applyFont="1" applyFill="1" applyBorder="1" applyAlignment="1">
      <alignment horizontal="right" wrapText="1"/>
    </xf>
    <xf numFmtId="0" fontId="10" fillId="3" borderId="38" xfId="0" applyFont="1" applyFill="1" applyBorder="1" applyAlignment="1">
      <alignment horizontal="right" wrapText="1"/>
    </xf>
    <xf numFmtId="0" fontId="5" fillId="2" borderId="15" xfId="0" applyFont="1" applyFill="1" applyBorder="1"/>
    <xf numFmtId="0" fontId="5" fillId="3" borderId="0" xfId="0" applyFont="1" applyFill="1" applyBorder="1"/>
    <xf numFmtId="0" fontId="5" fillId="3" borderId="15" xfId="0" applyFont="1" applyFill="1" applyBorder="1"/>
    <xf numFmtId="166" fontId="6" fillId="3" borderId="10" xfId="1" applyNumberFormat="1" applyFont="1" applyFill="1" applyBorder="1"/>
    <xf numFmtId="164" fontId="6" fillId="0" borderId="10" xfId="4" applyNumberFormat="1" applyBorder="1"/>
    <xf numFmtId="167" fontId="6" fillId="0" borderId="12" xfId="4" applyNumberFormat="1" applyBorder="1"/>
    <xf numFmtId="164" fontId="6" fillId="4" borderId="9" xfId="4" applyNumberFormat="1" applyFill="1" applyBorder="1"/>
    <xf numFmtId="44" fontId="0" fillId="5" borderId="11" xfId="1" applyFont="1" applyFill="1" applyBorder="1"/>
    <xf numFmtId="166" fontId="6" fillId="3" borderId="9" xfId="1" applyNumberFormat="1" applyFont="1" applyFill="1" applyBorder="1"/>
    <xf numFmtId="167" fontId="6" fillId="0" borderId="10" xfId="4" applyNumberFormat="1" applyBorder="1"/>
    <xf numFmtId="164" fontId="6" fillId="0" borderId="12" xfId="4" applyNumberFormat="1" applyBorder="1"/>
    <xf numFmtId="166" fontId="6" fillId="3" borderId="21" xfId="1" applyNumberFormat="1" applyFont="1" applyFill="1" applyBorder="1"/>
    <xf numFmtId="166" fontId="6" fillId="3" borderId="22" xfId="1" applyNumberFormat="1" applyFont="1" applyFill="1" applyBorder="1"/>
    <xf numFmtId="165" fontId="10" fillId="3" borderId="47" xfId="0" applyNumberFormat="1" applyFont="1" applyFill="1" applyBorder="1" applyAlignment="1">
      <alignment horizontal="right" wrapText="1"/>
    </xf>
    <xf numFmtId="164" fontId="6" fillId="0" borderId="9" xfId="4" applyNumberFormat="1" applyBorder="1"/>
    <xf numFmtId="44" fontId="0" fillId="5" borderId="17" xfId="1" applyFont="1" applyFill="1" applyBorder="1"/>
    <xf numFmtId="0" fontId="7" fillId="2" borderId="0" xfId="3" applyFont="1" applyFill="1" applyBorder="1"/>
    <xf numFmtId="0" fontId="7" fillId="2" borderId="14" xfId="3" applyFont="1" applyFill="1" applyBorder="1"/>
    <xf numFmtId="0" fontId="7" fillId="0" borderId="15" xfId="3" applyFont="1" applyBorder="1" applyAlignment="1">
      <alignment wrapText="1"/>
    </xf>
    <xf numFmtId="0" fontId="9" fillId="0" borderId="7" xfId="0" applyFont="1" applyBorder="1"/>
    <xf numFmtId="0" fontId="0" fillId="3" borderId="9" xfId="0" applyFill="1" applyBorder="1"/>
    <xf numFmtId="0" fontId="0" fillId="0" borderId="9" xfId="0" applyBorder="1"/>
    <xf numFmtId="0" fontId="0" fillId="0" borderId="12" xfId="0" applyBorder="1"/>
    <xf numFmtId="0" fontId="3" fillId="0" borderId="15" xfId="0" applyFont="1" applyBorder="1"/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9" fontId="11" fillId="3" borderId="11" xfId="0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9" fontId="0" fillId="5" borderId="11" xfId="2" applyFont="1" applyFill="1" applyBorder="1"/>
    <xf numFmtId="164" fontId="6" fillId="0" borderId="8" xfId="4" applyNumberFormat="1" applyBorder="1"/>
    <xf numFmtId="164" fontId="6" fillId="0" borderId="0" xfId="4" applyNumberFormat="1" applyBorder="1"/>
    <xf numFmtId="167" fontId="6" fillId="0" borderId="15" xfId="4" applyNumberFormat="1" applyBorder="1"/>
    <xf numFmtId="0" fontId="11" fillId="3" borderId="9" xfId="0" applyFont="1" applyFill="1" applyBorder="1" applyAlignment="1">
      <alignment horizontal="center" vertical="top"/>
    </xf>
    <xf numFmtId="0" fontId="11" fillId="3" borderId="10" xfId="0" applyFont="1" applyFill="1" applyBorder="1" applyAlignment="1">
      <alignment horizontal="center" vertical="top"/>
    </xf>
    <xf numFmtId="9" fontId="11" fillId="3" borderId="11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/>
    </xf>
    <xf numFmtId="0" fontId="12" fillId="0" borderId="25" xfId="0" applyFont="1" applyBorder="1"/>
    <xf numFmtId="3" fontId="14" fillId="0" borderId="25" xfId="0" applyNumberFormat="1" applyFont="1" applyBorder="1"/>
    <xf numFmtId="0" fontId="3" fillId="0" borderId="33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3" fontId="13" fillId="0" borderId="12" xfId="0" applyNumberFormat="1" applyFont="1" applyBorder="1" applyAlignment="1">
      <alignment horizontal="center" wrapText="1"/>
    </xf>
    <xf numFmtId="3" fontId="13" fillId="0" borderId="9" xfId="0" applyNumberFormat="1" applyFont="1" applyBorder="1" applyAlignment="1">
      <alignment horizontal="center" wrapText="1"/>
    </xf>
    <xf numFmtId="0" fontId="5" fillId="2" borderId="0" xfId="0" applyFont="1" applyFill="1" applyBorder="1"/>
    <xf numFmtId="0" fontId="5" fillId="2" borderId="14" xfId="0" applyFont="1" applyFill="1" applyBorder="1"/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 wrapText="1"/>
    </xf>
    <xf numFmtId="0" fontId="13" fillId="0" borderId="11" xfId="0" applyFont="1" applyBorder="1" applyAlignment="1">
      <alignment horizontal="right" wrapText="1"/>
    </xf>
    <xf numFmtId="0" fontId="13" fillId="0" borderId="49" xfId="0" applyFont="1" applyBorder="1" applyAlignment="1">
      <alignment horizontal="right" wrapText="1"/>
    </xf>
    <xf numFmtId="0" fontId="14" fillId="0" borderId="54" xfId="0" applyFont="1" applyBorder="1" applyAlignment="1">
      <alignment horizontal="right" wrapText="1"/>
    </xf>
    <xf numFmtId="3" fontId="13" fillId="0" borderId="50" xfId="0" applyNumberFormat="1" applyFont="1" applyBorder="1" applyAlignment="1">
      <alignment horizontal="right" wrapText="1"/>
    </xf>
    <xf numFmtId="3" fontId="13" fillId="0" borderId="49" xfId="0" applyNumberFormat="1" applyFont="1" applyBorder="1" applyAlignment="1">
      <alignment horizontal="right" wrapText="1"/>
    </xf>
    <xf numFmtId="3" fontId="13" fillId="0" borderId="9" xfId="0" applyNumberFormat="1" applyFont="1" applyBorder="1" applyAlignment="1">
      <alignment horizontal="right" wrapText="1"/>
    </xf>
    <xf numFmtId="3" fontId="6" fillId="0" borderId="9" xfId="4" applyNumberFormat="1" applyBorder="1" applyAlignment="1">
      <alignment horizontal="right"/>
    </xf>
    <xf numFmtId="1" fontId="6" fillId="0" borderId="10" xfId="4" applyNumberFormat="1" applyBorder="1" applyAlignment="1">
      <alignment horizontal="right"/>
    </xf>
    <xf numFmtId="1" fontId="6" fillId="0" borderId="11" xfId="4" applyNumberFormat="1" applyBorder="1" applyAlignment="1">
      <alignment horizontal="right"/>
    </xf>
    <xf numFmtId="1" fontId="6" fillId="0" borderId="9" xfId="4" applyNumberFormat="1" applyBorder="1" applyAlignment="1">
      <alignment horizontal="right"/>
    </xf>
    <xf numFmtId="1" fontId="6" fillId="0" borderId="18" xfId="4" applyNumberFormat="1" applyBorder="1" applyAlignment="1">
      <alignment horizontal="right"/>
    </xf>
    <xf numFmtId="1" fontId="6" fillId="0" borderId="12" xfId="4" applyNumberFormat="1" applyBorder="1" applyAlignment="1">
      <alignment horizontal="right"/>
    </xf>
    <xf numFmtId="3" fontId="6" fillId="0" borderId="26" xfId="4" applyNumberFormat="1" applyBorder="1" applyAlignment="1">
      <alignment horizontal="right"/>
    </xf>
    <xf numFmtId="1" fontId="6" fillId="0" borderId="27" xfId="4" applyNumberFormat="1" applyBorder="1" applyAlignment="1">
      <alignment horizontal="right"/>
    </xf>
    <xf numFmtId="3" fontId="6" fillId="0" borderId="27" xfId="4" applyNumberFormat="1" applyBorder="1" applyAlignment="1">
      <alignment horizontal="right"/>
    </xf>
    <xf numFmtId="3" fontId="6" fillId="0" borderId="10" xfId="4" applyNumberFormat="1" applyBorder="1" applyAlignment="1">
      <alignment horizontal="right"/>
    </xf>
    <xf numFmtId="0" fontId="7" fillId="2" borderId="8" xfId="3" applyFont="1" applyFill="1" applyBorder="1" applyAlignment="1">
      <alignment horizontal="right"/>
    </xf>
    <xf numFmtId="0" fontId="7" fillId="2" borderId="0" xfId="3" applyFont="1" applyFill="1" applyBorder="1" applyAlignment="1">
      <alignment horizontal="right"/>
    </xf>
    <xf numFmtId="0" fontId="7" fillId="2" borderId="14" xfId="3" applyFont="1" applyFill="1" applyBorder="1" applyAlignment="1">
      <alignment horizontal="right"/>
    </xf>
    <xf numFmtId="0" fontId="7" fillId="2" borderId="15" xfId="3" applyFont="1" applyFill="1" applyBorder="1" applyAlignment="1">
      <alignment horizontal="right"/>
    </xf>
    <xf numFmtId="1" fontId="6" fillId="0" borderId="24" xfId="4" applyNumberFormat="1" applyBorder="1" applyAlignment="1">
      <alignment horizontal="right"/>
    </xf>
    <xf numFmtId="3" fontId="6" fillId="0" borderId="21" xfId="4" applyNumberFormat="1" applyBorder="1" applyAlignment="1">
      <alignment horizontal="right"/>
    </xf>
    <xf numFmtId="1" fontId="6" fillId="0" borderId="22" xfId="4" applyNumberFormat="1" applyBorder="1" applyAlignment="1">
      <alignment horizontal="right"/>
    </xf>
    <xf numFmtId="3" fontId="6" fillId="0" borderId="22" xfId="4" applyNumberFormat="1" applyBorder="1" applyAlignment="1">
      <alignment horizontal="right"/>
    </xf>
    <xf numFmtId="3" fontId="14" fillId="0" borderId="15" xfId="0" applyNumberFormat="1" applyFont="1" applyBorder="1"/>
    <xf numFmtId="0" fontId="6" fillId="0" borderId="10" xfId="4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1" fontId="6" fillId="0" borderId="23" xfId="4" applyNumberFormat="1" applyBorder="1" applyAlignment="1">
      <alignment horizontal="right"/>
    </xf>
    <xf numFmtId="1" fontId="6" fillId="0" borderId="21" xfId="4" applyNumberFormat="1" applyBorder="1" applyAlignment="1">
      <alignment horizontal="right"/>
    </xf>
    <xf numFmtId="1" fontId="6" fillId="0" borderId="50" xfId="4" applyNumberFormat="1" applyBorder="1" applyAlignment="1">
      <alignment horizontal="right"/>
    </xf>
    <xf numFmtId="0" fontId="0" fillId="0" borderId="41" xfId="0" applyBorder="1"/>
    <xf numFmtId="0" fontId="15" fillId="4" borderId="7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16" fillId="0" borderId="25" xfId="0" applyFont="1" applyBorder="1"/>
    <xf numFmtId="3" fontId="14" fillId="0" borderId="49" xfId="0" applyNumberFormat="1" applyFont="1" applyBorder="1" applyAlignment="1">
      <alignment horizontal="center" wrapText="1"/>
    </xf>
    <xf numFmtId="3" fontId="13" fillId="0" borderId="59" xfId="0" applyNumberFormat="1" applyFont="1" applyBorder="1" applyAlignment="1">
      <alignment horizontal="center" wrapText="1"/>
    </xf>
    <xf numFmtId="3" fontId="14" fillId="0" borderId="19" xfId="0" applyNumberFormat="1" applyFont="1" applyBorder="1" applyAlignment="1">
      <alignment horizontal="center" wrapText="1"/>
    </xf>
    <xf numFmtId="3" fontId="13" fillId="0" borderId="49" xfId="0" applyNumberFormat="1" applyFont="1" applyBorder="1" applyAlignment="1">
      <alignment horizontal="center" wrapText="1"/>
    </xf>
    <xf numFmtId="3" fontId="13" fillId="0" borderId="19" xfId="0" applyNumberFormat="1" applyFont="1" applyBorder="1" applyAlignment="1">
      <alignment horizontal="center" wrapText="1"/>
    </xf>
    <xf numFmtId="3" fontId="13" fillId="8" borderId="49" xfId="0" applyNumberFormat="1" applyFont="1" applyFill="1" applyBorder="1" applyAlignment="1">
      <alignment horizontal="center" wrapText="1"/>
    </xf>
    <xf numFmtId="3" fontId="13" fillId="8" borderId="59" xfId="0" applyNumberFormat="1" applyFont="1" applyFill="1" applyBorder="1" applyAlignment="1">
      <alignment horizontal="center" wrapText="1"/>
    </xf>
    <xf numFmtId="3" fontId="13" fillId="8" borderId="19" xfId="0" applyNumberFormat="1" applyFont="1" applyFill="1" applyBorder="1" applyAlignment="1">
      <alignment horizontal="center" wrapText="1"/>
    </xf>
    <xf numFmtId="3" fontId="13" fillId="8" borderId="21" xfId="0" applyNumberFormat="1" applyFont="1" applyFill="1" applyBorder="1" applyAlignment="1">
      <alignment horizontal="center" wrapText="1"/>
    </xf>
    <xf numFmtId="3" fontId="13" fillId="8" borderId="23" xfId="0" applyNumberFormat="1" applyFont="1" applyFill="1" applyBorder="1" applyAlignment="1">
      <alignment horizontal="center" wrapText="1"/>
    </xf>
    <xf numFmtId="3" fontId="13" fillId="8" borderId="24" xfId="0" applyNumberFormat="1" applyFont="1" applyFill="1" applyBorder="1" applyAlignment="1">
      <alignment horizontal="center" wrapText="1"/>
    </xf>
    <xf numFmtId="3" fontId="14" fillId="2" borderId="1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 applyAlignment="1">
      <alignment horizontal="center" wrapText="1"/>
    </xf>
    <xf numFmtId="3" fontId="14" fillId="2" borderId="3" xfId="0" applyNumberFormat="1" applyFont="1" applyFill="1" applyBorder="1" applyAlignment="1">
      <alignment horizontal="center" wrapText="1"/>
    </xf>
    <xf numFmtId="1" fontId="6" fillId="0" borderId="26" xfId="4" applyNumberFormat="1" applyBorder="1"/>
    <xf numFmtId="1" fontId="6" fillId="0" borderId="27" xfId="4" applyNumberFormat="1" applyBorder="1"/>
    <xf numFmtId="1" fontId="6" fillId="0" borderId="28" xfId="4" applyNumberFormat="1" applyBorder="1"/>
    <xf numFmtId="1" fontId="6" fillId="0" borderId="9" xfId="4" applyNumberFormat="1" applyBorder="1"/>
    <xf numFmtId="1" fontId="6" fillId="0" borderId="10" xfId="4" applyNumberFormat="1" applyBorder="1"/>
    <xf numFmtId="1" fontId="6" fillId="0" borderId="11" xfId="4" applyNumberFormat="1" applyBorder="1"/>
    <xf numFmtId="3" fontId="6" fillId="0" borderId="9" xfId="4" applyNumberFormat="1" applyBorder="1"/>
    <xf numFmtId="3" fontId="6" fillId="0" borderId="10" xfId="4" applyNumberFormat="1" applyBorder="1"/>
    <xf numFmtId="3" fontId="6" fillId="0" borderId="11" xfId="4" applyNumberFormat="1" applyBorder="1"/>
    <xf numFmtId="1" fontId="6" fillId="0" borderId="8" xfId="4" applyNumberFormat="1" applyBorder="1"/>
    <xf numFmtId="1" fontId="6" fillId="0" borderId="0" xfId="4" applyNumberFormat="1" applyBorder="1"/>
    <xf numFmtId="1" fontId="6" fillId="0" borderId="14" xfId="4" applyNumberFormat="1" applyBorder="1"/>
    <xf numFmtId="3" fontId="6" fillId="0" borderId="48" xfId="4" applyNumberFormat="1" applyBorder="1"/>
    <xf numFmtId="2" fontId="0" fillId="0" borderId="53" xfId="0" applyNumberFormat="1" applyBorder="1"/>
    <xf numFmtId="3" fontId="6" fillId="0" borderId="53" xfId="4" applyNumberFormat="1" applyBorder="1"/>
    <xf numFmtId="9" fontId="0" fillId="0" borderId="53" xfId="2" applyFont="1" applyBorder="1"/>
    <xf numFmtId="3" fontId="6" fillId="0" borderId="60" xfId="4" applyNumberFormat="1" applyBorder="1"/>
    <xf numFmtId="3" fontId="6" fillId="0" borderId="8" xfId="4" applyNumberFormat="1" applyBorder="1"/>
    <xf numFmtId="3" fontId="6" fillId="0" borderId="14" xfId="4" applyNumberFormat="1" applyBorder="1"/>
    <xf numFmtId="3" fontId="6" fillId="0" borderId="0" xfId="4" applyNumberFormat="1" applyBorder="1"/>
    <xf numFmtId="1" fontId="6" fillId="0" borderId="21" xfId="4" applyNumberFormat="1" applyBorder="1"/>
    <xf numFmtId="1" fontId="6" fillId="0" borderId="22" xfId="4" applyNumberFormat="1" applyBorder="1"/>
    <xf numFmtId="1" fontId="6" fillId="0" borderId="23" xfId="4" applyNumberFormat="1" applyBorder="1"/>
    <xf numFmtId="3" fontId="6" fillId="0" borderId="21" xfId="4" applyNumberFormat="1" applyBorder="1"/>
    <xf numFmtId="3" fontId="6" fillId="0" borderId="22" xfId="4" applyNumberFormat="1" applyBorder="1"/>
    <xf numFmtId="3" fontId="6" fillId="0" borderId="23" xfId="4" applyNumberFormat="1" applyBorder="1"/>
    <xf numFmtId="1" fontId="2" fillId="4" borderId="4" xfId="0" applyNumberFormat="1" applyFont="1" applyFill="1" applyBorder="1"/>
    <xf numFmtId="1" fontId="2" fillId="4" borderId="5" xfId="0" applyNumberFormat="1" applyFont="1" applyFill="1" applyBorder="1"/>
    <xf numFmtId="1" fontId="2" fillId="4" borderId="6" xfId="0" applyNumberFormat="1" applyFont="1" applyFill="1" applyBorder="1"/>
    <xf numFmtId="3" fontId="6" fillId="0" borderId="38" xfId="4" applyNumberFormat="1" applyBorder="1"/>
    <xf numFmtId="0" fontId="4" fillId="0" borderId="0" xfId="0" applyFont="1"/>
    <xf numFmtId="0" fontId="16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8" fillId="0" borderId="15" xfId="3" applyFont="1" applyBorder="1"/>
    <xf numFmtId="3" fontId="6" fillId="0" borderId="28" xfId="4" applyNumberFormat="1" applyBorder="1"/>
    <xf numFmtId="1" fontId="6" fillId="0" borderId="26" xfId="4" applyNumberFormat="1" applyBorder="1" applyAlignment="1">
      <alignment horizontal="right"/>
    </xf>
    <xf numFmtId="3" fontId="6" fillId="0" borderId="28" xfId="4" applyNumberFormat="1" applyBorder="1" applyAlignment="1">
      <alignment horizontal="right"/>
    </xf>
    <xf numFmtId="3" fontId="6" fillId="0" borderId="11" xfId="4" applyNumberFormat="1" applyBorder="1" applyAlignment="1">
      <alignment horizontal="right"/>
    </xf>
    <xf numFmtId="0" fontId="18" fillId="2" borderId="15" xfId="3" applyFont="1" applyFill="1" applyBorder="1"/>
    <xf numFmtId="0" fontId="6" fillId="0" borderId="9" xfId="4" applyBorder="1" applyAlignment="1">
      <alignment horizontal="right"/>
    </xf>
    <xf numFmtId="0" fontId="6" fillId="0" borderId="11" xfId="4" applyBorder="1" applyAlignment="1">
      <alignment horizontal="right"/>
    </xf>
    <xf numFmtId="0" fontId="12" fillId="0" borderId="15" xfId="0" applyFont="1" applyBorder="1"/>
    <xf numFmtId="0" fontId="18" fillId="0" borderId="15" xfId="3" applyFont="1" applyBorder="1" applyAlignment="1">
      <alignment wrapText="1"/>
    </xf>
    <xf numFmtId="0" fontId="18" fillId="0" borderId="33" xfId="3" applyFont="1" applyBorder="1"/>
    <xf numFmtId="3" fontId="6" fillId="0" borderId="23" xfId="4" applyNumberFormat="1" applyBorder="1" applyAlignment="1">
      <alignment horizontal="right"/>
    </xf>
    <xf numFmtId="0" fontId="19" fillId="4" borderId="7" xfId="3" applyFont="1" applyFill="1" applyBorder="1" applyAlignment="1">
      <alignment horizontal="center"/>
    </xf>
    <xf numFmtId="0" fontId="0" fillId="3" borderId="0" xfId="0" applyFill="1" applyBorder="1"/>
    <xf numFmtId="166" fontId="6" fillId="3" borderId="10" xfId="1" applyNumberFormat="1" applyFont="1" applyFill="1" applyBorder="1" applyAlignment="1">
      <alignment vertical="top"/>
    </xf>
    <xf numFmtId="44" fontId="0" fillId="5" borderId="11" xfId="1" applyFont="1" applyFill="1" applyBorder="1" applyAlignment="1">
      <alignment vertical="top"/>
    </xf>
    <xf numFmtId="0" fontId="0" fillId="0" borderId="0" xfId="0" applyAlignment="1">
      <alignment vertical="top"/>
    </xf>
    <xf numFmtId="3" fontId="6" fillId="0" borderId="49" xfId="4" applyNumberFormat="1" applyBorder="1" applyAlignment="1">
      <alignment horizontal="right"/>
    </xf>
    <xf numFmtId="1" fontId="6" fillId="0" borderId="34" xfId="4" applyNumberFormat="1" applyBorder="1"/>
    <xf numFmtId="1" fontId="6" fillId="0" borderId="44" xfId="4" applyNumberFormat="1" applyBorder="1"/>
    <xf numFmtId="0" fontId="0" fillId="0" borderId="44" xfId="0" applyBorder="1"/>
    <xf numFmtId="1" fontId="6" fillId="0" borderId="45" xfId="4" applyNumberFormat="1" applyBorder="1"/>
    <xf numFmtId="1" fontId="2" fillId="4" borderId="52" xfId="0" applyNumberFormat="1" applyFont="1" applyFill="1" applyBorder="1"/>
    <xf numFmtId="167" fontId="0" fillId="0" borderId="0" xfId="0" applyNumberFormat="1"/>
    <xf numFmtId="0" fontId="4" fillId="0" borderId="13" xfId="0" applyFont="1" applyBorder="1" applyAlignment="1">
      <alignment horizontal="center" wrapText="1"/>
    </xf>
    <xf numFmtId="0" fontId="7" fillId="0" borderId="8" xfId="3" applyFont="1" applyBorder="1" applyAlignment="1">
      <alignment wrapText="1"/>
    </xf>
    <xf numFmtId="3" fontId="6" fillId="0" borderId="44" xfId="4" applyNumberFormat="1" applyBorder="1" applyAlignment="1">
      <alignment horizontal="right"/>
    </xf>
    <xf numFmtId="0" fontId="7" fillId="0" borderId="59" xfId="3" applyFont="1" applyBorder="1" applyAlignment="1">
      <alignment wrapText="1"/>
    </xf>
    <xf numFmtId="3" fontId="6" fillId="0" borderId="68" xfId="4" applyNumberFormat="1" applyBorder="1" applyAlignment="1">
      <alignment horizontal="right"/>
    </xf>
    <xf numFmtId="3" fontId="6" fillId="0" borderId="59" xfId="4" applyNumberFormat="1" applyBorder="1" applyAlignment="1">
      <alignment horizontal="right"/>
    </xf>
    <xf numFmtId="1" fontId="6" fillId="0" borderId="59" xfId="4" applyNumberFormat="1" applyBorder="1" applyAlignment="1">
      <alignment horizontal="right"/>
    </xf>
    <xf numFmtId="1" fontId="6" fillId="0" borderId="19" xfId="4" applyNumberFormat="1" applyBorder="1" applyAlignment="1">
      <alignment horizontal="right"/>
    </xf>
    <xf numFmtId="1" fontId="6" fillId="0" borderId="49" xfId="4" applyNumberFormat="1" applyBorder="1" applyAlignment="1">
      <alignment horizontal="right"/>
    </xf>
    <xf numFmtId="1" fontId="6" fillId="0" borderId="54" xfId="4" applyNumberFormat="1" applyBorder="1" applyAlignment="1">
      <alignment horizontal="right"/>
    </xf>
    <xf numFmtId="0" fontId="12" fillId="0" borderId="38" xfId="0" applyFont="1" applyBorder="1"/>
    <xf numFmtId="0" fontId="13" fillId="0" borderId="2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7" fillId="2" borderId="10" xfId="3" applyFont="1" applyFill="1" applyBorder="1" applyAlignment="1">
      <alignment horizontal="right"/>
    </xf>
    <xf numFmtId="0" fontId="7" fillId="2" borderId="9" xfId="3" applyFont="1" applyFill="1" applyBorder="1" applyAlignment="1">
      <alignment horizontal="right"/>
    </xf>
    <xf numFmtId="0" fontId="7" fillId="2" borderId="11" xfId="3" applyFont="1" applyFill="1" applyBorder="1" applyAlignment="1">
      <alignment horizontal="right"/>
    </xf>
    <xf numFmtId="3" fontId="13" fillId="0" borderId="26" xfId="0" applyNumberFormat="1" applyFont="1" applyBorder="1" applyAlignment="1">
      <alignment horizontal="center" wrapText="1"/>
    </xf>
    <xf numFmtId="3" fontId="13" fillId="8" borderId="68" xfId="0" applyNumberFormat="1" applyFont="1" applyFill="1" applyBorder="1" applyAlignment="1">
      <alignment horizontal="center" wrapText="1"/>
    </xf>
    <xf numFmtId="3" fontId="6" fillId="0" borderId="44" xfId="4" applyNumberFormat="1" applyBorder="1"/>
    <xf numFmtId="3" fontId="6" fillId="0" borderId="45" xfId="4" applyNumberFormat="1" applyBorder="1"/>
    <xf numFmtId="3" fontId="13" fillId="8" borderId="4" xfId="0" applyNumberFormat="1" applyFont="1" applyFill="1" applyBorder="1" applyAlignment="1">
      <alignment horizontal="center" wrapText="1"/>
    </xf>
    <xf numFmtId="3" fontId="13" fillId="8" borderId="52" xfId="0" applyNumberFormat="1" applyFont="1" applyFill="1" applyBorder="1" applyAlignment="1">
      <alignment horizontal="center" wrapText="1"/>
    </xf>
    <xf numFmtId="3" fontId="13" fillId="8" borderId="5" xfId="0" applyNumberFormat="1" applyFont="1" applyFill="1" applyBorder="1" applyAlignment="1">
      <alignment horizontal="center" wrapText="1"/>
    </xf>
    <xf numFmtId="3" fontId="13" fillId="8" borderId="6" xfId="0" applyNumberFormat="1" applyFont="1" applyFill="1" applyBorder="1" applyAlignment="1">
      <alignment horizontal="center" wrapText="1"/>
    </xf>
    <xf numFmtId="3" fontId="13" fillId="8" borderId="7" xfId="0" applyNumberFormat="1" applyFont="1" applyFill="1" applyBorder="1" applyAlignment="1">
      <alignment horizontal="center" wrapText="1"/>
    </xf>
    <xf numFmtId="0" fontId="0" fillId="8" borderId="0" xfId="0" applyFill="1" applyAlignment="1">
      <alignment wrapText="1"/>
    </xf>
    <xf numFmtId="1" fontId="2" fillId="4" borderId="51" xfId="0" applyNumberFormat="1" applyFont="1" applyFill="1" applyBorder="1"/>
    <xf numFmtId="3" fontId="6" fillId="0" borderId="20" xfId="4" applyNumberFormat="1" applyBorder="1"/>
    <xf numFmtId="3" fontId="6" fillId="0" borderId="70" xfId="4" applyNumberFormat="1" applyBorder="1"/>
    <xf numFmtId="0" fontId="7" fillId="2" borderId="18" xfId="3" applyFont="1" applyFill="1" applyBorder="1" applyAlignment="1">
      <alignment horizontal="right"/>
    </xf>
    <xf numFmtId="2" fontId="13" fillId="3" borderId="9" xfId="0" applyNumberFormat="1" applyFont="1" applyFill="1" applyBorder="1" applyAlignment="1">
      <alignment horizontal="right" wrapText="1"/>
    </xf>
    <xf numFmtId="1" fontId="0" fillId="0" borderId="9" xfId="0" applyNumberFormat="1" applyBorder="1"/>
    <xf numFmtId="2" fontId="0" fillId="0" borderId="9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/>
    <xf numFmtId="0" fontId="10" fillId="3" borderId="0" xfId="0" applyFont="1" applyFill="1" applyBorder="1"/>
    <xf numFmtId="0" fontId="7" fillId="3" borderId="0" xfId="3" applyFont="1" applyFill="1" applyBorder="1"/>
    <xf numFmtId="0" fontId="0" fillId="3" borderId="0" xfId="0" applyFill="1" applyBorder="1" applyAlignment="1">
      <alignment vertical="top"/>
    </xf>
    <xf numFmtId="164" fontId="10" fillId="3" borderId="38" xfId="0" applyNumberFormat="1" applyFont="1" applyFill="1" applyBorder="1" applyAlignment="1">
      <alignment horizontal="right" wrapText="1"/>
    </xf>
    <xf numFmtId="2" fontId="13" fillId="4" borderId="11" xfId="0" applyNumberFormat="1" applyFont="1" applyFill="1" applyBorder="1" applyAlignment="1">
      <alignment horizontal="center" wrapText="1"/>
    </xf>
    <xf numFmtId="0" fontId="7" fillId="0" borderId="0" xfId="3" applyFont="1" applyBorder="1"/>
    <xf numFmtId="166" fontId="6" fillId="3" borderId="0" xfId="1" applyNumberFormat="1" applyFont="1" applyFill="1" applyBorder="1"/>
    <xf numFmtId="166" fontId="0" fillId="3" borderId="0" xfId="1" applyNumberFormat="1" applyFont="1" applyFill="1" applyBorder="1"/>
    <xf numFmtId="44" fontId="0" fillId="0" borderId="0" xfId="1" applyFont="1" applyBorder="1"/>
    <xf numFmtId="167" fontId="6" fillId="3" borderId="0" xfId="4" applyNumberFormat="1" applyFill="1" applyBorder="1"/>
    <xf numFmtId="165" fontId="0" fillId="0" borderId="0" xfId="0" applyNumberFormat="1" applyBorder="1"/>
    <xf numFmtId="167" fontId="6" fillId="0" borderId="0" xfId="4" applyNumberFormat="1" applyBorder="1"/>
    <xf numFmtId="164" fontId="6" fillId="4" borderId="0" xfId="4" applyNumberFormat="1" applyFill="1" applyBorder="1"/>
    <xf numFmtId="0" fontId="15" fillId="4" borderId="1" xfId="0" applyFont="1" applyFill="1" applyBorder="1" applyAlignment="1">
      <alignment horizontal="center"/>
    </xf>
    <xf numFmtId="0" fontId="0" fillId="10" borderId="0" xfId="0" applyFill="1" applyAlignment="1">
      <alignment wrapText="1"/>
    </xf>
    <xf numFmtId="0" fontId="4" fillId="0" borderId="13" xfId="0" applyFont="1" applyBorder="1"/>
    <xf numFmtId="0" fontId="3" fillId="0" borderId="8" xfId="0" applyFont="1" applyBorder="1"/>
    <xf numFmtId="0" fontId="4" fillId="0" borderId="8" xfId="0" applyFont="1" applyBorder="1"/>
    <xf numFmtId="0" fontId="3" fillId="0" borderId="8" xfId="0" applyFont="1" applyBorder="1" applyAlignment="1">
      <alignment vertical="top"/>
    </xf>
    <xf numFmtId="0" fontId="11" fillId="0" borderId="8" xfId="3" applyFont="1" applyFill="1" applyBorder="1"/>
    <xf numFmtId="0" fontId="7" fillId="0" borderId="41" xfId="3" applyFont="1" applyBorder="1"/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9" fontId="11" fillId="3" borderId="23" xfId="0" applyNumberFormat="1" applyFont="1" applyFill="1" applyBorder="1" applyAlignment="1">
      <alignment horizontal="center" wrapText="1"/>
    </xf>
    <xf numFmtId="3" fontId="2" fillId="4" borderId="57" xfId="0" applyNumberFormat="1" applyFont="1" applyFill="1" applyBorder="1"/>
    <xf numFmtId="3" fontId="2" fillId="4" borderId="72" xfId="0" applyNumberFormat="1" applyFont="1" applyFill="1" applyBorder="1"/>
    <xf numFmtId="3" fontId="2" fillId="4" borderId="73" xfId="0" applyNumberFormat="1" applyFont="1" applyFill="1" applyBorder="1"/>
    <xf numFmtId="3" fontId="2" fillId="4" borderId="33" xfId="0" applyNumberFormat="1" applyFont="1" applyFill="1" applyBorder="1"/>
    <xf numFmtId="3" fontId="6" fillId="0" borderId="42" xfId="4" applyNumberFormat="1" applyBorder="1" applyAlignment="1">
      <alignment horizontal="right"/>
    </xf>
    <xf numFmtId="1" fontId="6" fillId="0" borderId="43" xfId="4" applyNumberFormat="1" applyBorder="1" applyAlignment="1">
      <alignment horizontal="right"/>
    </xf>
    <xf numFmtId="2" fontId="0" fillId="0" borderId="42" xfId="0" applyNumberFormat="1" applyBorder="1" applyAlignment="1">
      <alignment horizontal="right"/>
    </xf>
    <xf numFmtId="0" fontId="0" fillId="0" borderId="40" xfId="0" applyBorder="1"/>
    <xf numFmtId="3" fontId="23" fillId="0" borderId="25" xfId="0" applyNumberFormat="1" applyFont="1" applyBorder="1"/>
    <xf numFmtId="3" fontId="10" fillId="0" borderId="24" xfId="0" applyNumberFormat="1" applyFont="1" applyBorder="1" applyAlignment="1">
      <alignment horizontal="center" wrapText="1"/>
    </xf>
    <xf numFmtId="1" fontId="6" fillId="0" borderId="12" xfId="4" applyNumberFormat="1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1" fontId="6" fillId="0" borderId="50" xfId="4" applyNumberFormat="1" applyFont="1" applyBorder="1" applyAlignment="1">
      <alignment horizontal="right"/>
    </xf>
    <xf numFmtId="1" fontId="6" fillId="0" borderId="42" xfId="4" applyNumberFormat="1" applyFont="1" applyBorder="1" applyAlignment="1">
      <alignment horizontal="right"/>
    </xf>
    <xf numFmtId="0" fontId="22" fillId="0" borderId="39" xfId="0" applyFont="1" applyBorder="1"/>
    <xf numFmtId="3" fontId="6" fillId="0" borderId="42" xfId="4" applyNumberFormat="1" applyFont="1" applyBorder="1" applyAlignment="1">
      <alignment horizontal="right"/>
    </xf>
    <xf numFmtId="3" fontId="6" fillId="0" borderId="10" xfId="4" applyNumberFormat="1" applyFont="1" applyBorder="1" applyAlignment="1">
      <alignment horizontal="right"/>
    </xf>
    <xf numFmtId="1" fontId="6" fillId="0" borderId="10" xfId="4" applyNumberFormat="1" applyFont="1" applyBorder="1" applyAlignment="1">
      <alignment horizontal="right"/>
    </xf>
    <xf numFmtId="1" fontId="6" fillId="0" borderId="11" xfId="4" applyNumberFormat="1" applyFont="1" applyBorder="1" applyAlignment="1">
      <alignment horizontal="right"/>
    </xf>
    <xf numFmtId="3" fontId="6" fillId="0" borderId="9" xfId="4" applyNumberFormat="1" applyFont="1" applyBorder="1" applyAlignment="1">
      <alignment horizontal="right"/>
    </xf>
    <xf numFmtId="0" fontId="22" fillId="0" borderId="9" xfId="0" applyFont="1" applyBorder="1" applyAlignment="1">
      <alignment horizontal="right"/>
    </xf>
    <xf numFmtId="0" fontId="22" fillId="0" borderId="10" xfId="0" applyFont="1" applyBorder="1" applyAlignment="1">
      <alignment horizontal="right"/>
    </xf>
    <xf numFmtId="0" fontId="22" fillId="0" borderId="11" xfId="0" applyFont="1" applyBorder="1" applyAlignment="1">
      <alignment horizontal="right"/>
    </xf>
    <xf numFmtId="3" fontId="6" fillId="0" borderId="49" xfId="4" applyNumberFormat="1" applyFont="1" applyBorder="1" applyAlignment="1">
      <alignment horizontal="right"/>
    </xf>
    <xf numFmtId="1" fontId="6" fillId="0" borderId="59" xfId="4" applyNumberFormat="1" applyFont="1" applyBorder="1" applyAlignment="1">
      <alignment horizontal="right"/>
    </xf>
    <xf numFmtId="3" fontId="6" fillId="0" borderId="59" xfId="4" applyNumberFormat="1" applyFont="1" applyBorder="1" applyAlignment="1">
      <alignment horizontal="right"/>
    </xf>
    <xf numFmtId="1" fontId="6" fillId="0" borderId="19" xfId="4" applyNumberFormat="1" applyFont="1" applyBorder="1" applyAlignment="1">
      <alignment horizontal="right"/>
    </xf>
    <xf numFmtId="3" fontId="6" fillId="0" borderId="13" xfId="4" applyNumberFormat="1" applyFont="1" applyBorder="1" applyAlignment="1">
      <alignment horizontal="right"/>
    </xf>
    <xf numFmtId="0" fontId="22" fillId="0" borderId="41" xfId="0" applyFont="1" applyBorder="1"/>
    <xf numFmtId="0" fontId="3" fillId="0" borderId="56" xfId="0" applyFont="1" applyBorder="1" applyAlignment="1">
      <alignment horizontal="center"/>
    </xf>
    <xf numFmtId="0" fontId="7" fillId="2" borderId="48" xfId="3" applyFont="1" applyFill="1" applyBorder="1"/>
    <xf numFmtId="0" fontId="11" fillId="0" borderId="16" xfId="3" applyFont="1" applyBorder="1" applyAlignment="1">
      <alignment wrapText="1"/>
    </xf>
    <xf numFmtId="3" fontId="13" fillId="0" borderId="45" xfId="0" applyNumberFormat="1" applyFont="1" applyBorder="1" applyAlignment="1">
      <alignment horizontal="center" wrapText="1"/>
    </xf>
    <xf numFmtId="3" fontId="0" fillId="0" borderId="44" xfId="0" applyNumberFormat="1" applyBorder="1" applyAlignment="1">
      <alignment horizontal="right"/>
    </xf>
    <xf numFmtId="3" fontId="10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" fontId="6" fillId="0" borderId="43" xfId="4" applyNumberFormat="1" applyFont="1" applyBorder="1" applyAlignment="1">
      <alignment horizontal="right"/>
    </xf>
    <xf numFmtId="0" fontId="22" fillId="0" borderId="40" xfId="0" applyFont="1" applyBorder="1"/>
    <xf numFmtId="2" fontId="13" fillId="4" borderId="55" xfId="0" applyNumberFormat="1" applyFont="1" applyFill="1" applyBorder="1" applyAlignment="1">
      <alignment horizontal="center" wrapText="1"/>
    </xf>
    <xf numFmtId="1" fontId="6" fillId="0" borderId="13" xfId="4" applyNumberFormat="1" applyBorder="1" applyAlignment="1">
      <alignment horizontal="right"/>
    </xf>
    <xf numFmtId="1" fontId="6" fillId="0" borderId="25" xfId="4" applyNumberFormat="1" applyFont="1" applyBorder="1" applyAlignment="1">
      <alignment horizontal="right"/>
    </xf>
    <xf numFmtId="0" fontId="22" fillId="0" borderId="33" xfId="0" applyFont="1" applyBorder="1"/>
    <xf numFmtId="0" fontId="7" fillId="2" borderId="44" xfId="3" applyFont="1" applyFill="1" applyBorder="1" applyAlignment="1">
      <alignment horizontal="right"/>
    </xf>
    <xf numFmtId="0" fontId="0" fillId="0" borderId="44" xfId="0" applyBorder="1" applyAlignment="1">
      <alignment horizontal="right"/>
    </xf>
    <xf numFmtId="1" fontId="6" fillId="0" borderId="44" xfId="4" applyNumberFormat="1" applyBorder="1" applyAlignment="1">
      <alignment horizontal="right"/>
    </xf>
    <xf numFmtId="1" fontId="6" fillId="0" borderId="68" xfId="4" applyNumberFormat="1" applyBorder="1" applyAlignment="1">
      <alignment horizontal="right"/>
    </xf>
    <xf numFmtId="3" fontId="6" fillId="0" borderId="12" xfId="4" applyNumberFormat="1" applyFont="1" applyBorder="1" applyAlignment="1">
      <alignment horizontal="right"/>
    </xf>
    <xf numFmtId="3" fontId="6" fillId="0" borderId="50" xfId="4" applyNumberFormat="1" applyFont="1" applyBorder="1" applyAlignment="1">
      <alignment horizontal="right"/>
    </xf>
    <xf numFmtId="3" fontId="6" fillId="0" borderId="25" xfId="4" applyNumberFormat="1" applyFont="1" applyBorder="1" applyAlignment="1">
      <alignment horizontal="right"/>
    </xf>
    <xf numFmtId="0" fontId="2" fillId="0" borderId="0" xfId="0" applyFont="1"/>
    <xf numFmtId="164" fontId="2" fillId="4" borderId="5" xfId="0" applyNumberFormat="1" applyFont="1" applyFill="1" applyBorder="1"/>
    <xf numFmtId="164" fontId="2" fillId="4" borderId="51" xfId="0" applyNumberFormat="1" applyFont="1" applyFill="1" applyBorder="1"/>
    <xf numFmtId="9" fontId="2" fillId="10" borderId="7" xfId="2" applyFont="1" applyFill="1" applyBorder="1"/>
    <xf numFmtId="164" fontId="2" fillId="4" borderId="52" xfId="0" applyNumberFormat="1" applyFont="1" applyFill="1" applyBorder="1"/>
    <xf numFmtId="164" fontId="2" fillId="4" borderId="2" xfId="0" applyNumberFormat="1" applyFont="1" applyFill="1" applyBorder="1"/>
    <xf numFmtId="164" fontId="2" fillId="4" borderId="6" xfId="0" applyNumberFormat="1" applyFont="1" applyFill="1" applyBorder="1"/>
    <xf numFmtId="1" fontId="2" fillId="4" borderId="1" xfId="0" applyNumberFormat="1" applyFont="1" applyFill="1" applyBorder="1"/>
    <xf numFmtId="2" fontId="2" fillId="10" borderId="5" xfId="0" applyNumberFormat="1" applyFont="1" applyFill="1" applyBorder="1"/>
    <xf numFmtId="9" fontId="2" fillId="10" borderId="5" xfId="0" applyNumberFormat="1" applyFont="1" applyFill="1" applyBorder="1"/>
    <xf numFmtId="1" fontId="2" fillId="4" borderId="3" xfId="0" applyNumberFormat="1" applyFont="1" applyFill="1" applyBorder="1"/>
    <xf numFmtId="0" fontId="0" fillId="8" borderId="0" xfId="0" applyFill="1" applyBorder="1" applyAlignment="1">
      <alignment wrapText="1"/>
    </xf>
    <xf numFmtId="0" fontId="0" fillId="0" borderId="38" xfId="0" applyBorder="1"/>
    <xf numFmtId="0" fontId="0" fillId="0" borderId="36" xfId="0" applyBorder="1"/>
    <xf numFmtId="0" fontId="0" fillId="0" borderId="37" xfId="0" applyBorder="1"/>
    <xf numFmtId="0" fontId="0" fillId="0" borderId="58" xfId="0" applyBorder="1"/>
    <xf numFmtId="0" fontId="0" fillId="0" borderId="38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37" xfId="0" applyBorder="1" applyAlignment="1">
      <alignment horizontal="right"/>
    </xf>
    <xf numFmtId="0" fontId="15" fillId="4" borderId="7" xfId="3" applyFont="1" applyFill="1" applyBorder="1" applyAlignment="1">
      <alignment horizontal="center"/>
    </xf>
    <xf numFmtId="2" fontId="0" fillId="4" borderId="10" xfId="0" applyNumberFormat="1" applyFill="1" applyBorder="1"/>
    <xf numFmtId="2" fontId="13" fillId="4" borderId="59" xfId="0" applyNumberFormat="1" applyFont="1" applyFill="1" applyBorder="1" applyAlignment="1">
      <alignment horizontal="center" wrapText="1"/>
    </xf>
    <xf numFmtId="9" fontId="13" fillId="4" borderId="19" xfId="0" applyNumberFormat="1" applyFont="1" applyFill="1" applyBorder="1" applyAlignment="1">
      <alignment horizontal="center" wrapText="1"/>
    </xf>
    <xf numFmtId="9" fontId="0" fillId="4" borderId="10" xfId="0" applyNumberFormat="1" applyFill="1" applyBorder="1"/>
    <xf numFmtId="9" fontId="0" fillId="4" borderId="10" xfId="2" applyFont="1" applyFill="1" applyBorder="1"/>
    <xf numFmtId="4" fontId="2" fillId="4" borderId="7" xfId="0" applyNumberFormat="1" applyFont="1" applyFill="1" applyBorder="1" applyAlignment="1">
      <alignment horizontal="center"/>
    </xf>
    <xf numFmtId="2" fontId="13" fillId="4" borderId="19" xfId="0" applyNumberFormat="1" applyFont="1" applyFill="1" applyBorder="1" applyAlignment="1">
      <alignment horizontal="right" wrapText="1"/>
    </xf>
    <xf numFmtId="2" fontId="0" fillId="4" borderId="11" xfId="0" applyNumberFormat="1" applyFill="1" applyBorder="1"/>
    <xf numFmtId="2" fontId="0" fillId="4" borderId="11" xfId="0" applyNumberFormat="1" applyFill="1" applyBorder="1" applyAlignment="1">
      <alignment horizontal="right"/>
    </xf>
    <xf numFmtId="2" fontId="0" fillId="4" borderId="19" xfId="0" applyNumberFormat="1" applyFill="1" applyBorder="1" applyAlignment="1">
      <alignment horizontal="right"/>
    </xf>
    <xf numFmtId="2" fontId="0" fillId="4" borderId="18" xfId="0" applyNumberFormat="1" applyFill="1" applyBorder="1" applyAlignment="1">
      <alignment horizontal="right"/>
    </xf>
    <xf numFmtId="2" fontId="13" fillId="4" borderId="18" xfId="0" applyNumberFormat="1" applyFont="1" applyFill="1" applyBorder="1" applyAlignment="1">
      <alignment horizontal="right" wrapText="1"/>
    </xf>
    <xf numFmtId="2" fontId="0" fillId="4" borderId="18" xfId="0" applyNumberFormat="1" applyFill="1" applyBorder="1"/>
    <xf numFmtId="0" fontId="0" fillId="13" borderId="0" xfId="0" applyFill="1"/>
    <xf numFmtId="0" fontId="0" fillId="0" borderId="0" xfId="0" applyFont="1"/>
    <xf numFmtId="164" fontId="15" fillId="4" borderId="33" xfId="0" applyNumberFormat="1" applyFont="1" applyFill="1" applyBorder="1" applyAlignment="1">
      <alignment vertical="center" wrapText="1"/>
    </xf>
    <xf numFmtId="164" fontId="15" fillId="4" borderId="41" xfId="0" applyNumberFormat="1" applyFont="1" applyFill="1" applyBorder="1" applyAlignment="1">
      <alignment vertical="center" wrapText="1"/>
    </xf>
    <xf numFmtId="164" fontId="15" fillId="4" borderId="67" xfId="0" applyNumberFormat="1" applyFont="1" applyFill="1" applyBorder="1" applyAlignment="1">
      <alignment vertical="center" wrapText="1"/>
    </xf>
    <xf numFmtId="0" fontId="2" fillId="4" borderId="33" xfId="0" applyFont="1" applyFill="1" applyBorder="1" applyAlignment="1">
      <alignment vertical="top" wrapText="1"/>
    </xf>
    <xf numFmtId="164" fontId="0" fillId="0" borderId="7" xfId="0" applyNumberFormat="1" applyFont="1" applyBorder="1" applyAlignment="1">
      <alignment vertical="center" wrapText="1"/>
    </xf>
    <xf numFmtId="164" fontId="0" fillId="0" borderId="51" xfId="0" applyNumberFormat="1" applyFont="1" applyBorder="1" applyAlignment="1">
      <alignment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52" xfId="0" applyFont="1" applyBorder="1" applyAlignment="1">
      <alignment vertical="center" wrapText="1"/>
    </xf>
    <xf numFmtId="0" fontId="22" fillId="0" borderId="7" xfId="3" applyFont="1" applyBorder="1" applyAlignment="1">
      <alignment vertical="top" wrapText="1"/>
    </xf>
    <xf numFmtId="164" fontId="0" fillId="8" borderId="15" xfId="0" applyNumberFormat="1" applyFont="1" applyFill="1" applyBorder="1" applyAlignment="1">
      <alignment vertical="center" wrapText="1"/>
    </xf>
    <xf numFmtId="164" fontId="0" fillId="8" borderId="54" xfId="0" applyNumberFormat="1" applyFont="1" applyFill="1" applyBorder="1" applyAlignment="1">
      <alignment vertical="center" wrapText="1"/>
    </xf>
    <xf numFmtId="0" fontId="0" fillId="8" borderId="68" xfId="0" applyFont="1" applyFill="1" applyBorder="1" applyAlignment="1">
      <alignment vertical="center" wrapText="1"/>
    </xf>
    <xf numFmtId="164" fontId="0" fillId="8" borderId="67" xfId="0" applyNumberFormat="1" applyFont="1" applyFill="1" applyBorder="1" applyAlignment="1">
      <alignment vertical="center" wrapText="1"/>
    </xf>
    <xf numFmtId="0" fontId="0" fillId="8" borderId="34" xfId="0" applyFont="1" applyFill="1" applyBorder="1" applyAlignment="1">
      <alignment vertical="center" wrapText="1"/>
    </xf>
    <xf numFmtId="164" fontId="0" fillId="8" borderId="62" xfId="0" applyNumberFormat="1" applyFont="1" applyFill="1" applyBorder="1" applyAlignment="1">
      <alignment vertical="center" wrapText="1"/>
    </xf>
    <xf numFmtId="0" fontId="0" fillId="8" borderId="65" xfId="0" applyFont="1" applyFill="1" applyBorder="1" applyAlignment="1">
      <alignment horizontal="left" vertical="top" wrapText="1"/>
    </xf>
    <xf numFmtId="0" fontId="0" fillId="8" borderId="63" xfId="0" applyFont="1" applyFill="1" applyBorder="1" applyAlignment="1">
      <alignment vertical="center" wrapText="1"/>
    </xf>
    <xf numFmtId="0" fontId="22" fillId="8" borderId="15" xfId="3" applyFont="1" applyFill="1" applyBorder="1" applyAlignment="1">
      <alignment vertical="top" wrapText="1"/>
    </xf>
    <xf numFmtId="1" fontId="0" fillId="8" borderId="63" xfId="0" applyNumberFormat="1" applyFont="1" applyFill="1" applyBorder="1" applyAlignment="1">
      <alignment vertical="center" wrapText="1"/>
    </xf>
    <xf numFmtId="164" fontId="0" fillId="0" borderId="33" xfId="0" applyNumberFormat="1" applyFont="1" applyBorder="1" applyAlignment="1">
      <alignment vertical="center" wrapText="1"/>
    </xf>
    <xf numFmtId="164" fontId="0" fillId="3" borderId="55" xfId="0" applyNumberFormat="1" applyFont="1" applyFill="1" applyBorder="1" applyAlignment="1">
      <alignment vertical="center" wrapText="1"/>
    </xf>
    <xf numFmtId="164" fontId="22" fillId="0" borderId="55" xfId="3" applyNumberFormat="1" applyFont="1" applyBorder="1" applyAlignment="1">
      <alignment vertical="center" wrapText="1"/>
    </xf>
    <xf numFmtId="0" fontId="22" fillId="0" borderId="45" xfId="3" applyFont="1" applyBorder="1" applyAlignment="1">
      <alignment vertical="center" wrapText="1"/>
    </xf>
    <xf numFmtId="164" fontId="0" fillId="0" borderId="25" xfId="0" applyNumberFormat="1" applyFont="1" applyBorder="1" applyAlignment="1">
      <alignment vertical="center" wrapText="1"/>
    </xf>
    <xf numFmtId="164" fontId="0" fillId="0" borderId="71" xfId="0" applyNumberFormat="1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22" fillId="8" borderId="49" xfId="4" applyFont="1" applyFill="1" applyBorder="1" applyAlignment="1">
      <alignment horizontal="left" vertical="top" wrapText="1"/>
    </xf>
    <xf numFmtId="164" fontId="22" fillId="8" borderId="54" xfId="3" applyNumberFormat="1" applyFont="1" applyFill="1" applyBorder="1" applyAlignment="1">
      <alignment vertical="center" wrapText="1"/>
    </xf>
    <xf numFmtId="0" fontId="22" fillId="8" borderId="68" xfId="3" applyFont="1" applyFill="1" applyBorder="1" applyAlignment="1">
      <alignment vertical="center" wrapText="1"/>
    </xf>
    <xf numFmtId="164" fontId="0" fillId="8" borderId="18" xfId="0" applyNumberFormat="1" applyFont="1" applyFill="1" applyBorder="1" applyAlignment="1">
      <alignment vertical="center" wrapText="1"/>
    </xf>
    <xf numFmtId="0" fontId="22" fillId="8" borderId="44" xfId="3" applyFont="1" applyFill="1" applyBorder="1" applyAlignment="1">
      <alignment vertical="center" wrapText="1"/>
    </xf>
    <xf numFmtId="0" fontId="22" fillId="8" borderId="9" xfId="4" applyFont="1" applyFill="1" applyBorder="1" applyAlignment="1">
      <alignment horizontal="left" vertical="top" wrapText="1"/>
    </xf>
    <xf numFmtId="0" fontId="22" fillId="8" borderId="26" xfId="4" applyFont="1" applyFill="1" applyBorder="1" applyAlignment="1">
      <alignment horizontal="left" vertical="top" wrapText="1"/>
    </xf>
    <xf numFmtId="0" fontId="22" fillId="8" borderId="34" xfId="3" applyFont="1" applyFill="1" applyBorder="1" applyAlignment="1">
      <alignment vertical="center" wrapText="1"/>
    </xf>
    <xf numFmtId="164" fontId="24" fillId="6" borderId="7" xfId="0" applyNumberFormat="1" applyFont="1" applyFill="1" applyBorder="1" applyAlignment="1">
      <alignment horizontal="center" vertical="center" wrapText="1"/>
    </xf>
    <xf numFmtId="164" fontId="24" fillId="14" borderId="2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24" fillId="15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164" fontId="0" fillId="0" borderId="15" xfId="0" applyNumberFormat="1" applyFont="1" applyBorder="1" applyAlignment="1">
      <alignment vertical="center" wrapText="1"/>
    </xf>
    <xf numFmtId="164" fontId="0" fillId="3" borderId="6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horizontal="left" vertical="top" wrapText="1"/>
    </xf>
    <xf numFmtId="164" fontId="0" fillId="0" borderId="62" xfId="0" applyNumberFormat="1" applyFont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0" fillId="0" borderId="15" xfId="0" applyFont="1" applyBorder="1" applyAlignment="1">
      <alignment vertical="top" wrapText="1"/>
    </xf>
    <xf numFmtId="164" fontId="0" fillId="0" borderId="55" xfId="0" applyNumberFormat="1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164" fontId="0" fillId="3" borderId="18" xfId="0" applyNumberFormat="1" applyFont="1" applyFill="1" applyBorder="1" applyAlignment="1">
      <alignment vertical="center" wrapText="1"/>
    </xf>
    <xf numFmtId="164" fontId="0" fillId="0" borderId="18" xfId="0" applyNumberFormat="1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0" fillId="8" borderId="44" xfId="0" applyFont="1" applyFill="1" applyBorder="1" applyAlignment="1">
      <alignment vertical="center" wrapText="1"/>
    </xf>
    <xf numFmtId="0" fontId="0" fillId="0" borderId="38" xfId="0" applyFont="1" applyBorder="1" applyAlignment="1">
      <alignment horizontal="left" vertical="top" wrapText="1"/>
    </xf>
    <xf numFmtId="0" fontId="0" fillId="8" borderId="49" xfId="0" applyFont="1" applyFill="1" applyBorder="1" applyAlignment="1">
      <alignment horizontal="left" vertical="top" wrapText="1"/>
    </xf>
    <xf numFmtId="0" fontId="0" fillId="8" borderId="26" xfId="0" applyFont="1" applyFill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164" fontId="22" fillId="0" borderId="18" xfId="3" applyNumberFormat="1" applyFont="1" applyBorder="1" applyAlignment="1">
      <alignment vertical="center" wrapText="1"/>
    </xf>
    <xf numFmtId="0" fontId="22" fillId="0" borderId="44" xfId="3" applyFont="1" applyBorder="1" applyAlignment="1">
      <alignment vertical="center" wrapText="1"/>
    </xf>
    <xf numFmtId="0" fontId="0" fillId="8" borderId="9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top" wrapText="1"/>
    </xf>
    <xf numFmtId="164" fontId="22" fillId="8" borderId="62" xfId="4" applyNumberFormat="1" applyFont="1" applyFill="1" applyBorder="1" applyAlignment="1">
      <alignment vertical="center" wrapText="1"/>
    </xf>
    <xf numFmtId="0" fontId="22" fillId="8" borderId="65" xfId="4" applyFont="1" applyFill="1" applyBorder="1" applyAlignment="1">
      <alignment horizontal="left" vertical="top" wrapText="1"/>
    </xf>
    <xf numFmtId="164" fontId="22" fillId="8" borderId="62" xfId="3" applyNumberFormat="1" applyFont="1" applyFill="1" applyBorder="1" applyAlignment="1">
      <alignment vertical="center" wrapText="1"/>
    </xf>
    <xf numFmtId="0" fontId="22" fillId="8" borderId="63" xfId="3" applyFont="1" applyFill="1" applyBorder="1" applyAlignment="1">
      <alignment vertical="center" wrapText="1"/>
    </xf>
    <xf numFmtId="164" fontId="24" fillId="15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164" fontId="0" fillId="8" borderId="33" xfId="0" applyNumberFormat="1" applyFont="1" applyFill="1" applyBorder="1" applyAlignment="1">
      <alignment vertical="center" wrapText="1"/>
    </xf>
    <xf numFmtId="164" fontId="0" fillId="8" borderId="23" xfId="0" applyNumberFormat="1" applyFont="1" applyFill="1" applyBorder="1" applyAlignment="1">
      <alignment vertical="center" wrapText="1"/>
    </xf>
    <xf numFmtId="0" fontId="0" fillId="8" borderId="21" xfId="0" applyFont="1" applyFill="1" applyBorder="1" applyAlignment="1">
      <alignment horizontal="left" vertical="top" wrapText="1"/>
    </xf>
    <xf numFmtId="164" fontId="0" fillId="8" borderId="55" xfId="0" applyNumberFormat="1" applyFont="1" applyFill="1" applyBorder="1" applyAlignment="1">
      <alignment vertical="center" wrapText="1"/>
    </xf>
    <xf numFmtId="0" fontId="0" fillId="8" borderId="21" xfId="0" applyFont="1" applyFill="1" applyBorder="1" applyAlignment="1">
      <alignment vertical="center" wrapText="1"/>
    </xf>
    <xf numFmtId="0" fontId="0" fillId="8" borderId="45" xfId="0" applyFont="1" applyFill="1" applyBorder="1" applyAlignment="1">
      <alignment vertical="center" wrapText="1"/>
    </xf>
    <xf numFmtId="164" fontId="0" fillId="8" borderId="25" xfId="0" applyNumberFormat="1" applyFont="1" applyFill="1" applyBorder="1" applyAlignment="1">
      <alignment vertical="center" wrapText="1"/>
    </xf>
    <xf numFmtId="164" fontId="0" fillId="8" borderId="71" xfId="0" applyNumberFormat="1" applyFont="1" applyFill="1" applyBorder="1" applyAlignment="1">
      <alignment vertical="center" wrapText="1"/>
    </xf>
    <xf numFmtId="0" fontId="0" fillId="8" borderId="35" xfId="0" applyFont="1" applyFill="1" applyBorder="1" applyAlignment="1">
      <alignment vertical="center" wrapText="1"/>
    </xf>
    <xf numFmtId="164" fontId="0" fillId="0" borderId="28" xfId="0" applyNumberFormat="1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64" fontId="0" fillId="0" borderId="67" xfId="0" applyNumberFormat="1" applyFont="1" applyBorder="1" applyAlignment="1">
      <alignment vertical="center" wrapText="1"/>
    </xf>
    <xf numFmtId="164" fontId="0" fillId="0" borderId="64" xfId="0" applyNumberFormat="1" applyFont="1" applyBorder="1" applyAlignment="1">
      <alignment vertical="center" wrapText="1"/>
    </xf>
    <xf numFmtId="0" fontId="0" fillId="0" borderId="74" xfId="0" applyFont="1" applyBorder="1" applyAlignment="1">
      <alignment vertical="center" wrapText="1"/>
    </xf>
    <xf numFmtId="164" fontId="24" fillId="6" borderId="15" xfId="0" applyNumberFormat="1" applyFont="1" applyFill="1" applyBorder="1" applyAlignment="1">
      <alignment horizontal="center" vertical="center" wrapText="1"/>
    </xf>
    <xf numFmtId="164" fontId="24" fillId="14" borderId="42" xfId="0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4" fontId="0" fillId="3" borderId="15" xfId="0" applyNumberFormat="1" applyFont="1" applyFill="1" applyBorder="1" applyAlignment="1">
      <alignment vertical="center" wrapText="1"/>
    </xf>
    <xf numFmtId="0" fontId="0" fillId="3" borderId="65" xfId="0" applyFont="1" applyFill="1" applyBorder="1" applyAlignment="1">
      <alignment horizontal="left" vertical="top" wrapText="1"/>
    </xf>
    <xf numFmtId="0" fontId="0" fillId="3" borderId="63" xfId="0" applyFont="1" applyFill="1" applyBorder="1" applyAlignment="1">
      <alignment vertical="center" wrapText="1"/>
    </xf>
    <xf numFmtId="0" fontId="22" fillId="3" borderId="15" xfId="3" applyFont="1" applyFill="1" applyBorder="1" applyAlignment="1">
      <alignment vertical="top" wrapText="1"/>
    </xf>
    <xf numFmtId="164" fontId="0" fillId="8" borderId="7" xfId="0" applyNumberFormat="1" applyFont="1" applyFill="1" applyBorder="1" applyAlignment="1">
      <alignment vertical="center" wrapText="1"/>
    </xf>
    <xf numFmtId="164" fontId="0" fillId="8" borderId="51" xfId="0" applyNumberFormat="1" applyFont="1" applyFill="1" applyBorder="1" applyAlignment="1">
      <alignment vertical="center" wrapText="1"/>
    </xf>
    <xf numFmtId="0" fontId="0" fillId="8" borderId="4" xfId="0" applyFont="1" applyFill="1" applyBorder="1" applyAlignment="1">
      <alignment horizontal="left" vertical="top" wrapText="1"/>
    </xf>
    <xf numFmtId="0" fontId="0" fillId="8" borderId="52" xfId="0" applyFont="1" applyFill="1" applyBorder="1" applyAlignment="1">
      <alignment vertical="center" wrapText="1"/>
    </xf>
    <xf numFmtId="0" fontId="22" fillId="8" borderId="7" xfId="3" applyFont="1" applyFill="1" applyBorder="1" applyAlignment="1">
      <alignment vertical="top" wrapText="1"/>
    </xf>
    <xf numFmtId="164" fontId="0" fillId="3" borderId="11" xfId="0" applyNumberFormat="1" applyFont="1" applyFill="1" applyBorder="1" applyAlignment="1">
      <alignment vertical="center" wrapText="1"/>
    </xf>
    <xf numFmtId="0" fontId="22" fillId="0" borderId="35" xfId="3" applyFont="1" applyBorder="1" applyAlignment="1">
      <alignment vertical="center" wrapText="1"/>
    </xf>
    <xf numFmtId="0" fontId="22" fillId="0" borderId="52" xfId="3" applyFont="1" applyBorder="1" applyAlignment="1">
      <alignment vertical="center" wrapText="1"/>
    </xf>
    <xf numFmtId="164" fontId="22" fillId="8" borderId="51" xfId="1" applyNumberFormat="1" applyFont="1" applyFill="1" applyBorder="1" applyAlignment="1">
      <alignment vertical="center" wrapText="1"/>
    </xf>
    <xf numFmtId="0" fontId="22" fillId="8" borderId="4" xfId="3" applyFont="1" applyFill="1" applyBorder="1" applyAlignment="1">
      <alignment vertical="center" wrapText="1"/>
    </xf>
    <xf numFmtId="0" fontId="0" fillId="8" borderId="38" xfId="0" applyFont="1" applyFill="1" applyBorder="1" applyAlignment="1">
      <alignment horizontal="left" vertical="top" wrapText="1"/>
    </xf>
    <xf numFmtId="0" fontId="22" fillId="8" borderId="45" xfId="3" applyFont="1" applyFill="1" applyBorder="1" applyAlignment="1">
      <alignment vertical="center" wrapText="1"/>
    </xf>
    <xf numFmtId="164" fontId="22" fillId="8" borderId="55" xfId="3" applyNumberFormat="1" applyFont="1" applyFill="1" applyBorder="1" applyAlignment="1">
      <alignment vertical="center" wrapText="1"/>
    </xf>
    <xf numFmtId="3" fontId="6" fillId="0" borderId="8" xfId="4" applyNumberFormat="1" applyBorder="1" applyAlignment="1">
      <alignment horizontal="right"/>
    </xf>
    <xf numFmtId="3" fontId="6" fillId="0" borderId="0" xfId="4" applyNumberFormat="1" applyBorder="1" applyAlignment="1">
      <alignment horizontal="right"/>
    </xf>
    <xf numFmtId="0" fontId="6" fillId="0" borderId="0" xfId="4" applyBorder="1" applyAlignment="1">
      <alignment horizontal="right"/>
    </xf>
    <xf numFmtId="3" fontId="6" fillId="0" borderId="14" xfId="4" applyNumberFormat="1" applyBorder="1" applyAlignment="1">
      <alignment horizontal="right"/>
    </xf>
    <xf numFmtId="3" fontId="13" fillId="0" borderId="44" xfId="0" applyNumberFormat="1" applyFont="1" applyBorder="1" applyAlignment="1">
      <alignment horizontal="right" wrapText="1"/>
    </xf>
    <xf numFmtId="1" fontId="6" fillId="0" borderId="45" xfId="4" applyNumberFormat="1" applyBorder="1" applyAlignment="1">
      <alignment horizontal="right"/>
    </xf>
    <xf numFmtId="0" fontId="6" fillId="0" borderId="44" xfId="4" applyBorder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right"/>
    </xf>
    <xf numFmtId="0" fontId="28" fillId="0" borderId="1" xfId="0" applyFont="1" applyBorder="1"/>
    <xf numFmtId="0" fontId="29" fillId="0" borderId="4" xfId="0" applyFont="1" applyBorder="1" applyAlignment="1">
      <alignment wrapText="1"/>
    </xf>
    <xf numFmtId="0" fontId="29" fillId="0" borderId="5" xfId="0" applyFont="1" applyBorder="1" applyAlignment="1">
      <alignment wrapText="1"/>
    </xf>
    <xf numFmtId="0" fontId="29" fillId="0" borderId="6" xfId="0" applyFont="1" applyBorder="1" applyAlignment="1">
      <alignment wrapText="1"/>
    </xf>
    <xf numFmtId="0" fontId="29" fillId="0" borderId="6" xfId="0" applyFont="1" applyBorder="1" applyAlignment="1">
      <alignment horizontal="right" wrapText="1"/>
    </xf>
    <xf numFmtId="0" fontId="30" fillId="2" borderId="8" xfId="0" applyFont="1" applyFill="1" applyBorder="1"/>
    <xf numFmtId="0" fontId="30" fillId="2" borderId="9" xfId="0" applyFont="1" applyFill="1" applyBorder="1"/>
    <xf numFmtId="0" fontId="30" fillId="2" borderId="10" xfId="0" applyFont="1" applyFill="1" applyBorder="1"/>
    <xf numFmtId="0" fontId="30" fillId="2" borderId="11" xfId="0" applyFont="1" applyFill="1" applyBorder="1"/>
    <xf numFmtId="0" fontId="30" fillId="2" borderId="11" xfId="0" applyFont="1" applyFill="1" applyBorder="1" applyAlignment="1">
      <alignment horizontal="right"/>
    </xf>
    <xf numFmtId="0" fontId="27" fillId="3" borderId="0" xfId="0" applyFont="1" applyFill="1"/>
    <xf numFmtId="0" fontId="31" fillId="0" borderId="13" xfId="3" applyFont="1" applyBorder="1"/>
    <xf numFmtId="3" fontId="27" fillId="0" borderId="10" xfId="0" applyNumberFormat="1" applyFont="1" applyBorder="1"/>
    <xf numFmtId="0" fontId="27" fillId="0" borderId="10" xfId="0" applyFont="1" applyBorder="1"/>
    <xf numFmtId="0" fontId="27" fillId="0" borderId="14" xfId="0" applyFont="1" applyBorder="1"/>
    <xf numFmtId="1" fontId="32" fillId="0" borderId="0" xfId="3" applyNumberFormat="1" applyFont="1" applyBorder="1"/>
    <xf numFmtId="1" fontId="32" fillId="0" borderId="10" xfId="3" applyNumberFormat="1" applyFont="1" applyBorder="1"/>
    <xf numFmtId="0" fontId="31" fillId="0" borderId="8" xfId="3" applyFont="1" applyBorder="1"/>
    <xf numFmtId="0" fontId="27" fillId="0" borderId="17" xfId="0" applyFont="1" applyBorder="1"/>
    <xf numFmtId="3" fontId="27" fillId="3" borderId="0" xfId="0" applyNumberFormat="1" applyFont="1" applyFill="1"/>
    <xf numFmtId="1" fontId="27" fillId="3" borderId="0" xfId="0" applyNumberFormat="1" applyFont="1" applyFill="1"/>
    <xf numFmtId="0" fontId="31" fillId="3" borderId="8" xfId="3" applyFont="1" applyFill="1" applyBorder="1"/>
    <xf numFmtId="0" fontId="27" fillId="0" borderId="11" xfId="0" applyFont="1" applyBorder="1"/>
    <xf numFmtId="0" fontId="31" fillId="2" borderId="8" xfId="3" applyFont="1" applyFill="1" applyBorder="1"/>
    <xf numFmtId="3" fontId="32" fillId="2" borderId="8" xfId="3" applyNumberFormat="1" applyFont="1" applyFill="1" applyBorder="1"/>
    <xf numFmtId="1" fontId="27" fillId="2" borderId="0" xfId="0" applyNumberFormat="1" applyFont="1" applyFill="1" applyBorder="1"/>
    <xf numFmtId="0" fontId="27" fillId="2" borderId="0" xfId="0" applyFont="1" applyFill="1" applyBorder="1"/>
    <xf numFmtId="0" fontId="27" fillId="2" borderId="14" xfId="0" applyFont="1" applyFill="1" applyBorder="1"/>
    <xf numFmtId="1" fontId="32" fillId="2" borderId="0" xfId="3" applyNumberFormat="1" applyFont="1" applyFill="1" applyBorder="1"/>
    <xf numFmtId="0" fontId="32" fillId="2" borderId="15" xfId="3" applyFont="1" applyFill="1" applyBorder="1"/>
    <xf numFmtId="0" fontId="30" fillId="0" borderId="8" xfId="0" applyFont="1" applyBorder="1"/>
    <xf numFmtId="3" fontId="32" fillId="0" borderId="9" xfId="3" applyNumberFormat="1" applyFont="1" applyBorder="1"/>
    <xf numFmtId="1" fontId="27" fillId="0" borderId="18" xfId="0" applyNumberFormat="1" applyFont="1" applyBorder="1"/>
    <xf numFmtId="1" fontId="32" fillId="0" borderId="11" xfId="3" applyNumberFormat="1" applyFont="1" applyBorder="1" applyAlignment="1">
      <alignment horizontal="right"/>
    </xf>
    <xf numFmtId="0" fontId="32" fillId="0" borderId="12" xfId="3" applyFont="1" applyBorder="1"/>
    <xf numFmtId="1" fontId="27" fillId="0" borderId="10" xfId="0" applyNumberFormat="1" applyFont="1" applyBorder="1"/>
    <xf numFmtId="0" fontId="32" fillId="0" borderId="15" xfId="3" applyFont="1" applyBorder="1"/>
    <xf numFmtId="1" fontId="27" fillId="0" borderId="22" xfId="0" applyNumberFormat="1" applyFont="1" applyBorder="1"/>
    <xf numFmtId="0" fontId="27" fillId="0" borderId="22" xfId="0" applyFont="1" applyBorder="1"/>
    <xf numFmtId="3" fontId="32" fillId="0" borderId="0" xfId="3" applyNumberFormat="1" applyFont="1" applyBorder="1"/>
    <xf numFmtId="1" fontId="27" fillId="0" borderId="0" xfId="0" applyNumberFormat="1" applyFont="1" applyBorder="1"/>
    <xf numFmtId="0" fontId="27" fillId="0" borderId="0" xfId="0" applyFont="1" applyBorder="1"/>
    <xf numFmtId="1" fontId="32" fillId="0" borderId="0" xfId="3" applyNumberFormat="1" applyFont="1" applyBorder="1" applyAlignment="1">
      <alignment horizontal="right"/>
    </xf>
    <xf numFmtId="0" fontId="32" fillId="0" borderId="0" xfId="3" applyFont="1" applyBorder="1"/>
    <xf numFmtId="0" fontId="27" fillId="0" borderId="15" xfId="0" applyFont="1" applyBorder="1"/>
    <xf numFmtId="0" fontId="28" fillId="0" borderId="7" xfId="0" applyFont="1" applyBorder="1"/>
    <xf numFmtId="0" fontId="30" fillId="0" borderId="15" xfId="0" applyFont="1" applyBorder="1"/>
    <xf numFmtId="3" fontId="32" fillId="0" borderId="8" xfId="3" applyNumberFormat="1" applyFont="1" applyBorder="1"/>
    <xf numFmtId="1" fontId="32" fillId="0" borderId="8" xfId="3" applyNumberFormat="1" applyFont="1" applyBorder="1"/>
    <xf numFmtId="0" fontId="31" fillId="0" borderId="15" xfId="3" applyFont="1" applyBorder="1"/>
    <xf numFmtId="1" fontId="27" fillId="3" borderId="17" xfId="0" applyNumberFormat="1" applyFont="1" applyFill="1" applyBorder="1"/>
    <xf numFmtId="3" fontId="32" fillId="0" borderId="12" xfId="3" applyNumberFormat="1" applyFont="1" applyBorder="1"/>
    <xf numFmtId="0" fontId="31" fillId="2" borderId="15" xfId="3" applyFont="1" applyFill="1" applyBorder="1"/>
    <xf numFmtId="1" fontId="32" fillId="2" borderId="8" xfId="3" applyNumberFormat="1" applyFont="1" applyFill="1" applyBorder="1"/>
    <xf numFmtId="1" fontId="32" fillId="0" borderId="9" xfId="3" applyNumberFormat="1" applyFont="1" applyBorder="1"/>
    <xf numFmtId="3" fontId="32" fillId="2" borderId="15" xfId="3" applyNumberFormat="1" applyFont="1" applyFill="1" applyBorder="1"/>
    <xf numFmtId="3" fontId="32" fillId="0" borderId="15" xfId="3" applyNumberFormat="1" applyFont="1" applyBorder="1"/>
    <xf numFmtId="1" fontId="27" fillId="0" borderId="0" xfId="0" applyNumberFormat="1" applyFont="1" applyFill="1" applyBorder="1"/>
    <xf numFmtId="0" fontId="29" fillId="0" borderId="30" xfId="0" applyFont="1" applyBorder="1" applyAlignment="1">
      <alignment wrapText="1"/>
    </xf>
    <xf numFmtId="0" fontId="29" fillId="0" borderId="31" xfId="0" applyFont="1" applyBorder="1" applyAlignment="1">
      <alignment wrapText="1"/>
    </xf>
    <xf numFmtId="0" fontId="29" fillId="0" borderId="32" xfId="0" applyFont="1" applyBorder="1" applyAlignment="1">
      <alignment wrapText="1"/>
    </xf>
    <xf numFmtId="0" fontId="33" fillId="2" borderId="15" xfId="3" applyFont="1" applyFill="1" applyBorder="1"/>
    <xf numFmtId="2" fontId="32" fillId="3" borderId="10" xfId="3" applyNumberFormat="1" applyFont="1" applyFill="1" applyBorder="1"/>
    <xf numFmtId="3" fontId="27" fillId="0" borderId="0" xfId="0" applyNumberFormat="1" applyFont="1"/>
    <xf numFmtId="0" fontId="34" fillId="4" borderId="7" xfId="0" applyFont="1" applyFill="1" applyBorder="1" applyAlignment="1">
      <alignment horizontal="center"/>
    </xf>
    <xf numFmtId="3" fontId="34" fillId="4" borderId="5" xfId="0" applyNumberFormat="1" applyFont="1" applyFill="1" applyBorder="1"/>
    <xf numFmtId="4" fontId="34" fillId="4" borderId="5" xfId="0" applyNumberFormat="1" applyFont="1" applyFill="1" applyBorder="1"/>
    <xf numFmtId="3" fontId="34" fillId="4" borderId="6" xfId="0" applyNumberFormat="1" applyFont="1" applyFill="1" applyBorder="1"/>
    <xf numFmtId="9" fontId="8" fillId="0" borderId="37" xfId="0" applyNumberFormat="1" applyFont="1" applyFill="1" applyBorder="1"/>
    <xf numFmtId="9" fontId="11" fillId="0" borderId="11" xfId="0" applyNumberFormat="1" applyFont="1" applyFill="1" applyBorder="1" applyAlignment="1">
      <alignment horizontal="center" wrapText="1"/>
    </xf>
    <xf numFmtId="9" fontId="0" fillId="9" borderId="11" xfId="2" applyFont="1" applyFill="1" applyBorder="1"/>
    <xf numFmtId="0" fontId="7" fillId="9" borderId="14" xfId="3" applyFont="1" applyFill="1" applyBorder="1"/>
    <xf numFmtId="9" fontId="8" fillId="9" borderId="37" xfId="0" applyNumberFormat="1" applyFont="1" applyFill="1" applyBorder="1"/>
    <xf numFmtId="9" fontId="11" fillId="9" borderId="23" xfId="0" applyNumberFormat="1" applyFont="1" applyFill="1" applyBorder="1" applyAlignment="1">
      <alignment horizontal="center" wrapText="1"/>
    </xf>
    <xf numFmtId="9" fontId="8" fillId="9" borderId="37" xfId="0" applyNumberFormat="1" applyFont="1" applyFill="1" applyBorder="1" applyAlignment="1">
      <alignment vertical="top"/>
    </xf>
    <xf numFmtId="9" fontId="11" fillId="9" borderId="11" xfId="0" applyNumberFormat="1" applyFont="1" applyFill="1" applyBorder="1" applyAlignment="1">
      <alignment horizontal="center" vertical="top" wrapText="1"/>
    </xf>
    <xf numFmtId="9" fontId="11" fillId="9" borderId="11" xfId="0" applyNumberFormat="1" applyFont="1" applyFill="1" applyBorder="1" applyAlignment="1">
      <alignment horizontal="center" wrapText="1"/>
    </xf>
    <xf numFmtId="166" fontId="35" fillId="3" borderId="9" xfId="1" applyNumberFormat="1" applyFont="1" applyFill="1" applyBorder="1"/>
    <xf numFmtId="166" fontId="35" fillId="3" borderId="10" xfId="1" applyNumberFormat="1" applyFont="1" applyFill="1" applyBorder="1"/>
    <xf numFmtId="166" fontId="35" fillId="3" borderId="9" xfId="1" applyNumberFormat="1" applyFont="1" applyFill="1" applyBorder="1" applyAlignment="1">
      <alignment wrapText="1"/>
    </xf>
    <xf numFmtId="164" fontId="5" fillId="3" borderId="38" xfId="0" applyNumberFormat="1" applyFont="1" applyFill="1" applyBorder="1" applyAlignment="1">
      <alignment horizontal="right" wrapText="1"/>
    </xf>
    <xf numFmtId="164" fontId="5" fillId="3" borderId="36" xfId="0" applyNumberFormat="1" applyFont="1" applyFill="1" applyBorder="1" applyAlignment="1">
      <alignment horizontal="right" wrapText="1"/>
    </xf>
    <xf numFmtId="166" fontId="35" fillId="3" borderId="9" xfId="1" applyNumberFormat="1" applyFont="1" applyFill="1" applyBorder="1" applyAlignment="1">
      <alignment horizontal="right" vertical="top"/>
    </xf>
    <xf numFmtId="166" fontId="35" fillId="3" borderId="10" xfId="1" applyNumberFormat="1" applyFont="1" applyFill="1" applyBorder="1" applyAlignment="1">
      <alignment vertical="top"/>
    </xf>
    <xf numFmtId="166" fontId="35" fillId="3" borderId="22" xfId="1" applyNumberFormat="1" applyFont="1" applyFill="1" applyBorder="1"/>
    <xf numFmtId="44" fontId="35" fillId="2" borderId="11" xfId="1" applyFont="1" applyFill="1" applyBorder="1"/>
    <xf numFmtId="44" fontId="35" fillId="2" borderId="11" xfId="1" applyFont="1" applyFill="1" applyBorder="1" applyAlignment="1">
      <alignment vertical="top"/>
    </xf>
    <xf numFmtId="2" fontId="0" fillId="0" borderId="10" xfId="0" applyNumberFormat="1" applyBorder="1"/>
    <xf numFmtId="2" fontId="0" fillId="16" borderId="10" xfId="0" applyNumberFormat="1" applyFill="1" applyBorder="1"/>
    <xf numFmtId="0" fontId="27" fillId="0" borderId="18" xfId="0" applyFont="1" applyBorder="1"/>
    <xf numFmtId="0" fontId="27" fillId="0" borderId="55" xfId="0" applyFont="1" applyBorder="1"/>
    <xf numFmtId="0" fontId="27" fillId="0" borderId="10" xfId="0" applyNumberFormat="1" applyFont="1" applyFill="1" applyBorder="1"/>
    <xf numFmtId="1" fontId="27" fillId="3" borderId="20" xfId="0" applyNumberFormat="1" applyFont="1" applyFill="1" applyBorder="1"/>
    <xf numFmtId="1" fontId="32" fillId="0" borderId="59" xfId="3" applyNumberFormat="1" applyFont="1" applyBorder="1"/>
    <xf numFmtId="1" fontId="27" fillId="3" borderId="18" xfId="0" applyNumberFormat="1" applyFont="1" applyFill="1" applyBorder="1"/>
    <xf numFmtId="1" fontId="27" fillId="3" borderId="55" xfId="0" applyNumberFormat="1" applyFont="1" applyFill="1" applyBorder="1"/>
    <xf numFmtId="2" fontId="32" fillId="3" borderId="0" xfId="3" applyNumberFormat="1" applyFont="1" applyFill="1" applyBorder="1"/>
    <xf numFmtId="0" fontId="29" fillId="3" borderId="5" xfId="0" applyFont="1" applyFill="1" applyBorder="1" applyAlignment="1">
      <alignment wrapText="1"/>
    </xf>
    <xf numFmtId="0" fontId="29" fillId="3" borderId="31" xfId="0" applyFont="1" applyFill="1" applyBorder="1" applyAlignment="1">
      <alignment wrapText="1"/>
    </xf>
    <xf numFmtId="0" fontId="31" fillId="0" borderId="41" xfId="3" applyFont="1" applyBorder="1"/>
    <xf numFmtId="1" fontId="27" fillId="0" borderId="20" xfId="0" applyNumberFormat="1" applyFont="1" applyBorder="1"/>
    <xf numFmtId="164" fontId="0" fillId="0" borderId="0" xfId="0" applyNumberFormat="1" applyBorder="1"/>
    <xf numFmtId="44" fontId="0" fillId="5" borderId="14" xfId="1" applyFont="1" applyFill="1" applyBorder="1"/>
    <xf numFmtId="166" fontId="35" fillId="3" borderId="0" xfId="1" applyNumberFormat="1" applyFont="1" applyFill="1" applyBorder="1" applyAlignment="1">
      <alignment vertical="top"/>
    </xf>
    <xf numFmtId="44" fontId="35" fillId="0" borderId="0" xfId="1" applyFont="1" applyBorder="1"/>
    <xf numFmtId="167" fontId="0" fillId="0" borderId="0" xfId="0" applyNumberFormat="1" applyBorder="1"/>
    <xf numFmtId="165" fontId="0" fillId="0" borderId="0" xfId="0" applyNumberFormat="1" applyBorder="1" applyAlignment="1">
      <alignment vertical="top"/>
    </xf>
    <xf numFmtId="44" fontId="0" fillId="0" borderId="0" xfId="1" applyFont="1" applyBorder="1" applyAlignment="1">
      <alignment vertical="top"/>
    </xf>
    <xf numFmtId="44" fontId="35" fillId="0" borderId="0" xfId="1" applyFont="1" applyBorder="1" applyAlignment="1">
      <alignment vertical="top"/>
    </xf>
    <xf numFmtId="164" fontId="6" fillId="3" borderId="0" xfId="4" applyNumberFormat="1" applyFill="1" applyBorder="1"/>
    <xf numFmtId="0" fontId="8" fillId="0" borderId="1" xfId="0" applyFont="1" applyBorder="1"/>
    <xf numFmtId="164" fontId="0" fillId="0" borderId="9" xfId="0" applyNumberFormat="1" applyBorder="1"/>
    <xf numFmtId="167" fontId="0" fillId="0" borderId="9" xfId="0" applyNumberFormat="1" applyBorder="1"/>
    <xf numFmtId="167" fontId="0" fillId="0" borderId="21" xfId="0" applyNumberFormat="1" applyBorder="1"/>
    <xf numFmtId="164" fontId="0" fillId="0" borderId="21" xfId="0" applyNumberFormat="1" applyBorder="1"/>
    <xf numFmtId="164" fontId="6" fillId="3" borderId="9" xfId="4" applyNumberFormat="1" applyFill="1" applyBorder="1"/>
    <xf numFmtId="166" fontId="35" fillId="3" borderId="22" xfId="1" applyNumberFormat="1" applyFont="1" applyFill="1" applyBorder="1" applyAlignment="1">
      <alignment vertical="top"/>
    </xf>
    <xf numFmtId="167" fontId="6" fillId="3" borderId="9" xfId="4" applyNumberFormat="1" applyFill="1" applyBorder="1"/>
    <xf numFmtId="166" fontId="27" fillId="0" borderId="10" xfId="1" applyNumberFormat="1" applyFont="1" applyFill="1" applyBorder="1"/>
    <xf numFmtId="166" fontId="27" fillId="3" borderId="10" xfId="1" applyNumberFormat="1" applyFont="1" applyFill="1" applyBorder="1"/>
    <xf numFmtId="9" fontId="0" fillId="5" borderId="18" xfId="2" applyFont="1" applyFill="1" applyBorder="1"/>
    <xf numFmtId="0" fontId="22" fillId="0" borderId="33" xfId="3" applyFont="1" applyBorder="1" applyAlignment="1">
      <alignment vertical="top" wrapText="1"/>
    </xf>
    <xf numFmtId="3" fontId="0" fillId="0" borderId="10" xfId="0" applyNumberFormat="1" applyBorder="1" applyAlignment="1"/>
    <xf numFmtId="1" fontId="0" fillId="0" borderId="10" xfId="0" applyNumberFormat="1" applyBorder="1" applyAlignment="1"/>
    <xf numFmtId="1" fontId="0" fillId="0" borderId="10" xfId="0" applyNumberFormat="1" applyBorder="1"/>
    <xf numFmtId="1" fontId="7" fillId="2" borderId="9" xfId="3" applyNumberFormat="1" applyFont="1" applyFill="1" applyBorder="1" applyAlignment="1">
      <alignment horizontal="right"/>
    </xf>
    <xf numFmtId="1" fontId="6" fillId="3" borderId="9" xfId="4" applyNumberFormat="1" applyFill="1" applyBorder="1"/>
    <xf numFmtId="1" fontId="6" fillId="3" borderId="44" xfId="4" applyNumberFormat="1" applyFill="1" applyBorder="1"/>
    <xf numFmtId="1" fontId="6" fillId="3" borderId="10" xfId="4" applyNumberFormat="1" applyFill="1" applyBorder="1"/>
    <xf numFmtId="1" fontId="6" fillId="3" borderId="11" xfId="4" applyNumberFormat="1" applyFill="1" applyBorder="1"/>
    <xf numFmtId="3" fontId="13" fillId="8" borderId="4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2" fillId="0" borderId="39" xfId="3" applyFont="1" applyBorder="1" applyAlignment="1">
      <alignment vertical="center" wrapText="1"/>
    </xf>
    <xf numFmtId="164" fontId="22" fillId="0" borderId="39" xfId="3" applyNumberFormat="1" applyFont="1" applyBorder="1" applyAlignment="1">
      <alignment vertical="center" wrapText="1"/>
    </xf>
    <xf numFmtId="0" fontId="0" fillId="0" borderId="41" xfId="0" applyFont="1" applyBorder="1" applyAlignment="1">
      <alignment horizontal="left" vertical="top" wrapText="1"/>
    </xf>
    <xf numFmtId="164" fontId="0" fillId="0" borderId="39" xfId="0" applyNumberFormat="1" applyFont="1" applyBorder="1" applyAlignment="1">
      <alignment vertical="center" wrapText="1"/>
    </xf>
    <xf numFmtId="0" fontId="0" fillId="8" borderId="68" xfId="0" applyFont="1" applyFill="1" applyBorder="1" applyAlignment="1">
      <alignment vertical="top" wrapText="1"/>
    </xf>
    <xf numFmtId="0" fontId="0" fillId="8" borderId="34" xfId="0" applyFont="1" applyFill="1" applyBorder="1" applyAlignment="1">
      <alignment vertical="top" wrapText="1"/>
    </xf>
    <xf numFmtId="0" fontId="0" fillId="8" borderId="44" xfId="0" applyFont="1" applyFill="1" applyBorder="1" applyAlignment="1">
      <alignment horizontal="left" vertical="top" wrapText="1"/>
    </xf>
    <xf numFmtId="0" fontId="0" fillId="8" borderId="63" xfId="0" applyFont="1" applyFill="1" applyBorder="1" applyAlignment="1">
      <alignment vertical="top" wrapText="1"/>
    </xf>
    <xf numFmtId="0" fontId="0" fillId="8" borderId="45" xfId="0" applyFont="1" applyFill="1" applyBorder="1" applyAlignment="1">
      <alignment horizontal="left" vertical="top" wrapText="1"/>
    </xf>
    <xf numFmtId="0" fontId="0" fillId="8" borderId="38" xfId="0" applyFont="1" applyFill="1" applyBorder="1" applyAlignment="1">
      <alignment vertical="center" wrapText="1"/>
    </xf>
    <xf numFmtId="164" fontId="0" fillId="8" borderId="37" xfId="0" applyNumberFormat="1" applyFont="1" applyFill="1" applyBorder="1" applyAlignment="1">
      <alignment vertical="center" wrapText="1"/>
    </xf>
    <xf numFmtId="0" fontId="0" fillId="8" borderId="9" xfId="0" applyFont="1" applyFill="1" applyBorder="1" applyAlignment="1">
      <alignment vertical="center" wrapText="1"/>
    </xf>
    <xf numFmtId="164" fontId="0" fillId="8" borderId="11" xfId="0" applyNumberFormat="1" applyFont="1" applyFill="1" applyBorder="1" applyAlignment="1">
      <alignment vertical="center" wrapText="1"/>
    </xf>
    <xf numFmtId="0" fontId="0" fillId="4" borderId="5" xfId="0" applyFill="1" applyBorder="1" applyAlignment="1">
      <alignment vertical="top" wrapText="1"/>
    </xf>
    <xf numFmtId="0" fontId="0" fillId="0" borderId="0" xfId="0"/>
    <xf numFmtId="0" fontId="20" fillId="9" borderId="5" xfId="0" applyFont="1" applyFill="1" applyBorder="1" applyAlignment="1">
      <alignment horizontal="center" vertical="top" wrapText="1"/>
    </xf>
    <xf numFmtId="0" fontId="27" fillId="0" borderId="9" xfId="0" applyNumberFormat="1" applyFont="1" applyFill="1" applyBorder="1"/>
    <xf numFmtId="1" fontId="27" fillId="3" borderId="11" xfId="0" applyNumberFormat="1" applyFont="1" applyFill="1" applyBorder="1"/>
    <xf numFmtId="0" fontId="27" fillId="3" borderId="9" xfId="0" applyNumberFormat="1" applyFont="1" applyFill="1" applyBorder="1"/>
    <xf numFmtId="0" fontId="27" fillId="0" borderId="21" xfId="0" applyNumberFormat="1" applyFont="1" applyFill="1" applyBorder="1"/>
    <xf numFmtId="1" fontId="27" fillId="3" borderId="23" xfId="0" applyNumberFormat="1" applyFont="1" applyFill="1" applyBorder="1"/>
    <xf numFmtId="0" fontId="32" fillId="2" borderId="14" xfId="3" applyFont="1" applyFill="1" applyBorder="1"/>
    <xf numFmtId="1" fontId="32" fillId="2" borderId="10" xfId="3" applyNumberFormat="1" applyFont="1" applyFill="1" applyBorder="1" applyAlignment="1">
      <alignment horizontal="right"/>
    </xf>
    <xf numFmtId="0" fontId="29" fillId="0" borderId="51" xfId="0" applyFont="1" applyBorder="1" applyAlignment="1">
      <alignment horizontal="right" wrapText="1"/>
    </xf>
    <xf numFmtId="1" fontId="32" fillId="0" borderId="18" xfId="3" applyNumberFormat="1" applyFont="1" applyBorder="1" applyAlignment="1">
      <alignment horizontal="right"/>
    </xf>
    <xf numFmtId="0" fontId="0" fillId="3" borderId="12" xfId="0" applyFill="1" applyBorder="1"/>
    <xf numFmtId="0" fontId="0" fillId="3" borderId="24" xfId="0" applyFill="1" applyBorder="1"/>
    <xf numFmtId="0" fontId="30" fillId="2" borderId="76" xfId="0" applyFont="1" applyFill="1" applyBorder="1"/>
    <xf numFmtId="0" fontId="0" fillId="3" borderId="17" xfId="0" applyFill="1" applyBorder="1"/>
    <xf numFmtId="0" fontId="32" fillId="0" borderId="17" xfId="3" applyFont="1" applyBorder="1"/>
    <xf numFmtId="0" fontId="0" fillId="3" borderId="77" xfId="0" applyFill="1" applyBorder="1"/>
    <xf numFmtId="1" fontId="32" fillId="2" borderId="11" xfId="3" applyNumberFormat="1" applyFont="1" applyFill="1" applyBorder="1" applyAlignment="1">
      <alignment horizontal="right"/>
    </xf>
    <xf numFmtId="2" fontId="0" fillId="16" borderId="22" xfId="0" applyNumberFormat="1" applyFill="1" applyBorder="1"/>
    <xf numFmtId="2" fontId="0" fillId="0" borderId="22" xfId="0" applyNumberFormat="1" applyBorder="1"/>
    <xf numFmtId="0" fontId="27" fillId="0" borderId="22" xfId="0" applyNumberFormat="1" applyFont="1" applyFill="1" applyBorder="1"/>
    <xf numFmtId="2" fontId="0" fillId="4" borderId="22" xfId="0" applyNumberFormat="1" applyFill="1" applyBorder="1"/>
    <xf numFmtId="0" fontId="27" fillId="0" borderId="8" xfId="0" applyFont="1" applyBorder="1"/>
    <xf numFmtId="1" fontId="27" fillId="0" borderId="45" xfId="0" applyNumberFormat="1" applyFont="1" applyBorder="1"/>
    <xf numFmtId="1" fontId="27" fillId="3" borderId="77" xfId="0" applyNumberFormat="1" applyFont="1" applyFill="1" applyBorder="1"/>
    <xf numFmtId="2" fontId="32" fillId="3" borderId="27" xfId="3" applyNumberFormat="1" applyFont="1" applyFill="1" applyBorder="1"/>
    <xf numFmtId="0" fontId="27" fillId="3" borderId="27" xfId="0" applyFont="1" applyFill="1" applyBorder="1"/>
    <xf numFmtId="2" fontId="22" fillId="4" borderId="22" xfId="0" applyNumberFormat="1" applyFont="1" applyFill="1" applyBorder="1"/>
    <xf numFmtId="1" fontId="32" fillId="2" borderId="18" xfId="3" applyNumberFormat="1" applyFont="1" applyFill="1" applyBorder="1" applyAlignment="1">
      <alignment horizontal="right"/>
    </xf>
    <xf numFmtId="0" fontId="27" fillId="3" borderId="55" xfId="0" applyFont="1" applyFill="1" applyBorder="1"/>
    <xf numFmtId="3" fontId="32" fillId="0" borderId="60" xfId="3" applyNumberFormat="1" applyFont="1" applyBorder="1"/>
    <xf numFmtId="3" fontId="0" fillId="3" borderId="12" xfId="0" applyNumberFormat="1" applyFill="1" applyBorder="1"/>
    <xf numFmtId="3" fontId="32" fillId="2" borderId="12" xfId="3" applyNumberFormat="1" applyFont="1" applyFill="1" applyBorder="1"/>
    <xf numFmtId="3" fontId="0" fillId="3" borderId="24" xfId="0" applyNumberFormat="1" applyFill="1" applyBorder="1"/>
    <xf numFmtId="0" fontId="29" fillId="0" borderId="61" xfId="0" applyFont="1" applyBorder="1" applyAlignment="1">
      <alignment horizontal="right" wrapText="1"/>
    </xf>
    <xf numFmtId="0" fontId="7" fillId="3" borderId="8" xfId="3" applyFont="1" applyFill="1" applyBorder="1"/>
    <xf numFmtId="167" fontId="8" fillId="0" borderId="7" xfId="0" applyNumberFormat="1" applyFont="1" applyBorder="1" applyAlignment="1">
      <alignment horizontal="center"/>
    </xf>
    <xf numFmtId="3" fontId="13" fillId="8" borderId="22" xfId="0" applyNumberFormat="1" applyFont="1" applyFill="1" applyBorder="1" applyAlignment="1">
      <alignment horizontal="center" wrapText="1"/>
    </xf>
    <xf numFmtId="3" fontId="14" fillId="0" borderId="21" xfId="0" applyNumberFormat="1" applyFont="1" applyBorder="1" applyAlignment="1">
      <alignment horizontal="center" wrapText="1"/>
    </xf>
    <xf numFmtId="3" fontId="13" fillId="0" borderId="22" xfId="0" applyNumberFormat="1" applyFont="1" applyBorder="1" applyAlignment="1">
      <alignment horizontal="center" wrapText="1"/>
    </xf>
    <xf numFmtId="3" fontId="14" fillId="0" borderId="23" xfId="0" applyNumberFormat="1" applyFont="1" applyBorder="1" applyAlignment="1">
      <alignment horizontal="center" wrapText="1"/>
    </xf>
    <xf numFmtId="3" fontId="13" fillId="0" borderId="21" xfId="0" applyNumberFormat="1" applyFont="1" applyBorder="1" applyAlignment="1">
      <alignment horizontal="center" wrapText="1"/>
    </xf>
    <xf numFmtId="2" fontId="13" fillId="4" borderId="22" xfId="0" applyNumberFormat="1" applyFont="1" applyFill="1" applyBorder="1" applyAlignment="1">
      <alignment horizontal="center" wrapText="1"/>
    </xf>
    <xf numFmtId="9" fontId="13" fillId="4" borderId="23" xfId="0" applyNumberFormat="1" applyFont="1" applyFill="1" applyBorder="1" applyAlignment="1">
      <alignment horizontal="center" wrapText="1"/>
    </xf>
    <xf numFmtId="3" fontId="13" fillId="0" borderId="23" xfId="0" applyNumberFormat="1" applyFont="1" applyBorder="1" applyAlignment="1">
      <alignment horizontal="center" wrapText="1"/>
    </xf>
    <xf numFmtId="2" fontId="24" fillId="0" borderId="42" xfId="0" applyNumberFormat="1" applyFont="1" applyBorder="1" applyAlignment="1">
      <alignment horizontal="center" vertical="center" wrapText="1"/>
    </xf>
    <xf numFmtId="2" fontId="22" fillId="8" borderId="5" xfId="3" applyNumberFormat="1" applyFont="1" applyFill="1" applyBorder="1" applyAlignment="1">
      <alignment vertical="center" wrapText="1"/>
    </xf>
    <xf numFmtId="2" fontId="22" fillId="0" borderId="5" xfId="3" applyNumberFormat="1" applyFont="1" applyBorder="1" applyAlignment="1">
      <alignment vertical="center" wrapText="1"/>
    </xf>
    <xf numFmtId="2" fontId="0" fillId="8" borderId="27" xfId="0" applyNumberFormat="1" applyFont="1" applyFill="1" applyBorder="1" applyAlignment="1">
      <alignment vertical="center" wrapText="1"/>
    </xf>
    <xf numFmtId="2" fontId="0" fillId="8" borderId="10" xfId="0" applyNumberFormat="1" applyFont="1" applyFill="1" applyBorder="1" applyAlignment="1">
      <alignment vertical="center" wrapText="1"/>
    </xf>
    <xf numFmtId="2" fontId="0" fillId="8" borderId="59" xfId="0" applyNumberFormat="1" applyFont="1" applyFill="1" applyBorder="1" applyAlignment="1">
      <alignment vertical="center" wrapText="1"/>
    </xf>
    <xf numFmtId="2" fontId="0" fillId="0" borderId="5" xfId="0" applyNumberFormat="1" applyFont="1" applyBorder="1" applyAlignment="1">
      <alignment vertical="center" wrapText="1"/>
    </xf>
    <xf numFmtId="2" fontId="0" fillId="0" borderId="36" xfId="0" applyNumberFormat="1" applyFont="1" applyBorder="1" applyAlignment="1">
      <alignment vertical="center" wrapText="1"/>
    </xf>
    <xf numFmtId="2" fontId="0" fillId="0" borderId="10" xfId="0" applyNumberFormat="1" applyFont="1" applyBorder="1" applyAlignment="1">
      <alignment vertical="center" wrapText="1"/>
    </xf>
    <xf numFmtId="2" fontId="0" fillId="0" borderId="22" xfId="0" applyNumberFormat="1" applyFont="1" applyBorder="1" applyAlignment="1">
      <alignment vertical="center" wrapText="1"/>
    </xf>
    <xf numFmtId="2" fontId="0" fillId="8" borderId="5" xfId="0" applyNumberFormat="1" applyFont="1" applyFill="1" applyBorder="1" applyAlignment="1">
      <alignment vertical="center" wrapText="1"/>
    </xf>
    <xf numFmtId="2" fontId="0" fillId="3" borderId="66" xfId="0" applyNumberFormat="1" applyFont="1" applyFill="1" applyBorder="1" applyAlignment="1">
      <alignment vertical="center" wrapText="1"/>
    </xf>
    <xf numFmtId="2" fontId="0" fillId="0" borderId="72" xfId="0" applyNumberFormat="1" applyFont="1" applyBorder="1" applyAlignment="1">
      <alignment vertical="center" wrapText="1"/>
    </xf>
    <xf numFmtId="2" fontId="0" fillId="8" borderId="36" xfId="0" applyNumberFormat="1" applyFont="1" applyFill="1" applyBorder="1" applyAlignment="1">
      <alignment vertical="center" wrapText="1"/>
    </xf>
    <xf numFmtId="2" fontId="0" fillId="8" borderId="22" xfId="0" applyNumberFormat="1" applyFont="1" applyFill="1" applyBorder="1" applyAlignment="1">
      <alignment vertical="center" wrapText="1"/>
    </xf>
    <xf numFmtId="2" fontId="0" fillId="0" borderId="27" xfId="0" applyNumberFormat="1" applyFont="1" applyBorder="1" applyAlignment="1">
      <alignment vertical="center" wrapText="1"/>
    </xf>
    <xf numFmtId="2" fontId="0" fillId="0" borderId="66" xfId="0" applyNumberFormat="1" applyFont="1" applyBorder="1" applyAlignment="1">
      <alignment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2" fontId="0" fillId="8" borderId="66" xfId="0" applyNumberFormat="1" applyFont="1" applyFill="1" applyBorder="1" applyAlignment="1">
      <alignment vertical="center" wrapText="1"/>
    </xf>
    <xf numFmtId="2" fontId="22" fillId="0" borderId="22" xfId="3" applyNumberFormat="1" applyFont="1" applyBorder="1" applyAlignment="1">
      <alignment vertical="center" wrapText="1"/>
    </xf>
    <xf numFmtId="2" fontId="22" fillId="0" borderId="39" xfId="3" applyNumberFormat="1" applyFont="1" applyBorder="1" applyAlignment="1">
      <alignment vertical="center" wrapText="1"/>
    </xf>
    <xf numFmtId="2" fontId="22" fillId="8" borderId="66" xfId="3" applyNumberFormat="1" applyFont="1" applyFill="1" applyBorder="1" applyAlignment="1">
      <alignment vertical="center" wrapText="1"/>
    </xf>
    <xf numFmtId="2" fontId="22" fillId="0" borderId="10" xfId="3" applyNumberFormat="1" applyFont="1" applyBorder="1" applyAlignment="1">
      <alignment vertical="center" wrapText="1"/>
    </xf>
    <xf numFmtId="2" fontId="22" fillId="8" borderId="22" xfId="3" applyNumberFormat="1" applyFont="1" applyFill="1" applyBorder="1" applyAlignment="1">
      <alignment vertical="center" wrapText="1"/>
    </xf>
    <xf numFmtId="2" fontId="22" fillId="8" borderId="59" xfId="3" applyNumberFormat="1" applyFont="1" applyFill="1" applyBorder="1" applyAlignment="1">
      <alignment vertical="center" wrapText="1"/>
    </xf>
    <xf numFmtId="2" fontId="0" fillId="0" borderId="0" xfId="0" applyNumberFormat="1" applyFont="1"/>
    <xf numFmtId="2" fontId="0" fillId="3" borderId="10" xfId="0" applyNumberFormat="1" applyFont="1" applyFill="1" applyBorder="1" applyAlignment="1">
      <alignment vertical="center" wrapText="1"/>
    </xf>
    <xf numFmtId="2" fontId="0" fillId="3" borderId="22" xfId="0" applyNumberFormat="1" applyFont="1" applyFill="1" applyBorder="1" applyAlignment="1">
      <alignment vertical="center" wrapText="1"/>
    </xf>
    <xf numFmtId="2" fontId="0" fillId="0" borderId="39" xfId="0" applyNumberFormat="1" applyFont="1" applyBorder="1" applyAlignment="1">
      <alignment vertical="center" wrapText="1"/>
    </xf>
    <xf numFmtId="2" fontId="22" fillId="8" borderId="66" xfId="4" applyNumberFormat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9" fillId="0" borderId="1" xfId="0" applyFont="1" applyBorder="1"/>
    <xf numFmtId="166" fontId="35" fillId="3" borderId="0" xfId="1" applyNumberFormat="1" applyFont="1" applyFill="1" applyBorder="1"/>
    <xf numFmtId="0" fontId="5" fillId="3" borderId="10" xfId="0" applyFont="1" applyFill="1" applyBorder="1"/>
    <xf numFmtId="164" fontId="6" fillId="4" borderId="0" xfId="4" applyNumberForma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6" fontId="6" fillId="3" borderId="8" xfId="1" applyNumberFormat="1" applyFont="1" applyFill="1" applyBorder="1"/>
    <xf numFmtId="44" fontId="35" fillId="0" borderId="14" xfId="1" applyFont="1" applyBorder="1"/>
    <xf numFmtId="164" fontId="35" fillId="0" borderId="9" xfId="0" applyNumberFormat="1" applyFont="1" applyBorder="1"/>
    <xf numFmtId="0" fontId="6" fillId="2" borderId="10" xfId="3" applyFont="1" applyFill="1" applyBorder="1"/>
    <xf numFmtId="0" fontId="5" fillId="3" borderId="9" xfId="0" applyFont="1" applyFill="1" applyBorder="1"/>
    <xf numFmtId="164" fontId="6" fillId="3" borderId="8" xfId="4" applyNumberFormat="1" applyFill="1" applyBorder="1"/>
    <xf numFmtId="165" fontId="0" fillId="0" borderId="14" xfId="0" applyNumberFormat="1" applyBorder="1"/>
    <xf numFmtId="44" fontId="0" fillId="0" borderId="14" xfId="1" applyFont="1" applyBorder="1"/>
    <xf numFmtId="167" fontId="8" fillId="0" borderId="25" xfId="0" applyNumberFormat="1" applyFont="1" applyBorder="1" applyAlignment="1">
      <alignment horizontal="center"/>
    </xf>
    <xf numFmtId="167" fontId="10" fillId="0" borderId="78" xfId="0" applyNumberFormat="1" applyFont="1" applyBorder="1" applyAlignment="1">
      <alignment horizontal="right" wrapText="1"/>
    </xf>
    <xf numFmtId="167" fontId="5" fillId="2" borderId="15" xfId="0" applyNumberFormat="1" applyFont="1" applyFill="1" applyBorder="1"/>
    <xf numFmtId="167" fontId="5" fillId="3" borderId="12" xfId="0" applyNumberFormat="1" applyFont="1" applyFill="1" applyBorder="1"/>
    <xf numFmtId="167" fontId="0" fillId="0" borderId="12" xfId="0" applyNumberFormat="1" applyBorder="1"/>
    <xf numFmtId="164" fontId="0" fillId="0" borderId="24" xfId="0" applyNumberFormat="1" applyBorder="1"/>
    <xf numFmtId="0" fontId="5" fillId="3" borderId="17" xfId="0" applyFont="1" applyFill="1" applyBorder="1"/>
    <xf numFmtId="44" fontId="0" fillId="5" borderId="77" xfId="1" applyFont="1" applyFill="1" applyBorder="1"/>
    <xf numFmtId="0" fontId="5" fillId="2" borderId="65" xfId="0" applyFont="1" applyFill="1" applyBorder="1"/>
    <xf numFmtId="164" fontId="6" fillId="4" borderId="65" xfId="4" applyNumberFormat="1" applyFill="1" applyBorder="1"/>
    <xf numFmtId="164" fontId="6" fillId="4" borderId="21" xfId="4" applyNumberFormat="1" applyFill="1" applyBorder="1"/>
    <xf numFmtId="0" fontId="6" fillId="2" borderId="9" xfId="3" applyFont="1" applyFill="1" applyBorder="1"/>
    <xf numFmtId="0" fontId="7" fillId="2" borderId="9" xfId="3" applyFont="1" applyFill="1" applyBorder="1"/>
    <xf numFmtId="0" fontId="7" fillId="2" borderId="11" xfId="3" applyFont="1" applyFill="1" applyBorder="1"/>
    <xf numFmtId="167" fontId="7" fillId="2" borderId="12" xfId="3" applyNumberFormat="1" applyFont="1" applyFill="1" applyBorder="1"/>
    <xf numFmtId="164" fontId="0" fillId="0" borderId="12" xfId="0" applyNumberFormat="1" applyBorder="1"/>
    <xf numFmtId="167" fontId="0" fillId="0" borderId="24" xfId="0" applyNumberFormat="1" applyBorder="1"/>
    <xf numFmtId="164" fontId="6" fillId="4" borderId="9" xfId="4" applyNumberFormat="1" applyFill="1" applyBorder="1" applyAlignment="1">
      <alignment vertical="top"/>
    </xf>
    <xf numFmtId="164" fontId="6" fillId="4" borderId="21" xfId="4" applyNumberFormat="1" applyFill="1" applyBorder="1" applyAlignment="1">
      <alignment vertical="top"/>
    </xf>
    <xf numFmtId="44" fontId="0" fillId="5" borderId="23" xfId="1" applyFont="1" applyFill="1" applyBorder="1" applyAlignment="1">
      <alignment vertical="top"/>
    </xf>
    <xf numFmtId="0" fontId="0" fillId="4" borderId="9" xfId="0" applyFill="1" applyBorder="1"/>
    <xf numFmtId="44" fontId="0" fillId="5" borderId="17" xfId="1" applyFont="1" applyFill="1" applyBorder="1" applyAlignment="1">
      <alignment vertical="top"/>
    </xf>
    <xf numFmtId="0" fontId="7" fillId="2" borderId="17" xfId="3" applyFont="1" applyFill="1" applyBorder="1"/>
    <xf numFmtId="0" fontId="5" fillId="0" borderId="25" xfId="0" applyFont="1" applyBorder="1"/>
    <xf numFmtId="0" fontId="7" fillId="0" borderId="15" xfId="3" applyFont="1" applyBorder="1" applyAlignment="1">
      <alignment vertical="top" wrapText="1"/>
    </xf>
    <xf numFmtId="44" fontId="35" fillId="2" borderId="60" xfId="1" applyFont="1" applyFill="1" applyBorder="1"/>
    <xf numFmtId="0" fontId="10" fillId="2" borderId="60" xfId="0" applyFont="1" applyFill="1" applyBorder="1"/>
    <xf numFmtId="167" fontId="10" fillId="2" borderId="29" xfId="0" applyNumberFormat="1" applyFont="1" applyFill="1" applyBorder="1"/>
    <xf numFmtId="0" fontId="10" fillId="2" borderId="26" xfId="0" applyFont="1" applyFill="1" applyBorder="1"/>
    <xf numFmtId="0" fontId="5" fillId="2" borderId="26" xfId="0" applyFont="1" applyFill="1" applyBorder="1"/>
    <xf numFmtId="0" fontId="5" fillId="3" borderId="25" xfId="0" applyFont="1" applyFill="1" applyBorder="1"/>
    <xf numFmtId="0" fontId="5" fillId="0" borderId="25" xfId="3" applyFont="1" applyBorder="1"/>
    <xf numFmtId="0" fontId="5" fillId="0" borderId="13" xfId="0" applyFont="1" applyBorder="1"/>
    <xf numFmtId="0" fontId="10" fillId="2" borderId="25" xfId="0" applyFont="1" applyFill="1" applyBorder="1"/>
    <xf numFmtId="0" fontId="5" fillId="2" borderId="34" xfId="0" applyFont="1" applyFill="1" applyBorder="1"/>
    <xf numFmtId="166" fontId="35" fillId="3" borderId="44" xfId="1" applyNumberFormat="1" applyFont="1" applyFill="1" applyBorder="1"/>
    <xf numFmtId="3" fontId="6" fillId="3" borderId="9" xfId="4" applyNumberFormat="1" applyFill="1" applyBorder="1" applyAlignment="1">
      <alignment horizontal="right"/>
    </xf>
    <xf numFmtId="3" fontId="6" fillId="0" borderId="26" xfId="4" applyNumberFormat="1" applyBorder="1"/>
    <xf numFmtId="2" fontId="0" fillId="4" borderId="27" xfId="0" applyNumberFormat="1" applyFill="1" applyBorder="1"/>
    <xf numFmtId="3" fontId="6" fillId="0" borderId="27" xfId="4" applyNumberFormat="1" applyBorder="1"/>
    <xf numFmtId="9" fontId="0" fillId="4" borderId="27" xfId="0" applyNumberFormat="1" applyFill="1" applyBorder="1"/>
    <xf numFmtId="0" fontId="16" fillId="2" borderId="39" xfId="0" applyFont="1" applyFill="1" applyBorder="1" applyAlignment="1">
      <alignment horizontal="center" wrapText="1"/>
    </xf>
    <xf numFmtId="0" fontId="16" fillId="2" borderId="41" xfId="0" applyFont="1" applyFill="1" applyBorder="1" applyAlignment="1">
      <alignment horizontal="right" wrapText="1"/>
    </xf>
    <xf numFmtId="0" fontId="16" fillId="2" borderId="39" xfId="0" applyFont="1" applyFill="1" applyBorder="1" applyAlignment="1">
      <alignment horizontal="right" wrapText="1"/>
    </xf>
    <xf numFmtId="0" fontId="16" fillId="2" borderId="40" xfId="0" applyFont="1" applyFill="1" applyBorder="1" applyAlignment="1">
      <alignment horizontal="right" wrapText="1"/>
    </xf>
    <xf numFmtId="0" fontId="21" fillId="0" borderId="2" xfId="0" applyFont="1" applyBorder="1" applyAlignment="1">
      <alignment horizontal="center"/>
    </xf>
    <xf numFmtId="3" fontId="6" fillId="0" borderId="49" xfId="4" applyNumberFormat="1" applyBorder="1"/>
    <xf numFmtId="3" fontId="6" fillId="0" borderId="69" xfId="4" applyNumberFormat="1" applyBorder="1"/>
    <xf numFmtId="0" fontId="5" fillId="2" borderId="15" xfId="0" applyFont="1" applyFill="1" applyBorder="1" applyAlignment="1"/>
    <xf numFmtId="0" fontId="44" fillId="0" borderId="8" xfId="0" applyFont="1" applyBorder="1" applyAlignment="1">
      <alignment horizontal="center" wrapText="1"/>
    </xf>
    <xf numFmtId="3" fontId="45" fillId="0" borderId="0" xfId="0" applyNumberFormat="1" applyFont="1" applyBorder="1" applyAlignment="1">
      <alignment horizontal="center" wrapText="1"/>
    </xf>
    <xf numFmtId="3" fontId="18" fillId="0" borderId="14" xfId="0" applyNumberFormat="1" applyFont="1" applyBorder="1" applyAlignment="1">
      <alignment horizontal="center" wrapText="1"/>
    </xf>
    <xf numFmtId="3" fontId="18" fillId="0" borderId="0" xfId="0" applyNumberFormat="1" applyFont="1" applyBorder="1" applyAlignment="1">
      <alignment horizontal="center" wrapText="1"/>
    </xf>
    <xf numFmtId="3" fontId="43" fillId="0" borderId="57" xfId="0" applyNumberFormat="1" applyFont="1" applyBorder="1" applyAlignment="1">
      <alignment horizontal="center" wrapText="1"/>
    </xf>
    <xf numFmtId="3" fontId="43" fillId="0" borderId="73" xfId="0" applyNumberFormat="1" applyFont="1" applyBorder="1" applyAlignment="1">
      <alignment horizontal="center" wrapText="1"/>
    </xf>
    <xf numFmtId="0" fontId="41" fillId="0" borderId="57" xfId="0" applyFont="1" applyBorder="1" applyAlignment="1">
      <alignment horizontal="center" wrapText="1"/>
    </xf>
    <xf numFmtId="0" fontId="41" fillId="0" borderId="72" xfId="0" applyFont="1" applyBorder="1" applyAlignment="1">
      <alignment horizontal="center" wrapText="1"/>
    </xf>
    <xf numFmtId="0" fontId="41" fillId="0" borderId="73" xfId="0" applyFont="1" applyBorder="1" applyAlignment="1">
      <alignment horizontal="center" wrapText="1"/>
    </xf>
    <xf numFmtId="0" fontId="41" fillId="0" borderId="73" xfId="0" applyFont="1" applyFill="1" applyBorder="1" applyAlignment="1">
      <alignment horizontal="center" wrapText="1"/>
    </xf>
    <xf numFmtId="0" fontId="21" fillId="0" borderId="42" xfId="0" applyFont="1" applyBorder="1" applyAlignment="1">
      <alignment horizontal="center"/>
    </xf>
    <xf numFmtId="0" fontId="44" fillId="0" borderId="1" xfId="0" applyFont="1" applyBorder="1" applyAlignment="1">
      <alignment horizontal="center" wrapText="1"/>
    </xf>
    <xf numFmtId="3" fontId="45" fillId="0" borderId="2" xfId="0" applyNumberFormat="1" applyFont="1" applyBorder="1" applyAlignment="1">
      <alignment horizontal="center" wrapText="1"/>
    </xf>
    <xf numFmtId="3" fontId="18" fillId="0" borderId="3" xfId="0" applyNumberFormat="1" applyFont="1" applyBorder="1" applyAlignment="1">
      <alignment horizontal="center" wrapText="1"/>
    </xf>
    <xf numFmtId="3" fontId="18" fillId="0" borderId="2" xfId="0" applyNumberFormat="1" applyFont="1" applyBorder="1" applyAlignment="1">
      <alignment horizontal="center" wrapText="1"/>
    </xf>
    <xf numFmtId="3" fontId="39" fillId="0" borderId="4" xfId="0" applyNumberFormat="1" applyFont="1" applyBorder="1" applyAlignment="1">
      <alignment horizontal="center" wrapText="1"/>
    </xf>
    <xf numFmtId="3" fontId="39" fillId="0" borderId="6" xfId="0" applyNumberFormat="1" applyFont="1" applyBorder="1" applyAlignment="1">
      <alignment horizontal="center" wrapText="1"/>
    </xf>
    <xf numFmtId="0" fontId="37" fillId="0" borderId="4" xfId="0" applyFont="1" applyBorder="1" applyAlignment="1">
      <alignment horizontal="center" wrapText="1"/>
    </xf>
    <xf numFmtId="0" fontId="37" fillId="0" borderId="5" xfId="0" applyFont="1" applyBorder="1" applyAlignment="1">
      <alignment horizontal="center" wrapText="1"/>
    </xf>
    <xf numFmtId="0" fontId="37" fillId="0" borderId="6" xfId="0" applyFont="1" applyBorder="1" applyAlignment="1">
      <alignment horizontal="center" wrapText="1"/>
    </xf>
    <xf numFmtId="0" fontId="37" fillId="0" borderId="6" xfId="0" applyFont="1" applyFill="1" applyBorder="1" applyAlignment="1">
      <alignment horizontal="center" wrapText="1"/>
    </xf>
    <xf numFmtId="3" fontId="18" fillId="0" borderId="4" xfId="0" applyNumberFormat="1" applyFont="1" applyBorder="1" applyAlignment="1">
      <alignment horizontal="center" wrapText="1"/>
    </xf>
    <xf numFmtId="3" fontId="18" fillId="0" borderId="6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right" wrapText="1"/>
    </xf>
    <xf numFmtId="0" fontId="16" fillId="0" borderId="5" xfId="0" applyFont="1" applyFill="1" applyBorder="1" applyAlignment="1">
      <alignment horizontal="right" wrapText="1"/>
    </xf>
    <xf numFmtId="0" fontId="16" fillId="0" borderId="6" xfId="0" applyFont="1" applyFill="1" applyBorder="1" applyAlignment="1">
      <alignment horizontal="right" wrapText="1"/>
    </xf>
    <xf numFmtId="0" fontId="0" fillId="0" borderId="10" xfId="0" applyBorder="1" applyAlignment="1">
      <alignment horizontal="left" vertical="top" wrapText="1"/>
    </xf>
    <xf numFmtId="1" fontId="0" fillId="0" borderId="10" xfId="0" applyNumberFormat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1" fontId="0" fillId="0" borderId="27" xfId="0" applyNumberFormat="1" applyBorder="1" applyAlignment="1">
      <alignment horizontal="left" vertical="top" wrapText="1"/>
    </xf>
    <xf numFmtId="0" fontId="0" fillId="8" borderId="27" xfId="0" applyFill="1" applyBorder="1" applyAlignment="1">
      <alignment horizontal="left" vertical="top" wrapText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5" fillId="9" borderId="4" xfId="0" applyFont="1" applyFill="1" applyBorder="1" applyAlignment="1">
      <alignment horizontal="center" vertical="top" wrapText="1"/>
    </xf>
    <xf numFmtId="0" fontId="20" fillId="9" borderId="6" xfId="0" applyFont="1" applyFill="1" applyBorder="1" applyAlignment="1">
      <alignment horizontal="center" vertical="top" wrapText="1"/>
    </xf>
    <xf numFmtId="0" fontId="0" fillId="4" borderId="11" xfId="0" applyFill="1" applyBorder="1" applyAlignment="1">
      <alignment horizontal="left" vertical="top" wrapText="1"/>
    </xf>
    <xf numFmtId="1" fontId="0" fillId="0" borderId="22" xfId="0" applyNumberForma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8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0" fontId="0" fillId="4" borderId="28" xfId="0" applyFill="1" applyBorder="1" applyAlignment="1">
      <alignment horizontal="left" vertical="top" wrapText="1"/>
    </xf>
    <xf numFmtId="0" fontId="11" fillId="0" borderId="15" xfId="0" applyFont="1" applyBorder="1" applyAlignment="1">
      <alignment horizontal="center" wrapText="1"/>
    </xf>
    <xf numFmtId="0" fontId="46" fillId="0" borderId="0" xfId="0" applyFont="1"/>
    <xf numFmtId="166" fontId="27" fillId="0" borderId="9" xfId="1" applyNumberFormat="1" applyFont="1" applyFill="1" applyBorder="1"/>
    <xf numFmtId="166" fontId="27" fillId="3" borderId="9" xfId="1" applyNumberFormat="1" applyFont="1" applyFill="1" applyBorder="1"/>
    <xf numFmtId="164" fontId="6" fillId="0" borderId="41" xfId="4" applyNumberFormat="1" applyBorder="1"/>
    <xf numFmtId="164" fontId="6" fillId="0" borderId="39" xfId="4" applyNumberFormat="1" applyBorder="1"/>
    <xf numFmtId="9" fontId="0" fillId="9" borderId="40" xfId="2" applyFont="1" applyFill="1" applyBorder="1"/>
    <xf numFmtId="9" fontId="0" fillId="5" borderId="40" xfId="2" applyFont="1" applyFill="1" applyBorder="1"/>
    <xf numFmtId="0" fontId="11" fillId="3" borderId="49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/>
    </xf>
    <xf numFmtId="167" fontId="6" fillId="0" borderId="17" xfId="4" applyNumberFormat="1" applyBorder="1"/>
    <xf numFmtId="167" fontId="0" fillId="0" borderId="12" xfId="0" applyNumberFormat="1" applyBorder="1" applyAlignment="1"/>
    <xf numFmtId="164" fontId="6" fillId="0" borderId="57" xfId="4" applyNumberFormat="1" applyBorder="1"/>
    <xf numFmtId="164" fontId="6" fillId="0" borderId="72" xfId="4" applyNumberFormat="1" applyBorder="1"/>
    <xf numFmtId="9" fontId="0" fillId="9" borderId="73" xfId="2" applyFont="1" applyFill="1" applyBorder="1"/>
    <xf numFmtId="164" fontId="6" fillId="0" borderId="72" xfId="1" applyNumberFormat="1" applyFont="1" applyBorder="1"/>
    <xf numFmtId="165" fontId="6" fillId="0" borderId="72" xfId="4" applyNumberFormat="1" applyBorder="1"/>
    <xf numFmtId="9" fontId="0" fillId="5" borderId="73" xfId="2" applyFont="1" applyFill="1" applyBorder="1"/>
    <xf numFmtId="0" fontId="11" fillId="3" borderId="21" xfId="0" applyFont="1" applyFill="1" applyBorder="1" applyAlignment="1">
      <alignment horizontal="center" wrapText="1"/>
    </xf>
    <xf numFmtId="0" fontId="27" fillId="0" borderId="8" xfId="0" applyNumberFormat="1" applyFont="1" applyFill="1" applyBorder="1"/>
    <xf numFmtId="9" fontId="11" fillId="3" borderId="54" xfId="0" applyNumberFormat="1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9" fontId="0" fillId="5" borderId="39" xfId="2" applyFont="1" applyFill="1" applyBorder="1"/>
    <xf numFmtId="167" fontId="0" fillId="0" borderId="17" xfId="0" applyNumberFormat="1" applyBorder="1" applyAlignment="1"/>
    <xf numFmtId="164" fontId="0" fillId="0" borderId="17" xfId="0" applyNumberFormat="1" applyBorder="1" applyAlignment="1"/>
    <xf numFmtId="167" fontId="6" fillId="0" borderId="40" xfId="4" applyNumberFormat="1" applyBorder="1"/>
    <xf numFmtId="9" fontId="11" fillId="3" borderId="55" xfId="0" applyNumberFormat="1" applyFont="1" applyFill="1" applyBorder="1" applyAlignment="1">
      <alignment horizontal="center" wrapText="1"/>
    </xf>
    <xf numFmtId="166" fontId="0" fillId="5" borderId="18" xfId="1" applyNumberFormat="1" applyFont="1" applyFill="1" applyBorder="1"/>
    <xf numFmtId="9" fontId="0" fillId="5" borderId="64" xfId="2" applyFont="1" applyFill="1" applyBorder="1"/>
    <xf numFmtId="164" fontId="6" fillId="0" borderId="33" xfId="4" applyNumberFormat="1" applyBorder="1"/>
    <xf numFmtId="166" fontId="27" fillId="0" borderId="21" xfId="1" applyNumberFormat="1" applyFont="1" applyFill="1" applyBorder="1"/>
    <xf numFmtId="166" fontId="27" fillId="0" borderId="22" xfId="1" applyNumberFormat="1" applyFont="1" applyFill="1" applyBorder="1"/>
    <xf numFmtId="9" fontId="0" fillId="9" borderId="23" xfId="2" applyFont="1" applyFill="1" applyBorder="1"/>
    <xf numFmtId="0" fontId="11" fillId="3" borderId="9" xfId="0" applyFont="1" applyFill="1" applyBorder="1" applyAlignment="1">
      <alignment horizontal="center" vertical="top" wrapText="1"/>
    </xf>
    <xf numFmtId="9" fontId="11" fillId="3" borderId="18" xfId="0" applyNumberFormat="1" applyFont="1" applyFill="1" applyBorder="1" applyAlignment="1">
      <alignment horizontal="center" vertical="top" wrapText="1"/>
    </xf>
    <xf numFmtId="0" fontId="0" fillId="0" borderId="33" xfId="0" applyBorder="1"/>
    <xf numFmtId="165" fontId="0" fillId="0" borderId="0" xfId="0" applyNumberFormat="1"/>
    <xf numFmtId="0" fontId="5" fillId="2" borderId="29" xfId="0" applyFont="1" applyFill="1" applyBorder="1"/>
    <xf numFmtId="3" fontId="13" fillId="3" borderId="15" xfId="0" applyNumberFormat="1" applyFont="1" applyFill="1" applyBorder="1" applyAlignment="1">
      <alignment horizontal="right" wrapText="1"/>
    </xf>
    <xf numFmtId="3" fontId="6" fillId="0" borderId="12" xfId="4" applyNumberFormat="1" applyBorder="1" applyAlignment="1">
      <alignment horizontal="right"/>
    </xf>
    <xf numFmtId="3" fontId="6" fillId="0" borderId="50" xfId="4" applyNumberFormat="1" applyBorder="1" applyAlignment="1">
      <alignment horizontal="right"/>
    </xf>
    <xf numFmtId="3" fontId="2" fillId="4" borderId="52" xfId="0" applyNumberFormat="1" applyFont="1" applyFill="1" applyBorder="1"/>
    <xf numFmtId="3" fontId="2" fillId="4" borderId="5" xfId="0" applyNumberFormat="1" applyFont="1" applyFill="1" applyBorder="1"/>
    <xf numFmtId="3" fontId="2" fillId="4" borderId="4" xfId="0" applyNumberFormat="1" applyFont="1" applyFill="1" applyBorder="1"/>
    <xf numFmtId="3" fontId="2" fillId="4" borderId="7" xfId="0" applyNumberFormat="1" applyFont="1" applyFill="1" applyBorder="1"/>
    <xf numFmtId="0" fontId="11" fillId="4" borderId="37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/>
    </xf>
    <xf numFmtId="44" fontId="27" fillId="4" borderId="11" xfId="1" applyNumberFormat="1" applyFont="1" applyFill="1" applyBorder="1"/>
    <xf numFmtId="164" fontId="6" fillId="4" borderId="11" xfId="4" applyNumberFormat="1" applyFill="1" applyBorder="1"/>
    <xf numFmtId="164" fontId="6" fillId="4" borderId="19" xfId="4" applyNumberFormat="1" applyFill="1" applyBorder="1"/>
    <xf numFmtId="0" fontId="7" fillId="4" borderId="11" xfId="3" applyFont="1" applyFill="1" applyBorder="1"/>
    <xf numFmtId="0" fontId="11" fillId="4" borderId="37" xfId="0" applyFont="1" applyFill="1" applyBorder="1" applyAlignment="1">
      <alignment horizontal="center" vertical="top" wrapText="1"/>
    </xf>
    <xf numFmtId="0" fontId="0" fillId="4" borderId="11" xfId="0" applyFill="1" applyBorder="1"/>
    <xf numFmtId="165" fontId="2" fillId="4" borderId="39" xfId="0" applyNumberFormat="1" applyFont="1" applyFill="1" applyBorder="1"/>
    <xf numFmtId="0" fontId="22" fillId="8" borderId="9" xfId="0" applyFont="1" applyFill="1" applyBorder="1"/>
    <xf numFmtId="166" fontId="22" fillId="8" borderId="9" xfId="1" applyNumberFormat="1" applyFont="1" applyFill="1" applyBorder="1"/>
    <xf numFmtId="164" fontId="6" fillId="8" borderId="9" xfId="4" applyNumberFormat="1" applyFill="1" applyBorder="1"/>
    <xf numFmtId="166" fontId="27" fillId="8" borderId="9" xfId="1" applyNumberFormat="1" applyFont="1" applyFill="1" applyBorder="1"/>
    <xf numFmtId="164" fontId="6" fillId="8" borderId="49" xfId="4" applyNumberFormat="1" applyFill="1" applyBorder="1"/>
    <xf numFmtId="0" fontId="11" fillId="8" borderId="9" xfId="0" applyFont="1" applyFill="1" applyBorder="1" applyAlignment="1">
      <alignment horizontal="center" wrapText="1"/>
    </xf>
    <xf numFmtId="0" fontId="7" fillId="8" borderId="9" xfId="3" applyFont="1" applyFill="1" applyBorder="1"/>
    <xf numFmtId="0" fontId="11" fillId="8" borderId="9" xfId="0" applyFont="1" applyFill="1" applyBorder="1" applyAlignment="1">
      <alignment horizontal="center"/>
    </xf>
    <xf numFmtId="0" fontId="12" fillId="0" borderId="46" xfId="0" applyFont="1" applyBorder="1"/>
    <xf numFmtId="0" fontId="13" fillId="0" borderId="8" xfId="0" applyFont="1" applyBorder="1" applyAlignment="1">
      <alignment wrapText="1"/>
    </xf>
    <xf numFmtId="0" fontId="12" fillId="0" borderId="13" xfId="0" applyFont="1" applyBorder="1"/>
    <xf numFmtId="0" fontId="3" fillId="0" borderId="41" xfId="0" applyFont="1" applyBorder="1" applyAlignment="1">
      <alignment horizontal="center"/>
    </xf>
    <xf numFmtId="0" fontId="5" fillId="2" borderId="11" xfId="0" applyFont="1" applyFill="1" applyBorder="1"/>
    <xf numFmtId="2" fontId="0" fillId="4" borderId="55" xfId="0" applyNumberFormat="1" applyFill="1" applyBorder="1"/>
    <xf numFmtId="0" fontId="0" fillId="0" borderId="10" xfId="0" applyBorder="1" applyAlignment="1">
      <alignment horizontal="center"/>
    </xf>
    <xf numFmtId="3" fontId="13" fillId="0" borderId="11" xfId="0" applyNumberFormat="1" applyFont="1" applyBorder="1" applyAlignment="1">
      <alignment horizontal="right" wrapText="1"/>
    </xf>
    <xf numFmtId="0" fontId="5" fillId="2" borderId="27" xfId="0" applyFont="1" applyFill="1" applyBorder="1"/>
    <xf numFmtId="0" fontId="5" fillId="2" borderId="67" xfId="0" applyFont="1" applyFill="1" applyBorder="1"/>
    <xf numFmtId="0" fontId="0" fillId="0" borderId="27" xfId="0" applyBorder="1" applyAlignment="1">
      <alignment horizontal="center"/>
    </xf>
    <xf numFmtId="0" fontId="5" fillId="2" borderId="28" xfId="0" applyFont="1" applyFill="1" applyBorder="1"/>
    <xf numFmtId="3" fontId="13" fillId="0" borderId="4" xfId="0" applyNumberFormat="1" applyFont="1" applyBorder="1" applyAlignment="1">
      <alignment horizontal="center" wrapText="1"/>
    </xf>
    <xf numFmtId="3" fontId="13" fillId="0" borderId="5" xfId="0" applyNumberFormat="1" applyFont="1" applyBorder="1" applyAlignment="1">
      <alignment horizontal="center" wrapText="1"/>
    </xf>
    <xf numFmtId="2" fontId="13" fillId="4" borderId="51" xfId="0" applyNumberFormat="1" applyFont="1" applyFill="1" applyBorder="1" applyAlignment="1">
      <alignment horizontal="center" wrapText="1"/>
    </xf>
    <xf numFmtId="1" fontId="0" fillId="0" borderId="49" xfId="0" applyNumberFormat="1" applyBorder="1"/>
    <xf numFmtId="0" fontId="0" fillId="0" borderId="59" xfId="0" applyBorder="1"/>
    <xf numFmtId="3" fontId="0" fillId="0" borderId="9" xfId="0" applyNumberFormat="1" applyBorder="1" applyAlignment="1"/>
    <xf numFmtId="3" fontId="0" fillId="0" borderId="9" xfId="0" applyNumberFormat="1" applyBorder="1"/>
    <xf numFmtId="1" fontId="0" fillId="0" borderId="21" xfId="0" applyNumberFormat="1" applyBorder="1" applyAlignment="1">
      <alignment horizontal="right"/>
    </xf>
    <xf numFmtId="1" fontId="0" fillId="0" borderId="22" xfId="0" applyNumberFormat="1" applyBorder="1"/>
    <xf numFmtId="0" fontId="7" fillId="2" borderId="26" xfId="3" applyFont="1" applyFill="1" applyBorder="1" applyAlignment="1">
      <alignment horizontal="right"/>
    </xf>
    <xf numFmtId="0" fontId="7" fillId="2" borderId="34" xfId="3" applyFont="1" applyFill="1" applyBorder="1" applyAlignment="1">
      <alignment horizontal="right"/>
    </xf>
    <xf numFmtId="0" fontId="7" fillId="2" borderId="27" xfId="3" applyFont="1" applyFill="1" applyBorder="1" applyAlignment="1">
      <alignment horizontal="right"/>
    </xf>
    <xf numFmtId="0" fontId="7" fillId="2" borderId="67" xfId="3" applyFont="1" applyFill="1" applyBorder="1" applyAlignment="1">
      <alignment horizontal="right"/>
    </xf>
    <xf numFmtId="0" fontId="13" fillId="0" borderId="41" xfId="0" applyFont="1" applyBorder="1" applyAlignment="1">
      <alignment wrapText="1"/>
    </xf>
    <xf numFmtId="3" fontId="13" fillId="0" borderId="57" xfId="0" applyNumberFormat="1" applyFont="1" applyBorder="1" applyAlignment="1">
      <alignment horizontal="center" wrapText="1"/>
    </xf>
    <xf numFmtId="3" fontId="13" fillId="0" borderId="72" xfId="0" applyNumberFormat="1" applyFont="1" applyBorder="1" applyAlignment="1">
      <alignment horizontal="center" wrapText="1"/>
    </xf>
    <xf numFmtId="2" fontId="13" fillId="4" borderId="64" xfId="0" applyNumberFormat="1" applyFont="1" applyFill="1" applyBorder="1" applyAlignment="1">
      <alignment horizontal="center" wrapText="1"/>
    </xf>
    <xf numFmtId="1" fontId="7" fillId="2" borderId="10" xfId="3" applyNumberFormat="1" applyFont="1" applyFill="1" applyBorder="1" applyAlignment="1">
      <alignment horizontal="right"/>
    </xf>
    <xf numFmtId="3" fontId="6" fillId="17" borderId="11" xfId="4" applyNumberFormat="1" applyFill="1" applyBorder="1" applyAlignment="1">
      <alignment horizontal="right"/>
    </xf>
    <xf numFmtId="0" fontId="0" fillId="8" borderId="11" xfId="0" applyFill="1" applyBorder="1" applyAlignment="1">
      <alignment horizontal="right"/>
    </xf>
    <xf numFmtId="1" fontId="6" fillId="8" borderId="11" xfId="4" applyNumberFormat="1" applyFill="1" applyBorder="1" applyAlignment="1">
      <alignment horizontal="right"/>
    </xf>
    <xf numFmtId="1" fontId="6" fillId="8" borderId="23" xfId="4" applyNumberForma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center"/>
    </xf>
    <xf numFmtId="0" fontId="22" fillId="8" borderId="25" xfId="3" applyFont="1" applyFill="1" applyBorder="1" applyAlignment="1">
      <alignment horizontal="left" vertical="top" wrapText="1"/>
    </xf>
    <xf numFmtId="0" fontId="22" fillId="8" borderId="33" xfId="3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3" fontId="13" fillId="0" borderId="66" xfId="0" applyNumberFormat="1" applyFont="1" applyBorder="1" applyAlignment="1">
      <alignment horizontal="center" wrapText="1"/>
    </xf>
    <xf numFmtId="2" fontId="13" fillId="4" borderId="8" xfId="0" applyNumberFormat="1" applyFont="1" applyFill="1" applyBorder="1" applyAlignment="1">
      <alignment horizontal="center" wrapText="1"/>
    </xf>
    <xf numFmtId="168" fontId="0" fillId="0" borderId="0" xfId="0" applyNumberFormat="1"/>
    <xf numFmtId="165" fontId="10" fillId="4" borderId="37" xfId="0" applyNumberFormat="1" applyFont="1" applyFill="1" applyBorder="1" applyAlignment="1">
      <alignment horizontal="right" wrapText="1"/>
    </xf>
    <xf numFmtId="0" fontId="5" fillId="4" borderId="11" xfId="0" applyFont="1" applyFill="1" applyBorder="1"/>
    <xf numFmtId="44" fontId="35" fillId="4" borderId="11" xfId="1" applyFont="1" applyFill="1" applyBorder="1"/>
    <xf numFmtId="44" fontId="35" fillId="4" borderId="23" xfId="1" applyFont="1" applyFill="1" applyBorder="1"/>
    <xf numFmtId="165" fontId="5" fillId="4" borderId="37" xfId="0" applyNumberFormat="1" applyFont="1" applyFill="1" applyBorder="1" applyAlignment="1">
      <alignment horizontal="right" wrapText="1"/>
    </xf>
    <xf numFmtId="165" fontId="0" fillId="4" borderId="11" xfId="0" applyNumberFormat="1" applyFill="1" applyBorder="1"/>
    <xf numFmtId="165" fontId="0" fillId="4" borderId="23" xfId="0" applyNumberFormat="1" applyFill="1" applyBorder="1"/>
    <xf numFmtId="44" fontId="0" fillId="4" borderId="11" xfId="1" applyFont="1" applyFill="1" applyBorder="1"/>
    <xf numFmtId="44" fontId="0" fillId="4" borderId="23" xfId="1" applyFont="1" applyFill="1" applyBorder="1"/>
    <xf numFmtId="165" fontId="0" fillId="4" borderId="11" xfId="0" applyNumberFormat="1" applyFill="1" applyBorder="1" applyAlignment="1">
      <alignment vertical="top"/>
    </xf>
    <xf numFmtId="165" fontId="0" fillId="4" borderId="23" xfId="0" applyNumberFormat="1" applyFill="1" applyBorder="1" applyAlignment="1">
      <alignment vertical="top"/>
    </xf>
    <xf numFmtId="44" fontId="0" fillId="4" borderId="11" xfId="1" applyFont="1" applyFill="1" applyBorder="1" applyAlignment="1">
      <alignment vertical="top"/>
    </xf>
    <xf numFmtId="44" fontId="0" fillId="4" borderId="23" xfId="1" applyFont="1" applyFill="1" applyBorder="1" applyAlignment="1">
      <alignment vertical="top"/>
    </xf>
    <xf numFmtId="44" fontId="35" fillId="4" borderId="11" xfId="1" applyFont="1" applyFill="1" applyBorder="1" applyAlignment="1">
      <alignment vertical="top"/>
    </xf>
    <xf numFmtId="44" fontId="35" fillId="4" borderId="23" xfId="1" applyFont="1" applyFill="1" applyBorder="1" applyAlignment="1">
      <alignment vertical="top"/>
    </xf>
    <xf numFmtId="44" fontId="2" fillId="4" borderId="5" xfId="0" applyNumberFormat="1" applyFont="1" applyFill="1" applyBorder="1"/>
    <xf numFmtId="44" fontId="2" fillId="4" borderId="6" xfId="0" applyNumberFormat="1" applyFont="1" applyFill="1" applyBorder="1"/>
    <xf numFmtId="44" fontId="0" fillId="0" borderId="7" xfId="1" applyFont="1" applyBorder="1"/>
    <xf numFmtId="165" fontId="0" fillId="0" borderId="7" xfId="0" applyNumberFormat="1" applyBorder="1"/>
    <xf numFmtId="44" fontId="0" fillId="3" borderId="7" xfId="1" applyFont="1" applyFill="1" applyBorder="1"/>
    <xf numFmtId="2" fontId="0" fillId="4" borderId="59" xfId="0" applyNumberFormat="1" applyFill="1" applyBorder="1"/>
    <xf numFmtId="0" fontId="0" fillId="0" borderId="7" xfId="0" applyBorder="1"/>
    <xf numFmtId="9" fontId="0" fillId="4" borderId="59" xfId="2" applyFont="1" applyFill="1" applyBorder="1"/>
    <xf numFmtId="0" fontId="15" fillId="4" borderId="4" xfId="0" applyFont="1" applyFill="1" applyBorder="1" applyAlignment="1">
      <alignment vertical="top" wrapText="1"/>
    </xf>
    <xf numFmtId="1" fontId="0" fillId="4" borderId="5" xfId="0" applyNumberFormat="1" applyFill="1" applyBorder="1" applyAlignment="1">
      <alignment vertical="top" wrapText="1"/>
    </xf>
    <xf numFmtId="166" fontId="2" fillId="4" borderId="4" xfId="0" applyNumberFormat="1" applyFont="1" applyFill="1" applyBorder="1"/>
    <xf numFmtId="166" fontId="2" fillId="4" borderId="5" xfId="0" applyNumberFormat="1" applyFont="1" applyFill="1" applyBorder="1"/>
    <xf numFmtId="167" fontId="2" fillId="4" borderId="5" xfId="0" applyNumberFormat="1" applyFont="1" applyFill="1" applyBorder="1"/>
    <xf numFmtId="0" fontId="0" fillId="10" borderId="15" xfId="0" applyFill="1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10" borderId="7" xfId="0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0" fontId="0" fillId="4" borderId="23" xfId="0" applyFill="1" applyBorder="1" applyAlignment="1">
      <alignment horizontal="right" wrapText="1"/>
    </xf>
    <xf numFmtId="0" fontId="22" fillId="3" borderId="21" xfId="0" applyFont="1" applyFill="1" applyBorder="1" applyAlignment="1">
      <alignment horizontal="right"/>
    </xf>
    <xf numFmtId="164" fontId="2" fillId="4" borderId="74" xfId="0" applyNumberFormat="1" applyFont="1" applyFill="1" applyBorder="1"/>
    <xf numFmtId="2" fontId="0" fillId="4" borderId="53" xfId="0" applyNumberFormat="1" applyFill="1" applyBorder="1"/>
    <xf numFmtId="9" fontId="0" fillId="4" borderId="53" xfId="0" applyNumberFormat="1" applyFill="1" applyBorder="1"/>
    <xf numFmtId="9" fontId="0" fillId="9" borderId="14" xfId="2" applyFont="1" applyFill="1" applyBorder="1"/>
    <xf numFmtId="9" fontId="0" fillId="5" borderId="14" xfId="2" applyFont="1" applyFill="1" applyBorder="1"/>
    <xf numFmtId="9" fontId="0" fillId="5" borderId="0" xfId="2" applyFont="1" applyFill="1" applyBorder="1"/>
    <xf numFmtId="166" fontId="27" fillId="0" borderId="8" xfId="1" applyNumberFormat="1" applyFont="1" applyFill="1" applyBorder="1"/>
    <xf numFmtId="166" fontId="27" fillId="0" borderId="0" xfId="1" applyNumberFormat="1" applyFont="1" applyFill="1" applyBorder="1"/>
    <xf numFmtId="166" fontId="27" fillId="8" borderId="49" xfId="1" applyNumberFormat="1" applyFont="1" applyFill="1" applyBorder="1"/>
    <xf numFmtId="44" fontId="27" fillId="4" borderId="19" xfId="1" applyNumberFormat="1" applyFont="1" applyFill="1" applyBorder="1"/>
    <xf numFmtId="164" fontId="0" fillId="0" borderId="14" xfId="0" applyNumberFormat="1" applyBorder="1" applyAlignment="1"/>
    <xf numFmtId="0" fontId="7" fillId="3" borderId="33" xfId="3" applyFont="1" applyFill="1" applyBorder="1"/>
    <xf numFmtId="0" fontId="0" fillId="3" borderId="0" xfId="0" applyFill="1" applyAlignment="1">
      <alignment vertical="top" wrapText="1"/>
    </xf>
    <xf numFmtId="0" fontId="27" fillId="3" borderId="0" xfId="0" applyFont="1" applyFill="1" applyBorder="1"/>
    <xf numFmtId="3" fontId="32" fillId="0" borderId="14" xfId="3" applyNumberFormat="1" applyFont="1" applyBorder="1"/>
    <xf numFmtId="0" fontId="22" fillId="8" borderId="30" xfId="4" applyFont="1" applyFill="1" applyBorder="1" applyAlignment="1">
      <alignment horizontal="left" vertical="top" wrapText="1"/>
    </xf>
    <xf numFmtId="2" fontId="0" fillId="8" borderId="31" xfId="0" applyNumberFormat="1" applyFont="1" applyFill="1" applyBorder="1" applyAlignment="1">
      <alignment vertical="center" wrapText="1"/>
    </xf>
    <xf numFmtId="164" fontId="0" fillId="8" borderId="61" xfId="0" applyNumberFormat="1" applyFont="1" applyFill="1" applyBorder="1" applyAlignment="1">
      <alignment vertical="center" wrapText="1"/>
    </xf>
    <xf numFmtId="0" fontId="22" fillId="8" borderId="57" xfId="4" applyFont="1" applyFill="1" applyBorder="1" applyAlignment="1">
      <alignment horizontal="left" vertical="top" wrapText="1"/>
    </xf>
    <xf numFmtId="2" fontId="0" fillId="8" borderId="72" xfId="0" applyNumberFormat="1" applyFont="1" applyFill="1" applyBorder="1" applyAlignment="1">
      <alignment vertical="center" wrapText="1"/>
    </xf>
    <xf numFmtId="164" fontId="0" fillId="8" borderId="64" xfId="0" applyNumberFormat="1" applyFont="1" applyFill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22" fillId="8" borderId="38" xfId="3" applyFont="1" applyFill="1" applyBorder="1" applyAlignment="1">
      <alignment vertical="center" wrapText="1"/>
    </xf>
    <xf numFmtId="0" fontId="22" fillId="8" borderId="21" xfId="3" applyFont="1" applyFill="1" applyBorder="1" applyAlignment="1">
      <alignment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1" fillId="3" borderId="38" xfId="0" applyFont="1" applyFill="1" applyBorder="1" applyAlignment="1">
      <alignment horizontal="center" vertical="top"/>
    </xf>
    <xf numFmtId="0" fontId="11" fillId="3" borderId="36" xfId="0" applyFont="1" applyFill="1" applyBorder="1" applyAlignment="1">
      <alignment horizontal="center" vertical="top"/>
    </xf>
    <xf numFmtId="0" fontId="11" fillId="3" borderId="37" xfId="0" applyFont="1" applyFill="1" applyBorder="1" applyAlignment="1">
      <alignment horizontal="center" vertical="top"/>
    </xf>
    <xf numFmtId="0" fontId="11" fillId="3" borderId="71" xfId="0" applyFont="1" applyFill="1" applyBorder="1" applyAlignment="1">
      <alignment horizontal="center" vertical="top"/>
    </xf>
    <xf numFmtId="0" fontId="11" fillId="8" borderId="38" xfId="0" applyFont="1" applyFill="1" applyBorder="1" applyAlignment="1">
      <alignment horizontal="center" vertical="top" wrapText="1"/>
    </xf>
    <xf numFmtId="0" fontId="11" fillId="8" borderId="9" xfId="0" applyFont="1" applyFill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3" borderId="38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/>
    </xf>
    <xf numFmtId="0" fontId="11" fillId="3" borderId="71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 wrapText="1"/>
    </xf>
    <xf numFmtId="0" fontId="11" fillId="8" borderId="9" xfId="0" applyFont="1" applyFill="1" applyBorder="1" applyAlignment="1">
      <alignment horizontal="center" wrapText="1"/>
    </xf>
    <xf numFmtId="0" fontId="11" fillId="0" borderId="4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3" fontId="13" fillId="4" borderId="13" xfId="0" applyNumberFormat="1" applyFont="1" applyFill="1" applyBorder="1" applyAlignment="1">
      <alignment horizontal="center"/>
    </xf>
    <xf numFmtId="3" fontId="13" fillId="4" borderId="42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3" fontId="10" fillId="11" borderId="25" xfId="0" applyNumberFormat="1" applyFont="1" applyFill="1" applyBorder="1" applyAlignment="1">
      <alignment horizontal="center" vertical="center" wrapText="1"/>
    </xf>
    <xf numFmtId="3" fontId="10" fillId="11" borderId="33" xfId="0" applyNumberFormat="1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/>
    </xf>
    <xf numFmtId="3" fontId="13" fillId="11" borderId="25" xfId="0" applyNumberFormat="1" applyFont="1" applyFill="1" applyBorder="1" applyAlignment="1">
      <alignment horizontal="center" vertical="center" wrapText="1"/>
    </xf>
    <xf numFmtId="3" fontId="13" fillId="11" borderId="29" xfId="0" applyNumberFormat="1" applyFont="1" applyFill="1" applyBorder="1" applyAlignment="1">
      <alignment horizontal="center" vertical="center" wrapText="1"/>
    </xf>
    <xf numFmtId="3" fontId="13" fillId="4" borderId="43" xfId="0" applyNumberFormat="1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21" fillId="10" borderId="38" xfId="0" applyFont="1" applyFill="1" applyBorder="1" applyAlignment="1">
      <alignment horizontal="center" wrapText="1"/>
    </xf>
    <xf numFmtId="0" fontId="21" fillId="10" borderId="36" xfId="0" applyFont="1" applyFill="1" applyBorder="1" applyAlignment="1">
      <alignment horizontal="center" wrapText="1"/>
    </xf>
    <xf numFmtId="0" fontId="21" fillId="10" borderId="37" xfId="0" applyFont="1" applyFill="1" applyBorder="1" applyAlignment="1">
      <alignment horizontal="center" wrapText="1"/>
    </xf>
    <xf numFmtId="0" fontId="21" fillId="10" borderId="9" xfId="0" applyFont="1" applyFill="1" applyBorder="1" applyAlignment="1">
      <alignment horizontal="center" wrapText="1"/>
    </xf>
    <xf numFmtId="0" fontId="21" fillId="10" borderId="10" xfId="0" applyFont="1" applyFill="1" applyBorder="1" applyAlignment="1">
      <alignment horizontal="center" wrapText="1"/>
    </xf>
    <xf numFmtId="0" fontId="21" fillId="10" borderId="11" xfId="0" applyFont="1" applyFill="1" applyBorder="1" applyAlignment="1">
      <alignment horizontal="center" wrapText="1"/>
    </xf>
    <xf numFmtId="0" fontId="13" fillId="7" borderId="13" xfId="0" applyFont="1" applyFill="1" applyBorder="1" applyAlignment="1">
      <alignment horizontal="center"/>
    </xf>
    <xf numFmtId="0" fontId="13" fillId="7" borderId="42" xfId="0" applyFont="1" applyFill="1" applyBorder="1" applyAlignment="1">
      <alignment horizontal="center"/>
    </xf>
    <xf numFmtId="0" fontId="21" fillId="10" borderId="30" xfId="0" applyFont="1" applyFill="1" applyBorder="1" applyAlignment="1">
      <alignment horizontal="center" wrapText="1"/>
    </xf>
    <xf numFmtId="0" fontId="21" fillId="10" borderId="31" xfId="0" applyFont="1" applyFill="1" applyBorder="1" applyAlignment="1">
      <alignment horizontal="center" wrapText="1"/>
    </xf>
    <xf numFmtId="0" fontId="21" fillId="10" borderId="32" xfId="0" applyFont="1" applyFill="1" applyBorder="1" applyAlignment="1">
      <alignment horizontal="center" wrapText="1"/>
    </xf>
    <xf numFmtId="0" fontId="21" fillId="10" borderId="4" xfId="0" applyFont="1" applyFill="1" applyBorder="1" applyAlignment="1">
      <alignment horizontal="center" wrapText="1"/>
    </xf>
    <xf numFmtId="0" fontId="21" fillId="10" borderId="5" xfId="0" applyFont="1" applyFill="1" applyBorder="1" applyAlignment="1">
      <alignment horizontal="center" wrapText="1"/>
    </xf>
    <xf numFmtId="0" fontId="21" fillId="10" borderId="6" xfId="0" applyFont="1" applyFill="1" applyBorder="1" applyAlignment="1">
      <alignment horizontal="center" wrapText="1"/>
    </xf>
    <xf numFmtId="0" fontId="13" fillId="7" borderId="46" xfId="0" applyFont="1" applyFill="1" applyBorder="1" applyAlignment="1">
      <alignment horizontal="center"/>
    </xf>
    <xf numFmtId="0" fontId="13" fillId="7" borderId="58" xfId="0" applyFont="1" applyFill="1" applyBorder="1" applyAlignment="1">
      <alignment horizontal="center"/>
    </xf>
    <xf numFmtId="0" fontId="21" fillId="10" borderId="21" xfId="0" applyFont="1" applyFill="1" applyBorder="1" applyAlignment="1">
      <alignment horizontal="center" wrapText="1"/>
    </xf>
    <xf numFmtId="0" fontId="21" fillId="10" borderId="22" xfId="0" applyFont="1" applyFill="1" applyBorder="1" applyAlignment="1">
      <alignment horizontal="center" wrapText="1"/>
    </xf>
    <xf numFmtId="0" fontId="21" fillId="10" borderId="23" xfId="0" applyFont="1" applyFill="1" applyBorder="1" applyAlignment="1">
      <alignment horizontal="center" wrapText="1"/>
    </xf>
    <xf numFmtId="3" fontId="16" fillId="0" borderId="13" xfId="0" applyNumberFormat="1" applyFont="1" applyBorder="1" applyAlignment="1">
      <alignment horizontal="center"/>
    </xf>
    <xf numFmtId="3" fontId="16" fillId="0" borderId="42" xfId="0" applyNumberFormat="1" applyFont="1" applyBorder="1" applyAlignment="1">
      <alignment horizontal="center"/>
    </xf>
    <xf numFmtId="3" fontId="16" fillId="0" borderId="43" xfId="0" applyNumberFormat="1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3" fontId="16" fillId="8" borderId="13" xfId="0" applyNumberFormat="1" applyFont="1" applyFill="1" applyBorder="1" applyAlignment="1">
      <alignment horizontal="center" wrapText="1"/>
    </xf>
    <xf numFmtId="3" fontId="16" fillId="8" borderId="42" xfId="0" applyNumberFormat="1" applyFont="1" applyFill="1" applyBorder="1" applyAlignment="1">
      <alignment horizontal="center" wrapText="1"/>
    </xf>
    <xf numFmtId="3" fontId="16" fillId="8" borderId="43" xfId="0" applyNumberFormat="1" applyFont="1" applyFill="1" applyBorder="1" applyAlignment="1">
      <alignment horizontal="center" wrapText="1"/>
    </xf>
    <xf numFmtId="3" fontId="16" fillId="8" borderId="13" xfId="0" applyNumberFormat="1" applyFont="1" applyFill="1" applyBorder="1" applyAlignment="1">
      <alignment horizontal="center"/>
    </xf>
    <xf numFmtId="3" fontId="16" fillId="8" borderId="42" xfId="0" applyNumberFormat="1" applyFont="1" applyFill="1" applyBorder="1" applyAlignment="1">
      <alignment horizontal="center"/>
    </xf>
    <xf numFmtId="3" fontId="16" fillId="8" borderId="43" xfId="0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0" fontId="36" fillId="0" borderId="13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40" fillId="0" borderId="1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36" fillId="0" borderId="42" xfId="0" applyFont="1" applyBorder="1" applyAlignment="1">
      <alignment horizontal="center"/>
    </xf>
    <xf numFmtId="0" fontId="38" fillId="0" borderId="13" xfId="0" applyFont="1" applyBorder="1" applyAlignment="1">
      <alignment horizontal="right"/>
    </xf>
    <xf numFmtId="0" fontId="38" fillId="0" borderId="43" xfId="0" applyFont="1" applyBorder="1" applyAlignment="1">
      <alignment horizontal="right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22" fillId="0" borderId="25" xfId="3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33" xfId="0" applyFont="1" applyBorder="1" applyAlignment="1">
      <alignment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65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22" fillId="8" borderId="25" xfId="3" applyFont="1" applyFill="1" applyBorder="1" applyAlignment="1">
      <alignment vertical="top" wrapText="1"/>
    </xf>
    <xf numFmtId="0" fontId="0" fillId="8" borderId="30" xfId="0" applyFont="1" applyFill="1" applyBorder="1" applyAlignment="1">
      <alignment horizontal="left" vertical="top" wrapText="1"/>
    </xf>
    <xf numFmtId="0" fontId="0" fillId="8" borderId="57" xfId="0" applyFont="1" applyFill="1" applyBorder="1" applyAlignment="1">
      <alignment horizontal="left" vertical="top" wrapText="1"/>
    </xf>
    <xf numFmtId="0" fontId="22" fillId="0" borderId="25" xfId="3" applyFont="1" applyBorder="1" applyAlignment="1">
      <alignment horizontal="left" vertical="top" wrapText="1"/>
    </xf>
    <xf numFmtId="0" fontId="22" fillId="0" borderId="15" xfId="3" applyFont="1" applyBorder="1" applyAlignment="1">
      <alignment horizontal="left" vertical="top" wrapText="1"/>
    </xf>
    <xf numFmtId="0" fontId="22" fillId="0" borderId="33" xfId="3" applyFont="1" applyBorder="1" applyAlignment="1">
      <alignment horizontal="left" vertical="top" wrapText="1"/>
    </xf>
    <xf numFmtId="0" fontId="22" fillId="8" borderId="15" xfId="3" applyFont="1" applyFill="1" applyBorder="1" applyAlignment="1">
      <alignment vertical="top" wrapText="1"/>
    </xf>
    <xf numFmtId="0" fontId="0" fillId="8" borderId="15" xfId="0" applyFont="1" applyFill="1" applyBorder="1" applyAlignment="1">
      <alignment vertical="top" wrapText="1"/>
    </xf>
    <xf numFmtId="0" fontId="0" fillId="8" borderId="65" xfId="0" applyFont="1" applyFill="1" applyBorder="1" applyAlignment="1">
      <alignment horizontal="left" vertical="top" wrapText="1"/>
    </xf>
    <xf numFmtId="0" fontId="22" fillId="0" borderId="15" xfId="3" applyFont="1" applyBorder="1" applyAlignment="1">
      <alignment vertical="top" wrapText="1"/>
    </xf>
    <xf numFmtId="0" fontId="22" fillId="0" borderId="33" xfId="3" applyFont="1" applyBorder="1" applyAlignment="1">
      <alignment vertical="top" wrapText="1"/>
    </xf>
    <xf numFmtId="0" fontId="22" fillId="3" borderId="30" xfId="4" applyFont="1" applyFill="1" applyBorder="1" applyAlignment="1">
      <alignment horizontal="left" vertical="top" wrapText="1"/>
    </xf>
    <xf numFmtId="0" fontId="22" fillId="3" borderId="65" xfId="4" applyFont="1" applyFill="1" applyBorder="1" applyAlignment="1">
      <alignment horizontal="left" vertical="top" wrapText="1"/>
    </xf>
    <xf numFmtId="0" fontId="22" fillId="3" borderId="26" xfId="4" applyFont="1" applyFill="1" applyBorder="1" applyAlignment="1">
      <alignment horizontal="left" vertical="top" wrapText="1"/>
    </xf>
    <xf numFmtId="0" fontId="22" fillId="3" borderId="49" xfId="4" applyFont="1" applyFill="1" applyBorder="1" applyAlignment="1">
      <alignment horizontal="left" vertical="top" wrapText="1"/>
    </xf>
    <xf numFmtId="0" fontId="22" fillId="3" borderId="57" xfId="4" applyFont="1" applyFill="1" applyBorder="1" applyAlignment="1">
      <alignment horizontal="left" vertical="top" wrapText="1"/>
    </xf>
    <xf numFmtId="0" fontId="22" fillId="8" borderId="33" xfId="3" applyFont="1" applyFill="1" applyBorder="1" applyAlignment="1">
      <alignment vertical="top" wrapText="1"/>
    </xf>
    <xf numFmtId="0" fontId="0" fillId="8" borderId="26" xfId="0" applyFont="1" applyFill="1" applyBorder="1" applyAlignment="1">
      <alignment horizontal="left" vertical="top" wrapText="1"/>
    </xf>
    <xf numFmtId="0" fontId="0" fillId="8" borderId="49" xfId="0" applyFont="1" applyFill="1" applyBorder="1" applyAlignment="1">
      <alignment horizontal="left" vertical="top" wrapText="1"/>
    </xf>
    <xf numFmtId="0" fontId="0" fillId="8" borderId="75" xfId="0" applyFont="1" applyFill="1" applyBorder="1" applyAlignment="1">
      <alignment horizontal="left" vertical="top" wrapText="1"/>
    </xf>
    <xf numFmtId="0" fontId="0" fillId="8" borderId="63" xfId="0" applyFont="1" applyFill="1" applyBorder="1" applyAlignment="1">
      <alignment horizontal="left" vertical="top" wrapText="1"/>
    </xf>
    <xf numFmtId="0" fontId="0" fillId="8" borderId="34" xfId="0" applyFont="1" applyFill="1" applyBorder="1" applyAlignment="1">
      <alignment horizontal="left" vertical="top" wrapText="1"/>
    </xf>
    <xf numFmtId="0" fontId="22" fillId="8" borderId="13" xfId="3" applyFont="1" applyFill="1" applyBorder="1" applyAlignment="1">
      <alignment horizontal="center" vertical="top" wrapText="1"/>
    </xf>
    <xf numFmtId="0" fontId="22" fillId="8" borderId="8" xfId="3" applyFont="1" applyFill="1" applyBorder="1" applyAlignment="1">
      <alignment horizontal="center" vertical="top" wrapText="1"/>
    </xf>
    <xf numFmtId="0" fontId="22" fillId="8" borderId="41" xfId="3" applyFont="1" applyFill="1" applyBorder="1" applyAlignment="1">
      <alignment horizontal="center" vertical="top" wrapText="1"/>
    </xf>
    <xf numFmtId="0" fontId="0" fillId="0" borderId="49" xfId="0" applyFont="1" applyBorder="1" applyAlignment="1">
      <alignment horizontal="left" vertical="top" wrapText="1"/>
    </xf>
    <xf numFmtId="0" fontId="0" fillId="0" borderId="57" xfId="0" applyFont="1" applyBorder="1" applyAlignment="1">
      <alignment horizontal="left" vertical="top" wrapText="1"/>
    </xf>
    <xf numFmtId="0" fontId="15" fillId="4" borderId="34" xfId="0" applyFont="1" applyFill="1" applyBorder="1" applyAlignment="1">
      <alignment vertical="center" wrapText="1"/>
    </xf>
    <xf numFmtId="0" fontId="15" fillId="4" borderId="27" xfId="0" applyFont="1" applyFill="1" applyBorder="1" applyAlignment="1">
      <alignment vertical="center" wrapText="1"/>
    </xf>
    <xf numFmtId="44" fontId="15" fillId="4" borderId="41" xfId="0" applyNumberFormat="1" applyFont="1" applyFill="1" applyBorder="1" applyAlignment="1">
      <alignment vertical="center" wrapText="1"/>
    </xf>
    <xf numFmtId="44" fontId="15" fillId="4" borderId="40" xfId="0" applyNumberFormat="1" applyFont="1" applyFill="1" applyBorder="1" applyAlignment="1">
      <alignment vertical="center" wrapText="1"/>
    </xf>
    <xf numFmtId="0" fontId="22" fillId="8" borderId="25" xfId="3" applyFont="1" applyFill="1" applyBorder="1" applyAlignment="1">
      <alignment horizontal="left" vertical="top" wrapText="1"/>
    </xf>
    <xf numFmtId="0" fontId="22" fillId="8" borderId="15" xfId="3" applyFont="1" applyFill="1" applyBorder="1" applyAlignment="1">
      <alignment horizontal="left" vertical="top" wrapText="1"/>
    </xf>
    <xf numFmtId="0" fontId="22" fillId="8" borderId="49" xfId="4" applyFont="1" applyFill="1" applyBorder="1" applyAlignment="1">
      <alignment horizontal="left" vertical="top" wrapText="1"/>
    </xf>
    <xf numFmtId="0" fontId="22" fillId="8" borderId="26" xfId="4" applyFont="1" applyFill="1" applyBorder="1" applyAlignment="1">
      <alignment horizontal="left" vertical="top" wrapText="1"/>
    </xf>
    <xf numFmtId="0" fontId="0" fillId="12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12" borderId="61" xfId="0" applyFill="1" applyBorder="1" applyAlignment="1">
      <alignment horizontal="center"/>
    </xf>
    <xf numFmtId="0" fontId="0" fillId="12" borderId="32" xfId="0" applyFill="1" applyBorder="1" applyAlignment="1">
      <alignment horizontal="center"/>
    </xf>
  </cellXfs>
  <cellStyles count="6">
    <cellStyle name="Currency" xfId="1" builtinId="4"/>
    <cellStyle name="Currency 2" xfId="5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colors>
    <mruColors>
      <color rgb="FFFFCCFF"/>
      <color rgb="FFCC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1"/>
  <sheetViews>
    <sheetView view="pageLayout" topLeftCell="A70" zoomScaleNormal="100" workbookViewId="0">
      <selection activeCell="K51" sqref="K51"/>
    </sheetView>
  </sheetViews>
  <sheetFormatPr defaultRowHeight="15"/>
  <cols>
    <col min="1" max="1" width="44.28515625" style="436" customWidth="1"/>
    <col min="2" max="2" width="10.5703125" style="436" customWidth="1"/>
    <col min="3" max="9" width="9.140625" style="436"/>
    <col min="10" max="10" width="9.140625" style="448"/>
    <col min="11" max="11" width="9.140625" style="436"/>
    <col min="12" max="12" width="18.140625" style="436" customWidth="1"/>
    <col min="13" max="16384" width="9.140625" style="436"/>
  </cols>
  <sheetData>
    <row r="1" spans="1:17" ht="15.75" thickBot="1">
      <c r="B1" s="946" t="s">
        <v>0</v>
      </c>
      <c r="C1" s="947"/>
      <c r="D1" s="947"/>
      <c r="E1" s="948"/>
      <c r="F1" s="946" t="s">
        <v>1</v>
      </c>
      <c r="G1" s="947"/>
      <c r="H1" s="947"/>
      <c r="I1" s="947"/>
      <c r="J1" s="947"/>
      <c r="K1" s="948"/>
      <c r="L1" s="941" t="s">
        <v>13</v>
      </c>
    </row>
    <row r="2" spans="1:17" ht="24" thickBot="1">
      <c r="A2" s="438" t="s">
        <v>2</v>
      </c>
      <c r="B2" s="439" t="s">
        <v>3</v>
      </c>
      <c r="C2" s="440" t="s">
        <v>4</v>
      </c>
      <c r="D2" s="440" t="s">
        <v>5</v>
      </c>
      <c r="E2" s="441" t="s">
        <v>6</v>
      </c>
      <c r="F2" s="439" t="s">
        <v>7</v>
      </c>
      <c r="G2" s="440" t="s">
        <v>8</v>
      </c>
      <c r="H2" s="440" t="s">
        <v>9</v>
      </c>
      <c r="I2" s="440" t="s">
        <v>10</v>
      </c>
      <c r="J2" s="535" t="s">
        <v>11</v>
      </c>
      <c r="K2" s="442" t="s">
        <v>12</v>
      </c>
      <c r="L2" s="942"/>
    </row>
    <row r="3" spans="1:17" ht="22.5" customHeight="1" thickBot="1">
      <c r="A3" s="443" t="s">
        <v>14</v>
      </c>
      <c r="B3" s="444"/>
      <c r="C3" s="445"/>
      <c r="D3" s="445"/>
      <c r="E3" s="446"/>
      <c r="F3" s="444"/>
      <c r="G3" s="445"/>
      <c r="H3" s="445"/>
      <c r="I3" s="445"/>
      <c r="J3" s="447"/>
      <c r="K3" s="447"/>
      <c r="L3" s="597"/>
      <c r="M3" s="448"/>
    </row>
    <row r="4" spans="1:17">
      <c r="A4" s="449" t="s">
        <v>15</v>
      </c>
      <c r="B4" s="586">
        <v>8264</v>
      </c>
      <c r="C4" s="450">
        <v>74</v>
      </c>
      <c r="D4" s="451">
        <v>5</v>
      </c>
      <c r="E4" s="452">
        <v>2</v>
      </c>
      <c r="F4" s="586">
        <v>1</v>
      </c>
      <c r="G4" s="525">
        <v>4</v>
      </c>
      <c r="H4" s="525">
        <v>0</v>
      </c>
      <c r="I4" s="500">
        <v>4</v>
      </c>
      <c r="J4" s="310">
        <v>3.38</v>
      </c>
      <c r="K4" s="587">
        <v>49</v>
      </c>
      <c r="L4" s="598" t="s">
        <v>652</v>
      </c>
      <c r="M4" s="448"/>
    </row>
    <row r="5" spans="1:17">
      <c r="A5" s="455" t="s">
        <v>16</v>
      </c>
      <c r="B5" s="586">
        <v>10255</v>
      </c>
      <c r="C5" s="450">
        <v>38</v>
      </c>
      <c r="D5" s="451">
        <v>5</v>
      </c>
      <c r="E5" s="456">
        <v>2</v>
      </c>
      <c r="F5" s="586">
        <v>0</v>
      </c>
      <c r="G5" s="525">
        <v>4</v>
      </c>
      <c r="H5" s="525">
        <v>0</v>
      </c>
      <c r="I5" s="500">
        <v>4</v>
      </c>
      <c r="J5" s="310">
        <v>2</v>
      </c>
      <c r="K5" s="587">
        <v>300</v>
      </c>
      <c r="L5" s="598" t="s">
        <v>653</v>
      </c>
      <c r="M5" s="448"/>
      <c r="N5" s="448"/>
      <c r="O5" s="457"/>
      <c r="P5" s="458"/>
      <c r="Q5" s="448"/>
    </row>
    <row r="6" spans="1:17">
      <c r="A6" s="455" t="s">
        <v>17</v>
      </c>
      <c r="B6" s="586">
        <v>19569</v>
      </c>
      <c r="C6" s="450">
        <v>123</v>
      </c>
      <c r="D6" s="451">
        <v>6</v>
      </c>
      <c r="E6" s="456">
        <v>3</v>
      </c>
      <c r="F6" s="586">
        <v>1</v>
      </c>
      <c r="G6" s="525">
        <v>4</v>
      </c>
      <c r="H6" s="525">
        <v>2</v>
      </c>
      <c r="I6" s="500">
        <v>6</v>
      </c>
      <c r="J6" s="310">
        <v>5.48</v>
      </c>
      <c r="K6" s="587">
        <v>50</v>
      </c>
      <c r="L6" s="598" t="s">
        <v>653</v>
      </c>
      <c r="M6" s="448"/>
      <c r="N6" s="448"/>
      <c r="O6" s="457"/>
      <c r="P6" s="458"/>
      <c r="Q6" s="448"/>
    </row>
    <row r="7" spans="1:17">
      <c r="A7" s="455" t="s">
        <v>18</v>
      </c>
      <c r="B7" s="586">
        <v>9139</v>
      </c>
      <c r="C7" s="450">
        <v>41</v>
      </c>
      <c r="D7" s="451">
        <v>5</v>
      </c>
      <c r="E7" s="456">
        <v>1</v>
      </c>
      <c r="F7" s="586">
        <v>1</v>
      </c>
      <c r="G7" s="525">
        <v>2</v>
      </c>
      <c r="H7" s="525">
        <v>0</v>
      </c>
      <c r="I7" s="500">
        <v>2</v>
      </c>
      <c r="J7" s="310">
        <v>2</v>
      </c>
      <c r="K7" s="587">
        <v>10</v>
      </c>
      <c r="L7" s="598" t="s">
        <v>653</v>
      </c>
      <c r="M7" s="448"/>
      <c r="N7" s="448"/>
      <c r="O7" s="457"/>
      <c r="P7" s="458"/>
      <c r="Q7" s="448"/>
    </row>
    <row r="8" spans="1:17">
      <c r="A8" s="455" t="s">
        <v>20</v>
      </c>
      <c r="B8" s="586">
        <v>8513</v>
      </c>
      <c r="C8" s="450">
        <v>38</v>
      </c>
      <c r="D8" s="451">
        <v>5</v>
      </c>
      <c r="E8" s="456">
        <v>1</v>
      </c>
      <c r="F8" s="586">
        <v>0</v>
      </c>
      <c r="G8" s="525">
        <v>3</v>
      </c>
      <c r="H8" s="526">
        <v>1</v>
      </c>
      <c r="I8" s="500">
        <v>4</v>
      </c>
      <c r="J8" s="310">
        <v>3.15</v>
      </c>
      <c r="K8" s="587">
        <v>392</v>
      </c>
      <c r="L8" s="598" t="s">
        <v>653</v>
      </c>
      <c r="M8" s="448"/>
      <c r="N8" s="448"/>
      <c r="O8" s="457"/>
      <c r="P8" s="458"/>
      <c r="Q8" s="448"/>
    </row>
    <row r="9" spans="1:17">
      <c r="A9" s="455" t="s">
        <v>21</v>
      </c>
      <c r="B9" s="586">
        <v>7349</v>
      </c>
      <c r="C9" s="450">
        <v>40</v>
      </c>
      <c r="D9" s="451">
        <v>5</v>
      </c>
      <c r="E9" s="456">
        <v>5</v>
      </c>
      <c r="F9" s="586">
        <v>1</v>
      </c>
      <c r="G9" s="525">
        <v>2</v>
      </c>
      <c r="H9" s="525">
        <v>0</v>
      </c>
      <c r="I9" s="500">
        <v>2</v>
      </c>
      <c r="J9" s="310">
        <v>2</v>
      </c>
      <c r="K9" s="587">
        <v>0</v>
      </c>
      <c r="L9" s="598" t="s">
        <v>652</v>
      </c>
      <c r="M9" s="448"/>
      <c r="N9" s="448"/>
      <c r="O9" s="457"/>
      <c r="P9" s="458"/>
      <c r="Q9" s="448"/>
    </row>
    <row r="10" spans="1:17">
      <c r="A10" s="455" t="s">
        <v>22</v>
      </c>
      <c r="B10" s="586">
        <v>11038</v>
      </c>
      <c r="C10" s="450">
        <v>70</v>
      </c>
      <c r="D10" s="451">
        <v>5</v>
      </c>
      <c r="E10" s="456">
        <v>3</v>
      </c>
      <c r="F10" s="586">
        <v>1</v>
      </c>
      <c r="G10" s="525">
        <v>6</v>
      </c>
      <c r="H10" s="525">
        <v>0</v>
      </c>
      <c r="I10" s="500">
        <v>6</v>
      </c>
      <c r="J10" s="310">
        <v>3.88</v>
      </c>
      <c r="K10" s="587">
        <v>0</v>
      </c>
      <c r="L10" s="598" t="s">
        <v>653</v>
      </c>
      <c r="M10" s="448"/>
      <c r="N10" s="448"/>
      <c r="O10" s="457"/>
      <c r="P10" s="458"/>
      <c r="Q10" s="448"/>
    </row>
    <row r="11" spans="1:17">
      <c r="A11" s="455" t="s">
        <v>23</v>
      </c>
      <c r="B11" s="586">
        <v>5846</v>
      </c>
      <c r="C11" s="450">
        <v>46</v>
      </c>
      <c r="D11" s="451">
        <v>5</v>
      </c>
      <c r="E11" s="456">
        <v>1</v>
      </c>
      <c r="F11" s="586">
        <v>1</v>
      </c>
      <c r="G11" s="525">
        <v>1</v>
      </c>
      <c r="H11" s="525">
        <v>2</v>
      </c>
      <c r="I11" s="500">
        <v>3</v>
      </c>
      <c r="J11" s="310">
        <v>2</v>
      </c>
      <c r="K11" s="587">
        <v>150</v>
      </c>
      <c r="L11" s="598" t="s">
        <v>654</v>
      </c>
      <c r="M11" s="448"/>
      <c r="N11" s="448"/>
      <c r="O11" s="457"/>
      <c r="P11" s="458"/>
      <c r="Q11" s="448"/>
    </row>
    <row r="12" spans="1:17">
      <c r="A12" s="455" t="s">
        <v>24</v>
      </c>
      <c r="B12" s="586">
        <v>14394</v>
      </c>
      <c r="C12" s="450">
        <v>58</v>
      </c>
      <c r="D12" s="451">
        <v>5</v>
      </c>
      <c r="E12" s="456">
        <v>2</v>
      </c>
      <c r="F12" s="586">
        <v>1</v>
      </c>
      <c r="G12" s="525">
        <v>3</v>
      </c>
      <c r="H12" s="525">
        <v>0</v>
      </c>
      <c r="I12" s="500">
        <v>3</v>
      </c>
      <c r="J12" s="310">
        <v>3</v>
      </c>
      <c r="K12" s="587">
        <v>0</v>
      </c>
      <c r="L12" s="598" t="s">
        <v>652</v>
      </c>
      <c r="M12" s="448"/>
      <c r="N12" s="448"/>
      <c r="O12" s="457"/>
      <c r="P12" s="458"/>
      <c r="Q12" s="448"/>
    </row>
    <row r="13" spans="1:17">
      <c r="A13" s="459" t="s">
        <v>583</v>
      </c>
      <c r="B13" s="586">
        <v>9047</v>
      </c>
      <c r="C13" s="450">
        <v>74</v>
      </c>
      <c r="D13" s="451">
        <v>6</v>
      </c>
      <c r="E13" s="456">
        <v>2</v>
      </c>
      <c r="F13" s="586">
        <v>1</v>
      </c>
      <c r="G13" s="526">
        <v>2</v>
      </c>
      <c r="H13" s="525">
        <v>0</v>
      </c>
      <c r="I13" s="500">
        <v>2</v>
      </c>
      <c r="J13" s="310">
        <v>2.85</v>
      </c>
      <c r="K13" s="587">
        <v>18</v>
      </c>
      <c r="L13" s="598" t="s">
        <v>653</v>
      </c>
      <c r="M13" s="448"/>
      <c r="N13" s="448"/>
      <c r="O13" s="457"/>
      <c r="P13" s="458"/>
      <c r="Q13" s="448"/>
    </row>
    <row r="14" spans="1:17">
      <c r="A14" s="455" t="s">
        <v>26</v>
      </c>
      <c r="B14" s="586">
        <v>12471</v>
      </c>
      <c r="C14" s="450">
        <v>58</v>
      </c>
      <c r="D14" s="451">
        <v>6</v>
      </c>
      <c r="E14" s="460">
        <v>2</v>
      </c>
      <c r="F14" s="586">
        <v>0</v>
      </c>
      <c r="G14" s="525">
        <v>6</v>
      </c>
      <c r="H14" s="525">
        <v>0</v>
      </c>
      <c r="I14" s="500">
        <v>6</v>
      </c>
      <c r="J14" s="310">
        <v>1.34</v>
      </c>
      <c r="K14" s="587">
        <v>240</v>
      </c>
      <c r="L14" s="598" t="s">
        <v>659</v>
      </c>
      <c r="M14" s="448"/>
      <c r="N14" s="448"/>
      <c r="O14" s="457"/>
      <c r="P14" s="458"/>
      <c r="Q14" s="448"/>
    </row>
    <row r="15" spans="1:17">
      <c r="A15" s="461"/>
      <c r="B15" s="462"/>
      <c r="C15" s="463"/>
      <c r="D15" s="464"/>
      <c r="E15" s="465"/>
      <c r="F15" s="491"/>
      <c r="G15" s="466"/>
      <c r="H15" s="466"/>
      <c r="I15" s="466"/>
      <c r="J15" s="592"/>
      <c r="K15" s="601"/>
      <c r="L15" s="591"/>
      <c r="M15" s="448"/>
      <c r="N15" s="448"/>
      <c r="O15" s="448"/>
      <c r="P15" s="458"/>
      <c r="Q15" s="448"/>
    </row>
    <row r="16" spans="1:17">
      <c r="A16" s="468" t="s">
        <v>27</v>
      </c>
      <c r="B16" s="469"/>
      <c r="C16" s="470"/>
      <c r="D16" s="451"/>
      <c r="E16" s="456"/>
      <c r="F16" s="492"/>
      <c r="G16" s="454"/>
      <c r="H16" s="454"/>
      <c r="I16" s="454"/>
      <c r="J16" s="500"/>
      <c r="K16" s="471"/>
      <c r="L16" s="599"/>
      <c r="M16" s="448"/>
      <c r="N16" s="448"/>
      <c r="O16" s="448"/>
      <c r="P16" s="458"/>
      <c r="Q16" s="448"/>
    </row>
    <row r="17" spans="1:17">
      <c r="A17" s="455" t="s">
        <v>28</v>
      </c>
      <c r="B17" s="586">
        <v>32737</v>
      </c>
      <c r="C17" s="473">
        <v>118</v>
      </c>
      <c r="D17" s="451">
        <v>6</v>
      </c>
      <c r="E17" s="587">
        <v>8</v>
      </c>
      <c r="F17" s="586">
        <v>2</v>
      </c>
      <c r="G17" s="525">
        <v>15</v>
      </c>
      <c r="H17" s="525">
        <v>1</v>
      </c>
      <c r="I17" s="529">
        <v>16</v>
      </c>
      <c r="J17" s="310">
        <v>12.96</v>
      </c>
      <c r="K17" s="587">
        <v>546</v>
      </c>
      <c r="L17" s="598" t="s">
        <v>654</v>
      </c>
      <c r="M17" s="448"/>
      <c r="N17" s="448"/>
      <c r="O17" s="457"/>
      <c r="P17" s="458"/>
      <c r="Q17" s="448"/>
    </row>
    <row r="18" spans="1:17">
      <c r="A18" s="455" t="s">
        <v>29</v>
      </c>
      <c r="B18" s="586">
        <v>23809</v>
      </c>
      <c r="C18" s="473">
        <v>46</v>
      </c>
      <c r="D18" s="451">
        <v>6</v>
      </c>
      <c r="E18" s="587">
        <v>1</v>
      </c>
      <c r="F18" s="586">
        <v>2</v>
      </c>
      <c r="G18" s="526">
        <v>7</v>
      </c>
      <c r="H18" s="525">
        <v>3</v>
      </c>
      <c r="I18" s="529">
        <v>10</v>
      </c>
      <c r="J18" s="310">
        <v>9.3000000000000007</v>
      </c>
      <c r="K18" s="587">
        <v>500</v>
      </c>
      <c r="L18" s="598" t="s">
        <v>654</v>
      </c>
      <c r="M18" s="448"/>
      <c r="N18" s="448"/>
      <c r="O18" s="457"/>
      <c r="P18" s="458"/>
      <c r="Q18" s="448"/>
    </row>
    <row r="19" spans="1:17">
      <c r="A19" s="455" t="s">
        <v>30</v>
      </c>
      <c r="B19" s="586">
        <v>35779</v>
      </c>
      <c r="C19" s="470">
        <v>195</v>
      </c>
      <c r="D19" s="451">
        <v>6</v>
      </c>
      <c r="E19" s="587">
        <v>5</v>
      </c>
      <c r="F19" s="586">
        <v>1</v>
      </c>
      <c r="G19" s="526">
        <v>9</v>
      </c>
      <c r="H19" s="525">
        <v>0</v>
      </c>
      <c r="I19" s="529">
        <v>9</v>
      </c>
      <c r="J19" s="310">
        <v>8.98</v>
      </c>
      <c r="K19" s="587">
        <v>1216</v>
      </c>
      <c r="L19" s="598" t="s">
        <v>653</v>
      </c>
      <c r="M19" s="448"/>
      <c r="N19" s="448"/>
      <c r="O19" s="457"/>
      <c r="P19" s="458"/>
      <c r="Q19" s="448"/>
    </row>
    <row r="20" spans="1:17">
      <c r="A20" s="455" t="s">
        <v>31</v>
      </c>
      <c r="B20" s="588">
        <v>32466</v>
      </c>
      <c r="C20" s="473">
        <v>156</v>
      </c>
      <c r="D20" s="451">
        <v>5</v>
      </c>
      <c r="E20" s="587">
        <v>6</v>
      </c>
      <c r="F20" s="588">
        <v>1</v>
      </c>
      <c r="G20" s="525">
        <v>12</v>
      </c>
      <c r="H20" s="525">
        <v>1</v>
      </c>
      <c r="I20" s="529">
        <v>13</v>
      </c>
      <c r="J20" s="310">
        <v>8.32</v>
      </c>
      <c r="K20" s="587">
        <v>470</v>
      </c>
      <c r="L20" s="598" t="s">
        <v>652</v>
      </c>
      <c r="M20" s="448"/>
      <c r="N20" s="448"/>
      <c r="O20" s="457"/>
      <c r="P20" s="458"/>
      <c r="Q20" s="448"/>
    </row>
    <row r="21" spans="1:17">
      <c r="A21" s="455" t="s">
        <v>32</v>
      </c>
      <c r="B21" s="586">
        <v>21275</v>
      </c>
      <c r="C21" s="473">
        <v>43</v>
      </c>
      <c r="D21" s="451">
        <v>5</v>
      </c>
      <c r="E21" s="587">
        <v>1</v>
      </c>
      <c r="F21" s="586">
        <v>1</v>
      </c>
      <c r="G21" s="525">
        <v>5</v>
      </c>
      <c r="H21" s="525">
        <v>2</v>
      </c>
      <c r="I21" s="529">
        <v>7</v>
      </c>
      <c r="J21" s="310">
        <v>5.7</v>
      </c>
      <c r="K21" s="587">
        <v>4</v>
      </c>
      <c r="L21" s="598" t="s">
        <v>655</v>
      </c>
      <c r="M21" s="448"/>
      <c r="N21" s="448"/>
      <c r="O21" s="457"/>
      <c r="P21" s="458"/>
      <c r="Q21" s="448"/>
    </row>
    <row r="22" spans="1:17">
      <c r="A22" s="455" t="s">
        <v>33</v>
      </c>
      <c r="B22" s="586">
        <v>29856</v>
      </c>
      <c r="C22" s="473">
        <v>82</v>
      </c>
      <c r="D22" s="451">
        <v>6</v>
      </c>
      <c r="E22" s="587">
        <v>2</v>
      </c>
      <c r="F22" s="586">
        <v>3</v>
      </c>
      <c r="G22" s="525">
        <v>7</v>
      </c>
      <c r="H22" s="525">
        <v>2</v>
      </c>
      <c r="I22" s="529">
        <v>9</v>
      </c>
      <c r="J22" s="310">
        <v>9</v>
      </c>
      <c r="K22" s="587">
        <v>612</v>
      </c>
      <c r="L22" s="598" t="s">
        <v>654</v>
      </c>
      <c r="M22" s="448"/>
      <c r="N22" s="448"/>
      <c r="O22" s="457"/>
      <c r="P22" s="458"/>
      <c r="Q22" s="448"/>
    </row>
    <row r="23" spans="1:17">
      <c r="A23" s="455" t="s">
        <v>34</v>
      </c>
      <c r="B23" s="586">
        <v>31248</v>
      </c>
      <c r="C23" s="473">
        <v>42</v>
      </c>
      <c r="D23" s="451">
        <v>6</v>
      </c>
      <c r="E23" s="587">
        <v>1</v>
      </c>
      <c r="F23" s="586">
        <v>2</v>
      </c>
      <c r="G23" s="525">
        <v>10</v>
      </c>
      <c r="H23" s="525">
        <v>1</v>
      </c>
      <c r="I23" s="529">
        <v>11</v>
      </c>
      <c r="J23" s="310">
        <v>11.8</v>
      </c>
      <c r="K23" s="587">
        <v>605</v>
      </c>
      <c r="L23" s="598" t="s">
        <v>654</v>
      </c>
      <c r="M23" s="448"/>
      <c r="N23" s="448"/>
      <c r="O23" s="457"/>
      <c r="P23" s="458"/>
      <c r="Q23" s="448"/>
    </row>
    <row r="24" spans="1:17">
      <c r="A24" s="455" t="s">
        <v>35</v>
      </c>
      <c r="B24" s="586">
        <v>31312</v>
      </c>
      <c r="C24" s="473">
        <v>132</v>
      </c>
      <c r="D24" s="451">
        <v>5</v>
      </c>
      <c r="E24" s="587">
        <v>5</v>
      </c>
      <c r="F24" s="586">
        <v>0</v>
      </c>
      <c r="G24" s="526">
        <v>9</v>
      </c>
      <c r="H24" s="525">
        <v>0</v>
      </c>
      <c r="I24" s="529">
        <v>9</v>
      </c>
      <c r="J24" s="310">
        <v>8.41</v>
      </c>
      <c r="K24" s="587">
        <v>175</v>
      </c>
      <c r="L24" s="598" t="s">
        <v>653</v>
      </c>
      <c r="M24" s="448"/>
      <c r="N24" s="448"/>
      <c r="O24" s="457"/>
      <c r="P24" s="458"/>
      <c r="Q24" s="448"/>
    </row>
    <row r="25" spans="1:17">
      <c r="A25" s="455" t="s">
        <v>36</v>
      </c>
      <c r="B25" s="586">
        <v>35801</v>
      </c>
      <c r="C25" s="473">
        <v>97</v>
      </c>
      <c r="D25" s="451">
        <v>6</v>
      </c>
      <c r="E25" s="587">
        <v>3</v>
      </c>
      <c r="F25" s="586">
        <v>1</v>
      </c>
      <c r="G25" s="526">
        <v>5.13</v>
      </c>
      <c r="H25" s="525">
        <v>1</v>
      </c>
      <c r="I25" s="529">
        <v>6.13</v>
      </c>
      <c r="J25" s="310">
        <v>5.51</v>
      </c>
      <c r="K25" s="587">
        <v>50</v>
      </c>
      <c r="L25" s="598" t="s">
        <v>652</v>
      </c>
      <c r="M25" s="448"/>
      <c r="N25" s="448"/>
      <c r="O25" s="457"/>
      <c r="P25" s="458"/>
      <c r="Q25" s="448"/>
    </row>
    <row r="26" spans="1:17">
      <c r="A26" s="455" t="s">
        <v>37</v>
      </c>
      <c r="B26" s="586">
        <v>29403</v>
      </c>
      <c r="C26" s="473">
        <v>44</v>
      </c>
      <c r="D26" s="451">
        <v>6</v>
      </c>
      <c r="E26" s="587">
        <v>1</v>
      </c>
      <c r="F26" s="586">
        <v>1</v>
      </c>
      <c r="G26" s="525">
        <v>5</v>
      </c>
      <c r="H26" s="525">
        <v>6</v>
      </c>
      <c r="I26" s="529">
        <v>11</v>
      </c>
      <c r="J26" s="310">
        <v>5.51</v>
      </c>
      <c r="K26" s="587">
        <v>479</v>
      </c>
      <c r="L26" s="598" t="s">
        <v>655</v>
      </c>
      <c r="M26" s="448"/>
      <c r="N26" s="448"/>
      <c r="O26" s="457"/>
      <c r="P26" s="458"/>
      <c r="Q26" s="448"/>
    </row>
    <row r="27" spans="1:17">
      <c r="A27" s="455" t="s">
        <v>38</v>
      </c>
      <c r="B27" s="586">
        <v>36636</v>
      </c>
      <c r="C27" s="473">
        <v>136</v>
      </c>
      <c r="D27" s="451">
        <v>6</v>
      </c>
      <c r="E27" s="587">
        <v>3</v>
      </c>
      <c r="F27" s="586">
        <v>2</v>
      </c>
      <c r="G27" s="525">
        <v>14</v>
      </c>
      <c r="H27" s="525">
        <v>0</v>
      </c>
      <c r="I27" s="529">
        <v>14</v>
      </c>
      <c r="J27" s="310">
        <v>10.58</v>
      </c>
      <c r="K27" s="587">
        <v>0</v>
      </c>
      <c r="L27" s="598" t="s">
        <v>654</v>
      </c>
      <c r="M27" s="448"/>
      <c r="N27" s="448"/>
      <c r="O27" s="457"/>
      <c r="P27" s="458"/>
      <c r="Q27" s="448"/>
    </row>
    <row r="28" spans="1:17">
      <c r="A28" s="455" t="s">
        <v>39</v>
      </c>
      <c r="B28" s="586">
        <v>26407</v>
      </c>
      <c r="C28" s="473">
        <v>104</v>
      </c>
      <c r="D28" s="451">
        <v>6</v>
      </c>
      <c r="E28" s="587">
        <v>5</v>
      </c>
      <c r="F28" s="586">
        <v>1</v>
      </c>
      <c r="G28" s="525">
        <v>13</v>
      </c>
      <c r="H28" s="525">
        <v>1</v>
      </c>
      <c r="I28" s="529">
        <v>14</v>
      </c>
      <c r="J28" s="310">
        <v>12.16</v>
      </c>
      <c r="K28" s="587">
        <v>472</v>
      </c>
      <c r="L28" s="598" t="s">
        <v>654</v>
      </c>
      <c r="M28" s="448"/>
      <c r="N28" s="448"/>
      <c r="O28" s="457"/>
      <c r="P28" s="458"/>
      <c r="Q28" s="448"/>
    </row>
    <row r="29" spans="1:17">
      <c r="A29" s="455" t="s">
        <v>40</v>
      </c>
      <c r="B29" s="586">
        <v>28311</v>
      </c>
      <c r="C29" s="473">
        <v>66</v>
      </c>
      <c r="D29" s="451">
        <v>5</v>
      </c>
      <c r="E29" s="587">
        <v>2</v>
      </c>
      <c r="F29" s="586">
        <v>1</v>
      </c>
      <c r="G29" s="525">
        <v>5</v>
      </c>
      <c r="H29" s="525">
        <v>1</v>
      </c>
      <c r="I29" s="529">
        <v>6</v>
      </c>
      <c r="J29" s="310">
        <v>5</v>
      </c>
      <c r="K29" s="587">
        <v>1</v>
      </c>
      <c r="L29" s="598" t="s">
        <v>654</v>
      </c>
      <c r="M29" s="448"/>
      <c r="N29" s="448"/>
      <c r="O29" s="457"/>
      <c r="P29" s="458"/>
      <c r="Q29" s="448"/>
    </row>
    <row r="30" spans="1:17">
      <c r="A30" s="455" t="s">
        <v>41</v>
      </c>
      <c r="B30" s="586">
        <v>20480</v>
      </c>
      <c r="C30" s="473">
        <v>49</v>
      </c>
      <c r="D30" s="451">
        <v>7</v>
      </c>
      <c r="E30" s="587">
        <v>1</v>
      </c>
      <c r="F30" s="586">
        <v>1</v>
      </c>
      <c r="G30" s="525">
        <v>1</v>
      </c>
      <c r="H30" s="525">
        <v>9</v>
      </c>
      <c r="I30" s="529">
        <v>10</v>
      </c>
      <c r="J30" s="310">
        <v>7.5</v>
      </c>
      <c r="K30" s="587">
        <v>2500</v>
      </c>
      <c r="L30" s="598" t="s">
        <v>654</v>
      </c>
      <c r="M30" s="448"/>
      <c r="N30" s="448"/>
      <c r="O30" s="457"/>
      <c r="P30" s="458"/>
      <c r="Q30" s="448"/>
    </row>
    <row r="31" spans="1:17" ht="15.75" thickBot="1">
      <c r="A31" s="455" t="s">
        <v>42</v>
      </c>
      <c r="B31" s="589">
        <v>27264</v>
      </c>
      <c r="C31" s="475">
        <v>51</v>
      </c>
      <c r="D31" s="476">
        <v>6</v>
      </c>
      <c r="E31" s="590">
        <v>1</v>
      </c>
      <c r="F31" s="589">
        <v>2</v>
      </c>
      <c r="G31" s="602">
        <v>5</v>
      </c>
      <c r="H31" s="603">
        <v>0</v>
      </c>
      <c r="I31" s="604">
        <v>5</v>
      </c>
      <c r="J31" s="605">
        <v>4.0999999999999996</v>
      </c>
      <c r="K31" s="590">
        <v>200</v>
      </c>
      <c r="L31" s="600" t="s">
        <v>654</v>
      </c>
      <c r="M31" s="448"/>
      <c r="N31" s="448"/>
      <c r="O31" s="457"/>
      <c r="P31" s="458"/>
      <c r="Q31" s="448"/>
    </row>
    <row r="32" spans="1:17" ht="15.75" thickBot="1">
      <c r="A32" s="455"/>
      <c r="B32" s="477"/>
      <c r="C32" s="478"/>
      <c r="D32" s="479"/>
      <c r="E32" s="479"/>
      <c r="F32" s="453"/>
      <c r="G32" s="453"/>
      <c r="H32" s="453"/>
      <c r="I32" s="453"/>
      <c r="J32" s="534"/>
      <c r="K32" s="480"/>
      <c r="L32" s="481"/>
      <c r="M32" s="448"/>
      <c r="N32" s="448"/>
      <c r="O32" s="448"/>
      <c r="P32" s="458"/>
      <c r="Q32" s="448"/>
    </row>
    <row r="33" spans="1:17" ht="15.75" thickBot="1">
      <c r="A33" s="606"/>
      <c r="B33" s="946" t="s">
        <v>0</v>
      </c>
      <c r="C33" s="947"/>
      <c r="D33" s="947"/>
      <c r="E33" s="948"/>
      <c r="F33" s="946" t="s">
        <v>1</v>
      </c>
      <c r="G33" s="947"/>
      <c r="H33" s="947"/>
      <c r="I33" s="947"/>
      <c r="J33" s="947"/>
      <c r="K33" s="947"/>
      <c r="L33" s="939" t="s">
        <v>13</v>
      </c>
      <c r="M33" s="448"/>
      <c r="N33" s="448"/>
      <c r="O33" s="448"/>
      <c r="P33" s="458"/>
      <c r="Q33" s="448"/>
    </row>
    <row r="34" spans="1:17" ht="24" thickBot="1">
      <c r="A34" s="438" t="s">
        <v>2</v>
      </c>
      <c r="B34" s="439" t="s">
        <v>3</v>
      </c>
      <c r="C34" s="440" t="s">
        <v>4</v>
      </c>
      <c r="D34" s="440" t="s">
        <v>5</v>
      </c>
      <c r="E34" s="441" t="s">
        <v>6</v>
      </c>
      <c r="F34" s="439" t="s">
        <v>7</v>
      </c>
      <c r="G34" s="440" t="s">
        <v>8</v>
      </c>
      <c r="H34" s="440" t="s">
        <v>9</v>
      </c>
      <c r="I34" s="440" t="s">
        <v>10</v>
      </c>
      <c r="J34" s="535" t="s">
        <v>11</v>
      </c>
      <c r="K34" s="593" t="s">
        <v>12</v>
      </c>
      <c r="L34" s="940"/>
      <c r="M34" s="448"/>
      <c r="N34" s="448"/>
      <c r="O34" s="448"/>
      <c r="P34" s="458"/>
      <c r="Q34" s="448"/>
    </row>
    <row r="35" spans="1:17">
      <c r="A35" s="468" t="s">
        <v>43</v>
      </c>
      <c r="B35" s="485"/>
      <c r="C35" s="473"/>
      <c r="D35" s="451"/>
      <c r="E35" s="452"/>
      <c r="F35" s="486"/>
      <c r="G35" s="531"/>
      <c r="H35" s="531"/>
      <c r="I35" s="531"/>
      <c r="J35" s="500"/>
      <c r="K35" s="594"/>
      <c r="L35" s="474"/>
      <c r="M35" s="448"/>
      <c r="N35" s="448"/>
      <c r="O35" s="448"/>
      <c r="P35" s="458"/>
      <c r="Q35" s="448"/>
    </row>
    <row r="36" spans="1:17">
      <c r="A36" s="455" t="s">
        <v>44</v>
      </c>
      <c r="B36" s="586">
        <v>59602</v>
      </c>
      <c r="C36" s="473">
        <v>97.5</v>
      </c>
      <c r="D36" s="451">
        <v>6</v>
      </c>
      <c r="E36" s="488">
        <v>4</v>
      </c>
      <c r="F36" s="586">
        <v>3</v>
      </c>
      <c r="G36" s="525">
        <v>8</v>
      </c>
      <c r="H36" s="525">
        <v>8</v>
      </c>
      <c r="I36" s="529">
        <v>16</v>
      </c>
      <c r="J36" s="310">
        <v>17.100000000000001</v>
      </c>
      <c r="K36" s="532">
        <v>800</v>
      </c>
      <c r="L36" s="595" t="s">
        <v>654</v>
      </c>
      <c r="M36" s="448"/>
      <c r="N36" s="448"/>
      <c r="O36" s="457"/>
      <c r="P36" s="458"/>
      <c r="Q36" s="448"/>
    </row>
    <row r="37" spans="1:17">
      <c r="A37" s="455" t="s">
        <v>45</v>
      </c>
      <c r="B37" s="586">
        <v>46791</v>
      </c>
      <c r="C37" s="473">
        <v>181</v>
      </c>
      <c r="D37" s="451">
        <v>6</v>
      </c>
      <c r="E37" s="488">
        <v>5</v>
      </c>
      <c r="F37" s="586">
        <v>1</v>
      </c>
      <c r="G37" s="525">
        <v>25</v>
      </c>
      <c r="H37" s="525">
        <v>7</v>
      </c>
      <c r="I37" s="529">
        <v>32</v>
      </c>
      <c r="J37" s="310">
        <v>24.93</v>
      </c>
      <c r="K37" s="532">
        <v>1853</v>
      </c>
      <c r="L37" s="595" t="s">
        <v>655</v>
      </c>
      <c r="M37" s="448"/>
      <c r="N37" s="448"/>
      <c r="O37" s="457"/>
      <c r="P37" s="458"/>
      <c r="Q37" s="448"/>
    </row>
    <row r="38" spans="1:17">
      <c r="A38" s="455" t="s">
        <v>46</v>
      </c>
      <c r="B38" s="586">
        <v>55054</v>
      </c>
      <c r="C38" s="473">
        <v>172</v>
      </c>
      <c r="D38" s="451">
        <v>6</v>
      </c>
      <c r="E38" s="488">
        <v>4</v>
      </c>
      <c r="F38" s="586">
        <v>3</v>
      </c>
      <c r="G38" s="526">
        <v>14</v>
      </c>
      <c r="H38" s="526">
        <v>1</v>
      </c>
      <c r="I38" s="529">
        <v>15</v>
      </c>
      <c r="J38" s="310">
        <v>13.9</v>
      </c>
      <c r="K38" s="532">
        <v>39</v>
      </c>
      <c r="L38" s="615" t="s">
        <v>656</v>
      </c>
      <c r="M38" s="448"/>
      <c r="N38" s="448"/>
      <c r="O38" s="457"/>
      <c r="P38" s="458"/>
      <c r="Q38" s="448"/>
    </row>
    <row r="39" spans="1:17">
      <c r="A39" s="455" t="s">
        <v>47</v>
      </c>
      <c r="B39" s="586">
        <v>55310</v>
      </c>
      <c r="C39" s="473">
        <v>71</v>
      </c>
      <c r="D39" s="451">
        <v>5</v>
      </c>
      <c r="E39" s="488">
        <v>2</v>
      </c>
      <c r="F39" s="586">
        <v>1</v>
      </c>
      <c r="G39" s="525">
        <v>14</v>
      </c>
      <c r="H39" s="525">
        <v>3</v>
      </c>
      <c r="I39" s="529">
        <v>17</v>
      </c>
      <c r="J39" s="310">
        <v>12.18</v>
      </c>
      <c r="K39" s="532">
        <v>3115</v>
      </c>
      <c r="L39" s="595" t="s">
        <v>652</v>
      </c>
      <c r="M39" s="448"/>
      <c r="N39" s="448"/>
      <c r="O39" s="457"/>
      <c r="P39" s="458"/>
      <c r="Q39" s="448"/>
    </row>
    <row r="40" spans="1:17">
      <c r="A40" s="455" t="s">
        <v>48</v>
      </c>
      <c r="B40" s="586">
        <v>43665</v>
      </c>
      <c r="C40" s="473">
        <v>192</v>
      </c>
      <c r="D40" s="451">
        <v>5</v>
      </c>
      <c r="E40" s="488">
        <v>8</v>
      </c>
      <c r="F40" s="586">
        <v>2</v>
      </c>
      <c r="G40" s="525">
        <v>11</v>
      </c>
      <c r="H40" s="525">
        <v>3</v>
      </c>
      <c r="I40" s="529">
        <v>14</v>
      </c>
      <c r="J40" s="310">
        <v>8</v>
      </c>
      <c r="K40" s="532">
        <v>50</v>
      </c>
      <c r="L40" s="595" t="s">
        <v>653</v>
      </c>
      <c r="M40" s="448"/>
      <c r="N40" s="448"/>
      <c r="O40" s="457"/>
      <c r="P40" s="458"/>
      <c r="Q40" s="448"/>
    </row>
    <row r="41" spans="1:17">
      <c r="A41" s="455" t="s">
        <v>49</v>
      </c>
      <c r="B41" s="586">
        <v>49833</v>
      </c>
      <c r="C41" s="473">
        <v>115</v>
      </c>
      <c r="D41" s="451">
        <v>6</v>
      </c>
      <c r="E41" s="488">
        <v>3</v>
      </c>
      <c r="F41" s="586">
        <v>4</v>
      </c>
      <c r="G41" s="525">
        <v>10</v>
      </c>
      <c r="H41" s="525">
        <v>3</v>
      </c>
      <c r="I41" s="529">
        <v>13</v>
      </c>
      <c r="J41" s="310">
        <v>8.0299999999999994</v>
      </c>
      <c r="K41" s="532">
        <v>1760</v>
      </c>
      <c r="L41" s="595" t="s">
        <v>655</v>
      </c>
      <c r="M41" s="448"/>
      <c r="N41" s="448"/>
      <c r="O41" s="457"/>
      <c r="P41" s="458"/>
      <c r="Q41" s="448"/>
    </row>
    <row r="42" spans="1:17">
      <c r="A42" s="455" t="s">
        <v>50</v>
      </c>
      <c r="B42" s="586">
        <v>47140</v>
      </c>
      <c r="C42" s="473">
        <v>53</v>
      </c>
      <c r="D42" s="451">
        <v>6</v>
      </c>
      <c r="E42" s="488">
        <v>1</v>
      </c>
      <c r="F42" s="586">
        <v>2</v>
      </c>
      <c r="G42" s="525">
        <v>9</v>
      </c>
      <c r="H42" s="525">
        <v>3</v>
      </c>
      <c r="I42" s="529">
        <v>12</v>
      </c>
      <c r="J42" s="310">
        <v>10.43</v>
      </c>
      <c r="K42" s="532">
        <v>100</v>
      </c>
      <c r="L42" s="595" t="s">
        <v>654</v>
      </c>
      <c r="M42" s="448"/>
      <c r="N42" s="448"/>
      <c r="O42" s="457"/>
      <c r="P42" s="458"/>
      <c r="Q42" s="448"/>
    </row>
    <row r="43" spans="1:17">
      <c r="A43" s="455" t="s">
        <v>51</v>
      </c>
      <c r="B43" s="586">
        <v>47231</v>
      </c>
      <c r="C43" s="473">
        <v>110</v>
      </c>
      <c r="D43" s="451">
        <v>6</v>
      </c>
      <c r="E43" s="488">
        <v>7</v>
      </c>
      <c r="F43" s="586">
        <v>2</v>
      </c>
      <c r="G43" s="525">
        <v>8</v>
      </c>
      <c r="H43" s="525">
        <v>11</v>
      </c>
      <c r="I43" s="529">
        <v>19</v>
      </c>
      <c r="J43" s="310">
        <v>13.83</v>
      </c>
      <c r="K43" s="532">
        <v>200</v>
      </c>
      <c r="L43" s="595" t="s">
        <v>657</v>
      </c>
      <c r="M43" s="448"/>
      <c r="N43" s="448"/>
      <c r="O43" s="457"/>
      <c r="P43" s="458"/>
      <c r="Q43" s="448"/>
    </row>
    <row r="44" spans="1:17">
      <c r="A44" s="461"/>
      <c r="B44" s="462"/>
      <c r="C44" s="463"/>
      <c r="D44" s="464"/>
      <c r="E44" s="465"/>
      <c r="F44" s="491"/>
      <c r="G44" s="466"/>
      <c r="H44" s="466"/>
      <c r="I44" s="466"/>
      <c r="J44" s="592"/>
      <c r="K44" s="612"/>
      <c r="L44" s="467"/>
      <c r="M44" s="448"/>
      <c r="N44" s="448"/>
      <c r="O44" s="448"/>
      <c r="P44" s="458"/>
      <c r="Q44" s="448"/>
    </row>
    <row r="45" spans="1:17">
      <c r="A45" s="468" t="s">
        <v>52</v>
      </c>
      <c r="B45" s="469"/>
      <c r="C45" s="473"/>
      <c r="D45" s="451"/>
      <c r="E45" s="460"/>
      <c r="F45" s="492"/>
      <c r="G45" s="454"/>
      <c r="H45" s="454"/>
      <c r="I45" s="454"/>
      <c r="J45" s="500"/>
      <c r="K45" s="594"/>
      <c r="L45" s="472"/>
      <c r="M45" s="448"/>
      <c r="N45" s="448"/>
      <c r="O45" s="448"/>
      <c r="P45" s="458"/>
      <c r="Q45" s="448"/>
    </row>
    <row r="46" spans="1:17">
      <c r="A46" s="455" t="s">
        <v>53</v>
      </c>
      <c r="B46" s="586">
        <v>63406</v>
      </c>
      <c r="C46" s="473">
        <v>253</v>
      </c>
      <c r="D46" s="451">
        <v>6</v>
      </c>
      <c r="E46" s="488">
        <v>8</v>
      </c>
      <c r="F46" s="586">
        <v>2</v>
      </c>
      <c r="G46" s="525">
        <v>20</v>
      </c>
      <c r="H46" s="525">
        <v>2</v>
      </c>
      <c r="I46" s="529">
        <v>22</v>
      </c>
      <c r="J46" s="310">
        <v>16.38</v>
      </c>
      <c r="K46" s="532">
        <v>1789</v>
      </c>
      <c r="L46" s="595" t="s">
        <v>654</v>
      </c>
      <c r="M46" s="448"/>
      <c r="N46" s="448"/>
      <c r="O46" s="457"/>
      <c r="P46" s="458"/>
      <c r="Q46" s="448"/>
    </row>
    <row r="47" spans="1:17">
      <c r="A47" s="455" t="s">
        <v>54</v>
      </c>
      <c r="B47" s="586">
        <v>60914</v>
      </c>
      <c r="C47" s="473">
        <v>184</v>
      </c>
      <c r="D47" s="451">
        <v>6</v>
      </c>
      <c r="E47" s="488">
        <v>4</v>
      </c>
      <c r="F47" s="586">
        <v>3</v>
      </c>
      <c r="G47" s="525">
        <v>19</v>
      </c>
      <c r="H47" s="525">
        <v>1</v>
      </c>
      <c r="I47" s="529">
        <v>20</v>
      </c>
      <c r="J47" s="310">
        <v>18</v>
      </c>
      <c r="K47" s="532">
        <v>266</v>
      </c>
      <c r="L47" s="595" t="s">
        <v>654</v>
      </c>
      <c r="M47" s="448"/>
      <c r="N47" s="448"/>
      <c r="O47" s="457"/>
      <c r="P47" s="458"/>
      <c r="Q47" s="448"/>
    </row>
    <row r="48" spans="1:17">
      <c r="A48" s="455" t="s">
        <v>55</v>
      </c>
      <c r="B48" s="586">
        <v>67953</v>
      </c>
      <c r="C48" s="473">
        <v>82</v>
      </c>
      <c r="D48" s="451">
        <v>5</v>
      </c>
      <c r="E48" s="488">
        <v>2</v>
      </c>
      <c r="F48" s="586">
        <v>1</v>
      </c>
      <c r="G48" s="525">
        <v>5</v>
      </c>
      <c r="H48" s="525">
        <v>7</v>
      </c>
      <c r="I48" s="529">
        <v>12</v>
      </c>
      <c r="J48" s="310">
        <v>12.95</v>
      </c>
      <c r="K48" s="532">
        <v>215</v>
      </c>
      <c r="L48" s="595" t="s">
        <v>655</v>
      </c>
      <c r="M48" s="448"/>
      <c r="N48" s="448"/>
      <c r="O48" s="457"/>
      <c r="P48" s="458"/>
      <c r="Q48" s="448"/>
    </row>
    <row r="49" spans="1:17">
      <c r="A49" s="455" t="s">
        <v>56</v>
      </c>
      <c r="B49" s="586">
        <v>77755</v>
      </c>
      <c r="C49" s="473">
        <v>63</v>
      </c>
      <c r="D49" s="451">
        <v>6</v>
      </c>
      <c r="E49" s="488">
        <v>1</v>
      </c>
      <c r="F49" s="586">
        <v>3</v>
      </c>
      <c r="G49" s="525">
        <v>3</v>
      </c>
      <c r="H49" s="525">
        <v>15</v>
      </c>
      <c r="I49" s="529">
        <v>18</v>
      </c>
      <c r="J49" s="310">
        <v>18</v>
      </c>
      <c r="K49" s="532">
        <v>100</v>
      </c>
      <c r="L49" s="595" t="s">
        <v>657</v>
      </c>
      <c r="M49" s="448"/>
      <c r="N49" s="448"/>
      <c r="O49" s="457"/>
      <c r="P49" s="458"/>
      <c r="Q49" s="448"/>
    </row>
    <row r="50" spans="1:17">
      <c r="A50" s="455" t="s">
        <v>57</v>
      </c>
      <c r="B50" s="586">
        <v>66724</v>
      </c>
      <c r="C50" s="473">
        <v>218</v>
      </c>
      <c r="D50" s="451">
        <v>6</v>
      </c>
      <c r="E50" s="488">
        <v>8</v>
      </c>
      <c r="F50" s="586">
        <v>2</v>
      </c>
      <c r="G50" s="525">
        <v>21</v>
      </c>
      <c r="H50" s="525">
        <v>3</v>
      </c>
      <c r="I50" s="529">
        <v>24</v>
      </c>
      <c r="J50" s="310">
        <v>17.940000000000001</v>
      </c>
      <c r="K50" s="532">
        <v>164</v>
      </c>
      <c r="L50" s="595" t="s">
        <v>654</v>
      </c>
      <c r="M50" s="448"/>
      <c r="N50" s="448"/>
      <c r="O50" s="457"/>
      <c r="P50" s="458"/>
      <c r="Q50" s="448"/>
    </row>
    <row r="51" spans="1:17">
      <c r="A51" s="455" t="s">
        <v>58</v>
      </c>
      <c r="B51" s="586">
        <v>46805</v>
      </c>
      <c r="C51" s="473">
        <v>106</v>
      </c>
      <c r="D51" s="451">
        <v>6</v>
      </c>
      <c r="E51" s="488">
        <v>2</v>
      </c>
      <c r="F51" s="586">
        <v>4</v>
      </c>
      <c r="G51" s="525">
        <v>29</v>
      </c>
      <c r="H51" s="525">
        <v>1</v>
      </c>
      <c r="I51" s="529">
        <v>30</v>
      </c>
      <c r="J51" s="310">
        <v>20.57</v>
      </c>
      <c r="K51" s="532">
        <v>377</v>
      </c>
      <c r="L51" s="615" t="s">
        <v>656</v>
      </c>
      <c r="M51" s="448"/>
      <c r="N51" s="448"/>
      <c r="O51" s="457"/>
      <c r="P51" s="458"/>
      <c r="Q51" s="448"/>
    </row>
    <row r="52" spans="1:17">
      <c r="A52" s="455" t="s">
        <v>59</v>
      </c>
      <c r="B52" s="586">
        <v>73732</v>
      </c>
      <c r="C52" s="473">
        <v>282</v>
      </c>
      <c r="D52" s="451">
        <v>6</v>
      </c>
      <c r="E52" s="488">
        <v>10</v>
      </c>
      <c r="F52" s="586">
        <v>1</v>
      </c>
      <c r="G52" s="525">
        <v>19</v>
      </c>
      <c r="H52" s="525">
        <v>1</v>
      </c>
      <c r="I52" s="529">
        <v>20</v>
      </c>
      <c r="J52" s="310">
        <v>11.18</v>
      </c>
      <c r="K52" s="532">
        <v>1008</v>
      </c>
      <c r="L52" s="595" t="s">
        <v>655</v>
      </c>
      <c r="M52" s="448"/>
      <c r="N52" s="448"/>
      <c r="O52" s="457"/>
      <c r="P52" s="458"/>
      <c r="Q52" s="448"/>
    </row>
    <row r="53" spans="1:17">
      <c r="A53" s="461"/>
      <c r="B53" s="462"/>
      <c r="C53" s="463"/>
      <c r="D53" s="464"/>
      <c r="E53" s="465"/>
      <c r="F53" s="491"/>
      <c r="G53" s="466"/>
      <c r="H53" s="466"/>
      <c r="I53" s="466"/>
      <c r="J53" s="592"/>
      <c r="K53" s="612"/>
      <c r="L53" s="616"/>
      <c r="M53" s="448"/>
      <c r="N53" s="448"/>
      <c r="O53" s="448"/>
      <c r="P53" s="458"/>
      <c r="Q53" s="448"/>
    </row>
    <row r="54" spans="1:17">
      <c r="A54" s="468" t="s">
        <v>60</v>
      </c>
      <c r="B54" s="485"/>
      <c r="C54" s="478"/>
      <c r="D54" s="479"/>
      <c r="E54" s="452"/>
      <c r="F54" s="486"/>
      <c r="G54" s="453"/>
      <c r="H54" s="453"/>
      <c r="I54" s="453"/>
      <c r="J54" s="534"/>
      <c r="K54" s="480"/>
      <c r="L54" s="494"/>
      <c r="M54" s="448"/>
      <c r="N54" s="448"/>
      <c r="O54" s="448"/>
      <c r="P54" s="458"/>
      <c r="Q54" s="448"/>
    </row>
    <row r="55" spans="1:17">
      <c r="A55" s="455" t="s">
        <v>61</v>
      </c>
      <c r="B55" s="586">
        <v>108910</v>
      </c>
      <c r="C55" s="473">
        <v>127</v>
      </c>
      <c r="D55" s="451">
        <v>6</v>
      </c>
      <c r="E55" s="488">
        <v>3</v>
      </c>
      <c r="F55" s="586">
        <v>5</v>
      </c>
      <c r="G55" s="525">
        <v>21</v>
      </c>
      <c r="H55" s="525">
        <v>5</v>
      </c>
      <c r="I55" s="529">
        <v>26</v>
      </c>
      <c r="J55" s="310">
        <v>22.48</v>
      </c>
      <c r="K55" s="532">
        <v>3617</v>
      </c>
      <c r="L55" s="595" t="s">
        <v>658</v>
      </c>
      <c r="M55" s="448"/>
      <c r="N55" s="448"/>
      <c r="O55" s="457"/>
      <c r="P55" s="458"/>
      <c r="Q55" s="448"/>
    </row>
    <row r="56" spans="1:17">
      <c r="A56" s="455" t="s">
        <v>62</v>
      </c>
      <c r="B56" s="586">
        <v>105114</v>
      </c>
      <c r="C56" s="473">
        <v>248</v>
      </c>
      <c r="D56" s="451">
        <v>6</v>
      </c>
      <c r="E56" s="488">
        <v>5</v>
      </c>
      <c r="F56" s="586">
        <v>4.49</v>
      </c>
      <c r="G56" s="526">
        <v>26</v>
      </c>
      <c r="H56" s="526">
        <v>5</v>
      </c>
      <c r="I56" s="529">
        <v>31</v>
      </c>
      <c r="J56" s="310">
        <v>30.03</v>
      </c>
      <c r="K56" s="532">
        <v>1519</v>
      </c>
      <c r="L56" s="595" t="s">
        <v>657</v>
      </c>
      <c r="M56" s="448"/>
      <c r="N56" s="448"/>
      <c r="O56" s="457"/>
      <c r="P56" s="458"/>
      <c r="Q56" s="448"/>
    </row>
    <row r="57" spans="1:17">
      <c r="A57" s="455" t="s">
        <v>63</v>
      </c>
      <c r="B57" s="586">
        <v>87900</v>
      </c>
      <c r="C57" s="473">
        <v>428</v>
      </c>
      <c r="D57" s="451">
        <v>6</v>
      </c>
      <c r="E57" s="488">
        <v>13</v>
      </c>
      <c r="F57" s="586">
        <v>2</v>
      </c>
      <c r="G57" s="526">
        <v>27</v>
      </c>
      <c r="H57" s="526">
        <v>5</v>
      </c>
      <c r="I57" s="529">
        <v>32</v>
      </c>
      <c r="J57" s="310">
        <v>30.98</v>
      </c>
      <c r="K57" s="532">
        <v>1179</v>
      </c>
      <c r="L57" s="615" t="s">
        <v>656</v>
      </c>
      <c r="M57" s="448"/>
      <c r="N57" s="448"/>
      <c r="O57" s="457"/>
      <c r="P57" s="458"/>
      <c r="Q57" s="448"/>
    </row>
    <row r="58" spans="1:17">
      <c r="A58" s="455" t="s">
        <v>64</v>
      </c>
      <c r="B58" s="586">
        <v>104241</v>
      </c>
      <c r="C58" s="473">
        <v>411</v>
      </c>
      <c r="D58" s="451">
        <v>6</v>
      </c>
      <c r="E58" s="488">
        <v>13</v>
      </c>
      <c r="F58" s="586">
        <v>3</v>
      </c>
      <c r="G58" s="525">
        <v>31</v>
      </c>
      <c r="H58" s="525">
        <v>5</v>
      </c>
      <c r="I58" s="529">
        <v>36</v>
      </c>
      <c r="J58" s="310">
        <v>20.149999999999999</v>
      </c>
      <c r="K58" s="532">
        <v>3254</v>
      </c>
      <c r="L58" s="595" t="s">
        <v>654</v>
      </c>
      <c r="M58" s="448"/>
      <c r="N58" s="448"/>
      <c r="O58" s="457"/>
      <c r="P58" s="458"/>
      <c r="Q58" s="448"/>
    </row>
    <row r="59" spans="1:17">
      <c r="A59" s="461"/>
      <c r="B59" s="462"/>
      <c r="C59" s="463"/>
      <c r="D59" s="464"/>
      <c r="E59" s="465"/>
      <c r="F59" s="491"/>
      <c r="G59" s="466"/>
      <c r="H59" s="466"/>
      <c r="I59" s="466"/>
      <c r="J59" s="592"/>
      <c r="K59" s="612"/>
      <c r="L59" s="493"/>
      <c r="M59" s="448"/>
      <c r="N59" s="448"/>
      <c r="O59" s="448"/>
      <c r="P59" s="458"/>
      <c r="Q59" s="448"/>
    </row>
    <row r="60" spans="1:17">
      <c r="A60" s="468" t="s">
        <v>65</v>
      </c>
      <c r="B60" s="469"/>
      <c r="C60" s="473"/>
      <c r="D60" s="451"/>
      <c r="E60" s="460"/>
      <c r="F60" s="492"/>
      <c r="G60" s="454"/>
      <c r="H60" s="454"/>
      <c r="I60" s="454"/>
      <c r="J60" s="500"/>
      <c r="K60" s="594"/>
      <c r="L60" s="489"/>
      <c r="M60" s="448"/>
      <c r="N60" s="448"/>
      <c r="O60" s="448"/>
      <c r="P60" s="458"/>
      <c r="Q60" s="448"/>
    </row>
    <row r="61" spans="1:17">
      <c r="A61" s="455" t="s">
        <v>66</v>
      </c>
      <c r="B61" s="586">
        <v>221256</v>
      </c>
      <c r="C61" s="538">
        <v>626</v>
      </c>
      <c r="D61" s="473">
        <v>7</v>
      </c>
      <c r="E61" s="488">
        <v>19</v>
      </c>
      <c r="F61" s="586">
        <v>4</v>
      </c>
      <c r="G61" s="525">
        <v>95</v>
      </c>
      <c r="H61" s="525">
        <v>2</v>
      </c>
      <c r="I61" s="529">
        <v>97</v>
      </c>
      <c r="J61" s="310">
        <v>77.53</v>
      </c>
      <c r="K61" s="532">
        <v>6580</v>
      </c>
      <c r="L61" s="595" t="s">
        <v>654</v>
      </c>
      <c r="M61" s="448"/>
      <c r="N61" s="448"/>
      <c r="O61" s="457"/>
      <c r="P61" s="458"/>
      <c r="Q61" s="448"/>
    </row>
    <row r="62" spans="1:17">
      <c r="A62" s="455" t="s">
        <v>67</v>
      </c>
      <c r="B62" s="586">
        <v>302006</v>
      </c>
      <c r="C62" s="495">
        <v>620</v>
      </c>
      <c r="D62" s="451">
        <v>7</v>
      </c>
      <c r="E62" s="488">
        <v>14</v>
      </c>
      <c r="F62" s="586">
        <v>16.13</v>
      </c>
      <c r="G62" s="525">
        <v>12</v>
      </c>
      <c r="H62" s="526">
        <v>74</v>
      </c>
      <c r="I62" s="529">
        <v>86</v>
      </c>
      <c r="J62" s="310">
        <v>85.57</v>
      </c>
      <c r="K62" s="532">
        <v>15415</v>
      </c>
      <c r="L62" s="615" t="s">
        <v>656</v>
      </c>
      <c r="M62" s="448"/>
      <c r="N62" s="448"/>
      <c r="O62" s="457"/>
      <c r="P62" s="458"/>
      <c r="Q62" s="448"/>
    </row>
    <row r="63" spans="1:17" ht="15.75" thickBot="1">
      <c r="A63" s="455" t="s">
        <v>68</v>
      </c>
      <c r="B63" s="589">
        <v>203234</v>
      </c>
      <c r="C63" s="607">
        <v>402</v>
      </c>
      <c r="D63" s="476">
        <v>6</v>
      </c>
      <c r="E63" s="608">
        <v>9</v>
      </c>
      <c r="F63" s="589">
        <v>5</v>
      </c>
      <c r="G63" s="603">
        <v>10</v>
      </c>
      <c r="H63" s="603">
        <v>57</v>
      </c>
      <c r="I63" s="604">
        <v>67</v>
      </c>
      <c r="J63" s="611">
        <v>56.73</v>
      </c>
      <c r="K63" s="613">
        <v>0</v>
      </c>
      <c r="L63" s="617" t="s">
        <v>656</v>
      </c>
      <c r="M63" s="448"/>
      <c r="N63" s="448"/>
      <c r="O63" s="457"/>
      <c r="P63" s="458"/>
      <c r="Q63" s="448"/>
    </row>
    <row r="64" spans="1:17">
      <c r="A64" s="487"/>
      <c r="B64"/>
      <c r="C64"/>
      <c r="D64"/>
      <c r="E64"/>
      <c r="F64"/>
      <c r="G64"/>
      <c r="H64"/>
      <c r="I64"/>
      <c r="J64" s="609"/>
      <c r="K64" s="610"/>
      <c r="L64" s="614"/>
      <c r="M64" s="448"/>
      <c r="N64" s="448"/>
      <c r="O64" s="457"/>
      <c r="P64" s="458"/>
      <c r="Q64" s="448"/>
    </row>
    <row r="65" spans="1:17" ht="15.75" thickBot="1">
      <c r="A65" s="487"/>
      <c r="B65"/>
      <c r="C65"/>
      <c r="D65"/>
      <c r="E65"/>
      <c r="F65"/>
      <c r="G65"/>
      <c r="H65"/>
      <c r="I65"/>
      <c r="J65" s="534"/>
      <c r="K65" s="928"/>
      <c r="L65" s="929"/>
      <c r="M65" s="448"/>
      <c r="N65" s="448"/>
      <c r="O65" s="457"/>
      <c r="P65" s="458"/>
      <c r="Q65" s="448"/>
    </row>
    <row r="66" spans="1:17" ht="15.75" thickBot="1">
      <c r="A66" s="482"/>
      <c r="B66" s="946" t="s">
        <v>0</v>
      </c>
      <c r="C66" s="947"/>
      <c r="D66" s="947"/>
      <c r="E66" s="948"/>
      <c r="F66" s="946" t="s">
        <v>1</v>
      </c>
      <c r="G66" s="947"/>
      <c r="H66" s="947"/>
      <c r="I66" s="947"/>
      <c r="J66" s="947"/>
      <c r="K66" s="947"/>
      <c r="L66" s="939" t="s">
        <v>13</v>
      </c>
      <c r="M66" s="448"/>
      <c r="N66" s="448"/>
      <c r="O66" s="448"/>
      <c r="P66" s="458"/>
      <c r="Q66" s="448"/>
    </row>
    <row r="67" spans="1:17" ht="24" thickBot="1">
      <c r="A67" s="483" t="s">
        <v>2</v>
      </c>
      <c r="B67" s="496" t="s">
        <v>3</v>
      </c>
      <c r="C67" s="497" t="s">
        <v>4</v>
      </c>
      <c r="D67" s="497" t="s">
        <v>5</v>
      </c>
      <c r="E67" s="498" t="s">
        <v>6</v>
      </c>
      <c r="F67" s="496" t="s">
        <v>7</v>
      </c>
      <c r="G67" s="497" t="s">
        <v>8</v>
      </c>
      <c r="H67" s="497" t="s">
        <v>9</v>
      </c>
      <c r="I67" s="497" t="s">
        <v>10</v>
      </c>
      <c r="J67" s="536" t="s">
        <v>11</v>
      </c>
      <c r="K67" s="618" t="s">
        <v>12</v>
      </c>
      <c r="L67" s="940"/>
      <c r="M67" s="448"/>
      <c r="N67" s="448"/>
      <c r="O67" s="448"/>
      <c r="P67" s="458"/>
      <c r="Q67" s="448"/>
    </row>
    <row r="68" spans="1:17">
      <c r="A68" s="499" t="s">
        <v>614</v>
      </c>
      <c r="B68" s="462"/>
      <c r="C68" s="463"/>
      <c r="D68" s="464"/>
      <c r="E68" s="465"/>
      <c r="F68" s="491"/>
      <c r="G68" s="466"/>
      <c r="H68" s="466"/>
      <c r="I68" s="466"/>
      <c r="J68" s="592"/>
      <c r="K68" s="612"/>
      <c r="L68" s="493"/>
      <c r="M68" s="448"/>
      <c r="N68" s="448"/>
      <c r="O68" s="457"/>
      <c r="P68" s="458"/>
      <c r="Q68" s="448"/>
    </row>
    <row r="69" spans="1:17">
      <c r="A69" s="455" t="s">
        <v>70</v>
      </c>
      <c r="B69" s="529">
        <v>241229</v>
      </c>
      <c r="C69" s="473">
        <v>824</v>
      </c>
      <c r="D69" s="451">
        <v>7</v>
      </c>
      <c r="E69" s="530">
        <v>15</v>
      </c>
      <c r="F69" s="529">
        <v>2</v>
      </c>
      <c r="G69" s="525">
        <v>92</v>
      </c>
      <c r="H69" s="525">
        <v>17</v>
      </c>
      <c r="I69" s="529">
        <v>109</v>
      </c>
      <c r="J69" s="310">
        <v>85.51</v>
      </c>
      <c r="K69" s="532">
        <v>2332</v>
      </c>
      <c r="L69" s="615" t="s">
        <v>656</v>
      </c>
      <c r="M69" s="448"/>
      <c r="N69" s="448"/>
      <c r="O69" s="457"/>
      <c r="P69" s="458"/>
      <c r="Q69" s="448"/>
    </row>
    <row r="70" spans="1:17">
      <c r="A70" s="455" t="s">
        <v>69</v>
      </c>
      <c r="B70" s="529">
        <v>164936</v>
      </c>
      <c r="C70" s="473">
        <v>484</v>
      </c>
      <c r="D70" s="451">
        <v>6</v>
      </c>
      <c r="E70" s="530">
        <v>8</v>
      </c>
      <c r="F70" s="529">
        <v>10</v>
      </c>
      <c r="G70" s="525">
        <v>58</v>
      </c>
      <c r="H70" s="525">
        <v>32</v>
      </c>
      <c r="I70" s="529">
        <v>90</v>
      </c>
      <c r="J70" s="310">
        <v>72.650000000000006</v>
      </c>
      <c r="K70" s="532">
        <v>11801</v>
      </c>
      <c r="L70" s="615" t="s">
        <v>656</v>
      </c>
      <c r="M70" s="448"/>
      <c r="N70" s="448"/>
      <c r="O70" s="457"/>
      <c r="P70" s="458"/>
      <c r="Q70" s="448"/>
    </row>
    <row r="71" spans="1:17">
      <c r="A71" s="490"/>
      <c r="B71" s="462"/>
      <c r="C71" s="463"/>
      <c r="D71" s="464"/>
      <c r="E71" s="465"/>
      <c r="F71" s="491"/>
      <c r="G71" s="466"/>
      <c r="H71" s="466"/>
      <c r="I71" s="466"/>
      <c r="J71" s="592"/>
      <c r="K71" s="612"/>
      <c r="L71" s="493"/>
      <c r="M71" s="448"/>
      <c r="N71" s="448"/>
      <c r="O71" s="448"/>
      <c r="P71" s="458"/>
      <c r="Q71" s="448"/>
    </row>
    <row r="72" spans="1:17">
      <c r="A72" s="484" t="s">
        <v>71</v>
      </c>
      <c r="B72" s="469"/>
      <c r="C72" s="473"/>
      <c r="D72" s="451"/>
      <c r="E72" s="460"/>
      <c r="F72" s="492"/>
      <c r="G72" s="454"/>
      <c r="H72" s="454"/>
      <c r="I72" s="454"/>
      <c r="J72" s="500"/>
      <c r="K72" s="594"/>
      <c r="L72" s="489"/>
      <c r="M72" s="448"/>
      <c r="N72" s="448"/>
      <c r="O72" s="448"/>
      <c r="P72" s="458"/>
      <c r="Q72" s="448"/>
    </row>
    <row r="73" spans="1:17">
      <c r="A73" s="455" t="s">
        <v>72</v>
      </c>
      <c r="B73" s="529">
        <v>3393</v>
      </c>
      <c r="C73" s="473">
        <v>38</v>
      </c>
      <c r="D73" s="451">
        <v>5</v>
      </c>
      <c r="E73" s="527">
        <v>1</v>
      </c>
      <c r="F73" s="529">
        <v>0</v>
      </c>
      <c r="G73" s="525">
        <v>1</v>
      </c>
      <c r="H73" s="525">
        <v>1</v>
      </c>
      <c r="I73" s="529">
        <v>2</v>
      </c>
      <c r="J73" s="310">
        <v>2</v>
      </c>
      <c r="K73" s="532">
        <v>0</v>
      </c>
      <c r="L73" s="595" t="s">
        <v>653</v>
      </c>
      <c r="M73" s="448"/>
      <c r="N73" s="448"/>
      <c r="O73" s="457"/>
      <c r="P73" s="458"/>
      <c r="Q73" s="448"/>
    </row>
    <row r="74" spans="1:17" ht="15.75" thickBot="1">
      <c r="A74" s="537" t="s">
        <v>73</v>
      </c>
      <c r="B74" s="529">
        <v>15555</v>
      </c>
      <c r="C74" s="473">
        <v>44</v>
      </c>
      <c r="D74" s="476">
        <v>6</v>
      </c>
      <c r="E74" s="528">
        <v>1</v>
      </c>
      <c r="F74" s="529">
        <v>0</v>
      </c>
      <c r="G74" s="526">
        <v>7</v>
      </c>
      <c r="H74" s="525">
        <v>0</v>
      </c>
      <c r="I74" s="529">
        <v>7</v>
      </c>
      <c r="J74" s="310">
        <v>6.2</v>
      </c>
      <c r="K74" s="533">
        <v>321</v>
      </c>
      <c r="L74" s="596" t="s">
        <v>652</v>
      </c>
      <c r="M74" s="448"/>
      <c r="N74" s="448"/>
      <c r="O74" s="448"/>
      <c r="P74" s="458"/>
      <c r="Q74" s="448"/>
    </row>
    <row r="75" spans="1:17" ht="15.75" thickBot="1">
      <c r="B75" s="501"/>
      <c r="K75" s="437"/>
      <c r="M75" s="448"/>
      <c r="N75" s="448"/>
      <c r="O75" s="448"/>
      <c r="P75" s="448"/>
      <c r="Q75" s="448"/>
    </row>
    <row r="76" spans="1:17" ht="15.75" thickBot="1">
      <c r="A76" s="502" t="s">
        <v>74</v>
      </c>
      <c r="B76" s="148" t="s">
        <v>691</v>
      </c>
      <c r="C76" s="503">
        <f>SUM(C5:C74)</f>
        <v>8378.5</v>
      </c>
      <c r="D76" s="504">
        <f>AVERAGE(D4:D74)</f>
        <v>5.7692307692307692</v>
      </c>
      <c r="E76" s="503">
        <f>SUM(E4:E74)</f>
        <v>239</v>
      </c>
      <c r="F76" s="503">
        <f t="shared" ref="F76:J76" si="0">SUM(F5:F74)</f>
        <v>113.61999999999999</v>
      </c>
      <c r="G76" s="503">
        <f t="shared" si="0"/>
        <v>750.13</v>
      </c>
      <c r="H76" s="503">
        <f t="shared" si="0"/>
        <v>305</v>
      </c>
      <c r="I76" s="503">
        <f t="shared" si="0"/>
        <v>1055.1300000000001</v>
      </c>
      <c r="J76" s="504">
        <f t="shared" si="0"/>
        <v>865.78000000000009</v>
      </c>
      <c r="K76" s="503">
        <f>SUM(K5:K74)</f>
        <v>66844</v>
      </c>
      <c r="L76" s="505"/>
    </row>
    <row r="77" spans="1:17">
      <c r="B77" s="501"/>
      <c r="K77" s="437"/>
    </row>
    <row r="78" spans="1:17" ht="15" customHeight="1">
      <c r="A78" s="659" t="s">
        <v>660</v>
      </c>
      <c r="B78" s="660"/>
      <c r="C78" s="660"/>
      <c r="D78" s="660"/>
      <c r="E78" s="660"/>
      <c r="F78" s="660"/>
      <c r="K78" s="437"/>
    </row>
    <row r="79" spans="1:17">
      <c r="B79" s="943"/>
      <c r="C79" s="944"/>
      <c r="D79" s="944"/>
      <c r="E79" s="944"/>
      <c r="F79" s="944"/>
      <c r="G79" s="944"/>
      <c r="K79" s="437"/>
    </row>
    <row r="81" spans="2:7">
      <c r="B81" s="945"/>
      <c r="C81" s="945"/>
      <c r="D81" s="945"/>
      <c r="E81" s="945"/>
      <c r="F81" s="945"/>
      <c r="G81" s="945"/>
    </row>
  </sheetData>
  <mergeCells count="11">
    <mergeCell ref="L66:L67"/>
    <mergeCell ref="L33:L34"/>
    <mergeCell ref="L1:L2"/>
    <mergeCell ref="B79:G79"/>
    <mergeCell ref="B81:G81"/>
    <mergeCell ref="B1:E1"/>
    <mergeCell ref="F1:K1"/>
    <mergeCell ref="B33:E33"/>
    <mergeCell ref="F33:K33"/>
    <mergeCell ref="B66:E66"/>
    <mergeCell ref="F66:K66"/>
  </mergeCells>
  <printOptions headings="1" gridLines="1"/>
  <pageMargins left="0.7" right="0.7" top="0.75" bottom="0.75" header="0.3" footer="0.3"/>
  <pageSetup orientation="landscape" horizontalDpi="4294967293" verticalDpi="4294967293" r:id="rId1"/>
  <headerFooter>
    <oddHeader>&amp;L2016 Annual Statistical Report&amp;COperations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9"/>
  <sheetViews>
    <sheetView view="pageLayout" topLeftCell="A238" zoomScaleNormal="100" workbookViewId="0">
      <selection activeCell="A256" sqref="A256"/>
    </sheetView>
  </sheetViews>
  <sheetFormatPr defaultRowHeight="15"/>
  <cols>
    <col min="1" max="1" width="35.85546875" style="172" customWidth="1"/>
    <col min="2" max="2" width="37.7109375" style="214" customWidth="1"/>
    <col min="3" max="3" width="8" style="172" customWidth="1"/>
    <col min="4" max="4" width="11.42578125" style="172" customWidth="1"/>
    <col min="5" max="5" width="11.28515625" style="172" customWidth="1"/>
    <col min="6" max="6" width="10.42578125" style="172" customWidth="1"/>
    <col min="7" max="7" width="9.85546875" customWidth="1"/>
    <col min="9" max="9" width="21.5703125" customWidth="1"/>
  </cols>
  <sheetData>
    <row r="1" spans="1:7" s="584" customFormat="1" ht="30" customHeight="1" thickBot="1">
      <c r="A1" s="759" t="s">
        <v>362</v>
      </c>
      <c r="B1" s="760" t="s">
        <v>363</v>
      </c>
      <c r="C1" s="767" t="s">
        <v>364</v>
      </c>
      <c r="D1" s="585" t="s">
        <v>365</v>
      </c>
      <c r="E1" s="585" t="s">
        <v>600</v>
      </c>
      <c r="F1" s="585" t="s">
        <v>671</v>
      </c>
      <c r="G1" s="768" t="s">
        <v>585</v>
      </c>
    </row>
    <row r="2" spans="1:7">
      <c r="A2" s="761" t="s">
        <v>28</v>
      </c>
      <c r="B2" s="762" t="s">
        <v>369</v>
      </c>
      <c r="C2" s="761">
        <v>52</v>
      </c>
      <c r="D2" s="754">
        <v>16</v>
      </c>
      <c r="E2" s="753">
        <v>4</v>
      </c>
      <c r="F2" s="755">
        <v>34</v>
      </c>
      <c r="G2" s="774">
        <v>25</v>
      </c>
    </row>
    <row r="3" spans="1:7">
      <c r="A3" s="761" t="s">
        <v>28</v>
      </c>
      <c r="B3" s="762" t="s">
        <v>366</v>
      </c>
      <c r="C3" s="761">
        <v>52</v>
      </c>
      <c r="D3" s="754">
        <v>8</v>
      </c>
      <c r="E3" s="753">
        <v>2</v>
      </c>
      <c r="F3" s="755">
        <v>69</v>
      </c>
      <c r="G3" s="769">
        <v>59</v>
      </c>
    </row>
    <row r="4" spans="1:7">
      <c r="A4" s="761" t="s">
        <v>44</v>
      </c>
      <c r="B4" s="762" t="s">
        <v>380</v>
      </c>
      <c r="C4" s="761">
        <v>52</v>
      </c>
      <c r="D4" s="754">
        <v>12</v>
      </c>
      <c r="E4" s="753">
        <v>2</v>
      </c>
      <c r="F4" s="755">
        <v>74</v>
      </c>
      <c r="G4" s="769">
        <v>221</v>
      </c>
    </row>
    <row r="5" spans="1:7">
      <c r="A5" s="763" t="s">
        <v>51</v>
      </c>
      <c r="B5" s="764" t="s">
        <v>418</v>
      </c>
      <c r="C5" s="763">
        <v>52</v>
      </c>
      <c r="D5" s="757">
        <v>8.365384615384615</v>
      </c>
      <c r="E5" s="756">
        <v>3</v>
      </c>
      <c r="F5" s="758">
        <v>93</v>
      </c>
      <c r="G5" s="769">
        <v>239</v>
      </c>
    </row>
    <row r="6" spans="1:7">
      <c r="A6" s="761" t="s">
        <v>51</v>
      </c>
      <c r="B6" s="762" t="s">
        <v>367</v>
      </c>
      <c r="C6" s="761">
        <v>52</v>
      </c>
      <c r="D6" s="754">
        <v>16</v>
      </c>
      <c r="E6" s="753">
        <v>5</v>
      </c>
      <c r="F6" s="755">
        <v>154</v>
      </c>
      <c r="G6" s="769">
        <v>1</v>
      </c>
    </row>
    <row r="7" spans="1:7" ht="15.75" customHeight="1">
      <c r="A7" s="761" t="s">
        <v>28</v>
      </c>
      <c r="B7" s="762" t="s">
        <v>368</v>
      </c>
      <c r="C7" s="761">
        <v>52</v>
      </c>
      <c r="D7" s="754">
        <v>19</v>
      </c>
      <c r="E7" s="753">
        <v>3</v>
      </c>
      <c r="F7" s="755">
        <v>161</v>
      </c>
      <c r="G7" s="769">
        <v>122</v>
      </c>
    </row>
    <row r="8" spans="1:7">
      <c r="A8" s="761" t="s">
        <v>44</v>
      </c>
      <c r="B8" s="762" t="s">
        <v>382</v>
      </c>
      <c r="C8" s="761">
        <v>52</v>
      </c>
      <c r="D8" s="754">
        <v>12</v>
      </c>
      <c r="E8" s="753">
        <v>2</v>
      </c>
      <c r="F8" s="755">
        <v>224</v>
      </c>
      <c r="G8" s="769">
        <v>342</v>
      </c>
    </row>
    <row r="9" spans="1:7">
      <c r="A9" s="761" t="s">
        <v>64</v>
      </c>
      <c r="B9" s="762" t="s">
        <v>377</v>
      </c>
      <c r="C9" s="761">
        <v>52</v>
      </c>
      <c r="D9" s="754">
        <v>10</v>
      </c>
      <c r="E9" s="753">
        <v>4</v>
      </c>
      <c r="F9" s="755">
        <v>234</v>
      </c>
      <c r="G9" s="769">
        <v>240</v>
      </c>
    </row>
    <row r="10" spans="1:7">
      <c r="A10" s="761" t="s">
        <v>51</v>
      </c>
      <c r="B10" s="762" t="s">
        <v>370</v>
      </c>
      <c r="C10" s="761">
        <v>52</v>
      </c>
      <c r="D10" s="754">
        <v>16</v>
      </c>
      <c r="E10" s="753">
        <v>5</v>
      </c>
      <c r="F10" s="755">
        <v>266</v>
      </c>
      <c r="G10" s="769">
        <v>299</v>
      </c>
    </row>
    <row r="11" spans="1:7">
      <c r="A11" s="761" t="s">
        <v>22</v>
      </c>
      <c r="B11" s="762" t="s">
        <v>375</v>
      </c>
      <c r="C11" s="761">
        <v>52</v>
      </c>
      <c r="D11" s="754">
        <v>15</v>
      </c>
      <c r="E11" s="753">
        <v>5</v>
      </c>
      <c r="F11" s="755">
        <v>300</v>
      </c>
      <c r="G11" s="769">
        <v>300</v>
      </c>
    </row>
    <row r="12" spans="1:7">
      <c r="A12" s="761" t="s">
        <v>28</v>
      </c>
      <c r="B12" s="762" t="s">
        <v>376</v>
      </c>
      <c r="C12" s="761">
        <v>52</v>
      </c>
      <c r="D12" s="754">
        <v>8</v>
      </c>
      <c r="E12" s="753">
        <v>2</v>
      </c>
      <c r="F12" s="755">
        <v>320</v>
      </c>
      <c r="G12" s="769">
        <v>437</v>
      </c>
    </row>
    <row r="13" spans="1:7">
      <c r="A13" s="761" t="s">
        <v>48</v>
      </c>
      <c r="B13" s="762" t="s">
        <v>373</v>
      </c>
      <c r="C13" s="761">
        <v>52</v>
      </c>
      <c r="D13" s="754">
        <v>20</v>
      </c>
      <c r="E13" s="753">
        <v>3</v>
      </c>
      <c r="F13" s="755">
        <v>323</v>
      </c>
      <c r="G13" s="769">
        <v>393</v>
      </c>
    </row>
    <row r="14" spans="1:7">
      <c r="A14" s="761" t="s">
        <v>48</v>
      </c>
      <c r="B14" s="762" t="s">
        <v>385</v>
      </c>
      <c r="C14" s="761">
        <v>52</v>
      </c>
      <c r="D14" s="754">
        <v>20</v>
      </c>
      <c r="E14" s="753">
        <v>3</v>
      </c>
      <c r="F14" s="755">
        <v>366</v>
      </c>
      <c r="G14" s="769">
        <v>712</v>
      </c>
    </row>
    <row r="15" spans="1:7">
      <c r="A15" s="761" t="s">
        <v>22</v>
      </c>
      <c r="B15" s="762" t="s">
        <v>371</v>
      </c>
      <c r="C15" s="761">
        <v>52</v>
      </c>
      <c r="D15" s="754">
        <v>15</v>
      </c>
      <c r="E15" s="753">
        <v>5</v>
      </c>
      <c r="F15" s="755">
        <v>400</v>
      </c>
      <c r="G15" s="769">
        <v>400</v>
      </c>
    </row>
    <row r="16" spans="1:7">
      <c r="A16" s="761" t="s">
        <v>64</v>
      </c>
      <c r="B16" s="762" t="s">
        <v>378</v>
      </c>
      <c r="C16" s="761">
        <v>52</v>
      </c>
      <c r="D16" s="754">
        <v>10</v>
      </c>
      <c r="E16" s="753">
        <v>3</v>
      </c>
      <c r="F16" s="755">
        <v>455</v>
      </c>
      <c r="G16" s="769">
        <v>444</v>
      </c>
    </row>
    <row r="17" spans="1:7">
      <c r="A17" s="761" t="s">
        <v>59</v>
      </c>
      <c r="B17" s="762" t="s">
        <v>383</v>
      </c>
      <c r="C17" s="761">
        <v>52</v>
      </c>
      <c r="D17" s="754">
        <v>16</v>
      </c>
      <c r="E17" s="753">
        <v>4</v>
      </c>
      <c r="F17" s="755">
        <v>522</v>
      </c>
      <c r="G17" s="769">
        <v>659</v>
      </c>
    </row>
    <row r="18" spans="1:7">
      <c r="A18" s="761" t="s">
        <v>51</v>
      </c>
      <c r="B18" s="762" t="s">
        <v>372</v>
      </c>
      <c r="C18" s="761">
        <v>52</v>
      </c>
      <c r="D18" s="754">
        <v>16</v>
      </c>
      <c r="E18" s="753">
        <v>5</v>
      </c>
      <c r="F18" s="755">
        <v>601</v>
      </c>
      <c r="G18" s="769">
        <v>780</v>
      </c>
    </row>
    <row r="19" spans="1:7">
      <c r="A19" s="761" t="s">
        <v>35</v>
      </c>
      <c r="B19" s="762" t="s">
        <v>390</v>
      </c>
      <c r="C19" s="761">
        <v>52</v>
      </c>
      <c r="D19" s="754">
        <v>9</v>
      </c>
      <c r="E19" s="753">
        <v>2</v>
      </c>
      <c r="F19" s="755">
        <v>671</v>
      </c>
      <c r="G19" s="769">
        <v>498</v>
      </c>
    </row>
    <row r="20" spans="1:7" ht="15" customHeight="1">
      <c r="A20" s="761" t="s">
        <v>57</v>
      </c>
      <c r="B20" s="762" t="s">
        <v>379</v>
      </c>
      <c r="C20" s="761">
        <v>50</v>
      </c>
      <c r="D20" s="754">
        <v>14</v>
      </c>
      <c r="E20" s="753">
        <v>4</v>
      </c>
      <c r="F20" s="755">
        <v>672</v>
      </c>
      <c r="G20" s="769">
        <v>783</v>
      </c>
    </row>
    <row r="21" spans="1:7" ht="14.25" customHeight="1">
      <c r="A21" s="761" t="s">
        <v>57</v>
      </c>
      <c r="B21" s="762" t="s">
        <v>374</v>
      </c>
      <c r="C21" s="761">
        <v>48</v>
      </c>
      <c r="D21" s="754">
        <v>13.083333333333334</v>
      </c>
      <c r="E21" s="753">
        <v>5</v>
      </c>
      <c r="F21" s="755">
        <v>763</v>
      </c>
      <c r="G21" s="769">
        <v>947</v>
      </c>
    </row>
    <row r="22" spans="1:7">
      <c r="A22" s="761" t="s">
        <v>59</v>
      </c>
      <c r="B22" s="762" t="s">
        <v>389</v>
      </c>
      <c r="C22" s="761">
        <v>52</v>
      </c>
      <c r="D22" s="754">
        <v>15</v>
      </c>
      <c r="E22" s="753">
        <v>3</v>
      </c>
      <c r="F22" s="755">
        <v>825</v>
      </c>
      <c r="G22" s="769">
        <v>542</v>
      </c>
    </row>
    <row r="23" spans="1:7" ht="15" customHeight="1">
      <c r="A23" s="761" t="s">
        <v>66</v>
      </c>
      <c r="B23" s="762" t="s">
        <v>388</v>
      </c>
      <c r="C23" s="761">
        <v>52</v>
      </c>
      <c r="D23" s="754">
        <v>9</v>
      </c>
      <c r="E23" s="753">
        <v>2</v>
      </c>
      <c r="F23" s="755">
        <v>914</v>
      </c>
      <c r="G23" s="769">
        <v>786</v>
      </c>
    </row>
    <row r="24" spans="1:7">
      <c r="A24" s="761" t="s">
        <v>70</v>
      </c>
      <c r="B24" s="762" t="s">
        <v>386</v>
      </c>
      <c r="C24" s="761">
        <v>52</v>
      </c>
      <c r="D24" s="754">
        <v>52</v>
      </c>
      <c r="E24" s="753">
        <v>6</v>
      </c>
      <c r="F24" s="755">
        <v>1024</v>
      </c>
      <c r="G24" s="769">
        <v>357</v>
      </c>
    </row>
    <row r="25" spans="1:7">
      <c r="A25" s="761" t="s">
        <v>33</v>
      </c>
      <c r="B25" s="762" t="s">
        <v>681</v>
      </c>
      <c r="C25" s="761">
        <v>52</v>
      </c>
      <c r="D25" s="754">
        <v>40.692307692307693</v>
      </c>
      <c r="E25" s="753">
        <v>5</v>
      </c>
      <c r="F25" s="755">
        <v>1081</v>
      </c>
      <c r="G25" s="769">
        <v>1582</v>
      </c>
    </row>
    <row r="26" spans="1:7">
      <c r="A26" s="761" t="s">
        <v>31</v>
      </c>
      <c r="B26" s="762" t="s">
        <v>406</v>
      </c>
      <c r="C26" s="761">
        <v>52</v>
      </c>
      <c r="D26" s="754">
        <v>19.03846153846154</v>
      </c>
      <c r="E26" s="753">
        <v>4</v>
      </c>
      <c r="F26" s="755">
        <v>1149</v>
      </c>
      <c r="G26" s="769">
        <v>1248</v>
      </c>
    </row>
    <row r="27" spans="1:7">
      <c r="A27" s="761" t="s">
        <v>28</v>
      </c>
      <c r="B27" s="762" t="s">
        <v>398</v>
      </c>
      <c r="C27" s="761">
        <v>52</v>
      </c>
      <c r="D27" s="754">
        <v>19</v>
      </c>
      <c r="E27" s="753">
        <v>3</v>
      </c>
      <c r="F27" s="755">
        <v>1161</v>
      </c>
      <c r="G27" s="769">
        <v>1916</v>
      </c>
    </row>
    <row r="28" spans="1:7">
      <c r="A28" s="761" t="s">
        <v>67</v>
      </c>
      <c r="B28" s="762" t="s">
        <v>672</v>
      </c>
      <c r="C28" s="761">
        <v>52</v>
      </c>
      <c r="D28" s="754">
        <v>29</v>
      </c>
      <c r="E28" s="753">
        <v>5</v>
      </c>
      <c r="F28" s="755">
        <v>1349</v>
      </c>
      <c r="G28" s="769"/>
    </row>
    <row r="29" spans="1:7" ht="30">
      <c r="A29" s="761" t="s">
        <v>67</v>
      </c>
      <c r="B29" s="762" t="s">
        <v>606</v>
      </c>
      <c r="C29" s="761">
        <v>52</v>
      </c>
      <c r="D29" s="754" t="s">
        <v>19</v>
      </c>
      <c r="E29" s="753">
        <v>5</v>
      </c>
      <c r="F29" s="755">
        <v>1363</v>
      </c>
      <c r="G29" s="769">
        <v>1751</v>
      </c>
    </row>
    <row r="30" spans="1:7">
      <c r="A30" s="761" t="s">
        <v>39</v>
      </c>
      <c r="B30" s="762" t="s">
        <v>673</v>
      </c>
      <c r="C30" s="761">
        <v>52</v>
      </c>
      <c r="D30" s="754">
        <v>12</v>
      </c>
      <c r="E30" s="753">
        <v>2</v>
      </c>
      <c r="F30" s="755">
        <v>1374</v>
      </c>
      <c r="G30" s="769">
        <v>2475</v>
      </c>
    </row>
    <row r="31" spans="1:7">
      <c r="A31" s="761" t="s">
        <v>48</v>
      </c>
      <c r="B31" s="762" t="s">
        <v>381</v>
      </c>
      <c r="C31" s="761">
        <v>52</v>
      </c>
      <c r="D31" s="754">
        <v>20</v>
      </c>
      <c r="E31" s="753">
        <v>3</v>
      </c>
      <c r="F31" s="755">
        <v>1567</v>
      </c>
      <c r="G31" s="769">
        <v>2554</v>
      </c>
    </row>
    <row r="32" spans="1:7" ht="14.25" customHeight="1" thickBot="1">
      <c r="A32" s="765" t="s">
        <v>30</v>
      </c>
      <c r="B32" s="766" t="s">
        <v>387</v>
      </c>
      <c r="C32" s="765">
        <v>52</v>
      </c>
      <c r="D32" s="770">
        <v>37</v>
      </c>
      <c r="E32" s="771">
        <v>5</v>
      </c>
      <c r="F32" s="772">
        <v>1568</v>
      </c>
      <c r="G32" s="773">
        <v>1373</v>
      </c>
    </row>
    <row r="33" spans="1:17" s="584" customFormat="1" ht="30" customHeight="1" thickBot="1">
      <c r="A33" s="759" t="s">
        <v>362</v>
      </c>
      <c r="B33" s="760" t="s">
        <v>363</v>
      </c>
      <c r="C33" s="767" t="s">
        <v>364</v>
      </c>
      <c r="D33" s="585" t="s">
        <v>365</v>
      </c>
      <c r="E33" s="585" t="s">
        <v>600</v>
      </c>
      <c r="F33" s="585" t="s">
        <v>671</v>
      </c>
      <c r="G33" s="768" t="s">
        <v>585</v>
      </c>
    </row>
    <row r="34" spans="1:17" s="172" customFormat="1" ht="15" customHeight="1">
      <c r="A34" s="761" t="s">
        <v>48</v>
      </c>
      <c r="B34" s="762" t="s">
        <v>384</v>
      </c>
      <c r="C34" s="761">
        <v>52</v>
      </c>
      <c r="D34" s="753">
        <v>20</v>
      </c>
      <c r="E34" s="753">
        <v>3</v>
      </c>
      <c r="F34" s="755">
        <v>1590</v>
      </c>
      <c r="G34" s="769">
        <v>2348</v>
      </c>
      <c r="H34"/>
      <c r="I34"/>
      <c r="J34"/>
      <c r="K34"/>
      <c r="L34"/>
      <c r="M34"/>
      <c r="N34"/>
      <c r="O34"/>
      <c r="P34"/>
      <c r="Q34"/>
    </row>
    <row r="35" spans="1:17">
      <c r="A35" s="761" t="s">
        <v>63</v>
      </c>
      <c r="B35" s="762" t="s">
        <v>412</v>
      </c>
      <c r="C35" s="761">
        <v>49</v>
      </c>
      <c r="D35" s="754">
        <v>20</v>
      </c>
      <c r="E35" s="753">
        <v>3</v>
      </c>
      <c r="F35" s="755">
        <v>1662</v>
      </c>
      <c r="G35" s="769">
        <v>3342</v>
      </c>
    </row>
    <row r="36" spans="1:17" ht="15" customHeight="1">
      <c r="A36" s="761" t="s">
        <v>57</v>
      </c>
      <c r="B36" s="762" t="s">
        <v>395</v>
      </c>
      <c r="C36" s="761">
        <v>50</v>
      </c>
      <c r="D36" s="754">
        <v>16</v>
      </c>
      <c r="E36" s="753">
        <v>4</v>
      </c>
      <c r="F36" s="755">
        <v>1705</v>
      </c>
      <c r="G36" s="769">
        <v>1666</v>
      </c>
    </row>
    <row r="37" spans="1:17" s="172" customFormat="1" ht="16.5" customHeight="1">
      <c r="A37" s="761" t="s">
        <v>63</v>
      </c>
      <c r="B37" s="762" t="s">
        <v>415</v>
      </c>
      <c r="C37" s="761">
        <v>52</v>
      </c>
      <c r="D37" s="754">
        <v>10</v>
      </c>
      <c r="E37" s="753">
        <v>2</v>
      </c>
      <c r="F37" s="755">
        <v>1717</v>
      </c>
      <c r="G37" s="769">
        <v>2733</v>
      </c>
      <c r="H37"/>
      <c r="I37"/>
      <c r="J37"/>
      <c r="K37"/>
      <c r="L37"/>
      <c r="M37"/>
      <c r="N37"/>
      <c r="O37"/>
      <c r="P37"/>
      <c r="Q37"/>
    </row>
    <row r="38" spans="1:17">
      <c r="A38" s="761" t="s">
        <v>70</v>
      </c>
      <c r="B38" s="762" t="s">
        <v>413</v>
      </c>
      <c r="C38" s="761">
        <v>52</v>
      </c>
      <c r="D38" s="754">
        <v>52</v>
      </c>
      <c r="E38" s="753">
        <v>6</v>
      </c>
      <c r="F38" s="755">
        <v>1740</v>
      </c>
      <c r="G38" s="769">
        <v>1011</v>
      </c>
    </row>
    <row r="39" spans="1:17">
      <c r="A39" s="761" t="s">
        <v>63</v>
      </c>
      <c r="B39" s="762" t="s">
        <v>402</v>
      </c>
      <c r="C39" s="761">
        <v>52</v>
      </c>
      <c r="D39" s="754">
        <v>31</v>
      </c>
      <c r="E39" s="753">
        <v>4</v>
      </c>
      <c r="F39" s="755">
        <v>1745</v>
      </c>
      <c r="G39" s="769">
        <v>2819</v>
      </c>
    </row>
    <row r="40" spans="1:17">
      <c r="A40" s="761" t="s">
        <v>53</v>
      </c>
      <c r="B40" s="762" t="s">
        <v>396</v>
      </c>
      <c r="C40" s="761">
        <v>52</v>
      </c>
      <c r="D40" s="754">
        <v>25</v>
      </c>
      <c r="E40" s="753">
        <v>5</v>
      </c>
      <c r="F40" s="755">
        <v>1796</v>
      </c>
      <c r="G40" s="769">
        <v>2304</v>
      </c>
    </row>
    <row r="41" spans="1:17">
      <c r="A41" s="761" t="s">
        <v>40</v>
      </c>
      <c r="B41" s="762" t="s">
        <v>429</v>
      </c>
      <c r="C41" s="761">
        <v>52</v>
      </c>
      <c r="D41" s="754">
        <v>18.01923076923077</v>
      </c>
      <c r="E41" s="753">
        <v>5</v>
      </c>
      <c r="F41" s="755">
        <v>1916</v>
      </c>
      <c r="G41" s="769">
        <v>11834</v>
      </c>
    </row>
    <row r="42" spans="1:17" ht="15.75" customHeight="1">
      <c r="A42" s="761" t="s">
        <v>59</v>
      </c>
      <c r="B42" s="762" t="s">
        <v>397</v>
      </c>
      <c r="C42" s="761">
        <v>52</v>
      </c>
      <c r="D42" s="754">
        <v>14</v>
      </c>
      <c r="E42" s="753">
        <v>4</v>
      </c>
      <c r="F42" s="755">
        <v>2003</v>
      </c>
      <c r="G42" s="769">
        <v>1734</v>
      </c>
    </row>
    <row r="43" spans="1:17" ht="30">
      <c r="A43" s="761" t="s">
        <v>66</v>
      </c>
      <c r="B43" s="762" t="s">
        <v>404</v>
      </c>
      <c r="C43" s="761">
        <v>52</v>
      </c>
      <c r="D43" s="754">
        <v>12</v>
      </c>
      <c r="E43" s="753">
        <v>3</v>
      </c>
      <c r="F43" s="755">
        <v>2076</v>
      </c>
      <c r="G43" s="769">
        <v>2289</v>
      </c>
    </row>
    <row r="44" spans="1:17" ht="30">
      <c r="A44" s="761" t="s">
        <v>25</v>
      </c>
      <c r="B44" s="762" t="s">
        <v>394</v>
      </c>
      <c r="C44" s="761">
        <v>52</v>
      </c>
      <c r="D44" s="754">
        <v>37</v>
      </c>
      <c r="E44" s="753">
        <v>6</v>
      </c>
      <c r="F44" s="755">
        <v>2114</v>
      </c>
      <c r="G44" s="769">
        <v>2093</v>
      </c>
    </row>
    <row r="45" spans="1:17">
      <c r="A45" s="761" t="s">
        <v>53</v>
      </c>
      <c r="B45" s="762" t="s">
        <v>391</v>
      </c>
      <c r="C45" s="761">
        <v>46</v>
      </c>
      <c r="D45" s="754">
        <v>20.086956521739129</v>
      </c>
      <c r="E45" s="753">
        <v>5</v>
      </c>
      <c r="F45" s="755">
        <v>2221</v>
      </c>
      <c r="G45" s="769">
        <v>2087</v>
      </c>
    </row>
    <row r="46" spans="1:17">
      <c r="A46" s="761" t="s">
        <v>15</v>
      </c>
      <c r="B46" s="762" t="s">
        <v>417</v>
      </c>
      <c r="C46" s="761">
        <v>51</v>
      </c>
      <c r="D46" s="754">
        <v>34.666666666666664</v>
      </c>
      <c r="E46" s="753">
        <v>5</v>
      </c>
      <c r="F46" s="755">
        <v>2254</v>
      </c>
      <c r="G46" s="769">
        <v>3748</v>
      </c>
    </row>
    <row r="47" spans="1:17" s="215" customFormat="1" ht="15" customHeight="1">
      <c r="A47" s="761" t="s">
        <v>30</v>
      </c>
      <c r="B47" s="762" t="s">
        <v>400</v>
      </c>
      <c r="C47" s="761">
        <v>52</v>
      </c>
      <c r="D47" s="754">
        <v>35</v>
      </c>
      <c r="E47" s="753">
        <v>5</v>
      </c>
      <c r="F47" s="755">
        <v>2290</v>
      </c>
      <c r="G47" s="769">
        <v>2463</v>
      </c>
      <c r="H47"/>
      <c r="I47"/>
      <c r="J47"/>
      <c r="K47"/>
      <c r="L47"/>
      <c r="M47"/>
      <c r="N47"/>
      <c r="O47"/>
      <c r="P47"/>
      <c r="Q47"/>
    </row>
    <row r="48" spans="1:17" s="215" customFormat="1">
      <c r="A48" s="761" t="s">
        <v>59</v>
      </c>
      <c r="B48" s="762" t="s">
        <v>410</v>
      </c>
      <c r="C48" s="761">
        <v>52</v>
      </c>
      <c r="D48" s="754">
        <v>15</v>
      </c>
      <c r="E48" s="753">
        <v>3</v>
      </c>
      <c r="F48" s="755">
        <v>2425</v>
      </c>
      <c r="G48" s="769">
        <v>3083</v>
      </c>
      <c r="H48"/>
      <c r="I48"/>
      <c r="J48"/>
      <c r="K48"/>
      <c r="L48"/>
      <c r="M48"/>
      <c r="N48"/>
      <c r="O48"/>
      <c r="P48"/>
      <c r="Q48"/>
    </row>
    <row r="49" spans="1:17" s="215" customFormat="1" ht="30">
      <c r="A49" s="761" t="s">
        <v>25</v>
      </c>
      <c r="B49" s="762" t="s">
        <v>409</v>
      </c>
      <c r="C49" s="761">
        <v>52</v>
      </c>
      <c r="D49" s="754">
        <v>37</v>
      </c>
      <c r="E49" s="753">
        <v>6</v>
      </c>
      <c r="F49" s="755">
        <v>2633</v>
      </c>
      <c r="G49" s="769">
        <v>1868</v>
      </c>
      <c r="H49"/>
      <c r="I49"/>
      <c r="J49"/>
      <c r="K49"/>
      <c r="L49"/>
      <c r="M49"/>
      <c r="N49"/>
      <c r="O49"/>
      <c r="P49"/>
      <c r="Q49"/>
    </row>
    <row r="50" spans="1:17" ht="30">
      <c r="A50" s="761" t="s">
        <v>66</v>
      </c>
      <c r="B50" s="762" t="s">
        <v>408</v>
      </c>
      <c r="C50" s="761">
        <v>52</v>
      </c>
      <c r="D50" s="754">
        <v>14</v>
      </c>
      <c r="E50" s="753">
        <v>4</v>
      </c>
      <c r="F50" s="755">
        <v>2728</v>
      </c>
      <c r="G50" s="769">
        <v>3304</v>
      </c>
    </row>
    <row r="51" spans="1:17">
      <c r="A51" s="761" t="s">
        <v>26</v>
      </c>
      <c r="B51" s="762" t="s">
        <v>422</v>
      </c>
      <c r="C51" s="761">
        <v>52</v>
      </c>
      <c r="D51" s="754">
        <v>21</v>
      </c>
      <c r="E51" s="753">
        <v>3</v>
      </c>
      <c r="F51" s="755">
        <v>2796</v>
      </c>
      <c r="G51" s="769">
        <v>3501</v>
      </c>
    </row>
    <row r="52" spans="1:17">
      <c r="A52" s="761" t="s">
        <v>39</v>
      </c>
      <c r="B52" s="762" t="s">
        <v>438</v>
      </c>
      <c r="C52" s="761">
        <v>52</v>
      </c>
      <c r="D52" s="754">
        <v>10</v>
      </c>
      <c r="E52" s="753">
        <v>2</v>
      </c>
      <c r="F52" s="755">
        <v>2867</v>
      </c>
      <c r="G52" s="769">
        <v>4140</v>
      </c>
    </row>
    <row r="53" spans="1:17" s="172" customFormat="1" ht="15" customHeight="1">
      <c r="A53" s="761" t="s">
        <v>57</v>
      </c>
      <c r="B53" s="762" t="s">
        <v>401</v>
      </c>
      <c r="C53" s="761">
        <v>50</v>
      </c>
      <c r="D53" s="754">
        <v>24</v>
      </c>
      <c r="E53" s="753">
        <v>4</v>
      </c>
      <c r="F53" s="755">
        <v>2900</v>
      </c>
      <c r="G53" s="769">
        <v>3085</v>
      </c>
      <c r="H53"/>
      <c r="I53"/>
      <c r="J53"/>
      <c r="K53"/>
      <c r="L53"/>
      <c r="M53"/>
      <c r="N53"/>
      <c r="O53"/>
      <c r="P53"/>
    </row>
    <row r="54" spans="1:17">
      <c r="A54" s="761" t="s">
        <v>36</v>
      </c>
      <c r="B54" s="762" t="s">
        <v>393</v>
      </c>
      <c r="C54" s="761">
        <v>52</v>
      </c>
      <c r="D54" s="754">
        <v>20</v>
      </c>
      <c r="E54" s="753">
        <v>5</v>
      </c>
      <c r="F54" s="755">
        <v>2952</v>
      </c>
      <c r="G54" s="769">
        <v>1722</v>
      </c>
    </row>
    <row r="55" spans="1:17" ht="14.25" customHeight="1">
      <c r="A55" s="761" t="s">
        <v>63</v>
      </c>
      <c r="B55" s="762" t="s">
        <v>405</v>
      </c>
      <c r="C55" s="761">
        <v>52</v>
      </c>
      <c r="D55" s="754">
        <v>20</v>
      </c>
      <c r="E55" s="753">
        <v>4</v>
      </c>
      <c r="F55" s="755">
        <v>2958</v>
      </c>
      <c r="G55" s="769">
        <v>3536</v>
      </c>
    </row>
    <row r="56" spans="1:17" ht="15" customHeight="1">
      <c r="A56" s="761" t="s">
        <v>39</v>
      </c>
      <c r="B56" s="762" t="s">
        <v>426</v>
      </c>
      <c r="C56" s="761">
        <v>52</v>
      </c>
      <c r="D56" s="754">
        <v>16</v>
      </c>
      <c r="E56" s="753">
        <v>3</v>
      </c>
      <c r="F56" s="755">
        <v>3270</v>
      </c>
      <c r="G56" s="769">
        <v>4328</v>
      </c>
    </row>
    <row r="57" spans="1:17">
      <c r="A57" s="761" t="s">
        <v>35</v>
      </c>
      <c r="B57" s="762" t="s">
        <v>424</v>
      </c>
      <c r="C57" s="761">
        <v>52</v>
      </c>
      <c r="D57" s="754">
        <v>20</v>
      </c>
      <c r="E57" s="753">
        <v>4</v>
      </c>
      <c r="F57" s="755">
        <v>3274</v>
      </c>
      <c r="G57" s="769">
        <v>4974</v>
      </c>
    </row>
    <row r="58" spans="1:17">
      <c r="A58" s="761" t="s">
        <v>35</v>
      </c>
      <c r="B58" s="762" t="s">
        <v>399</v>
      </c>
      <c r="C58" s="761">
        <v>52</v>
      </c>
      <c r="D58" s="754">
        <v>31</v>
      </c>
      <c r="E58" s="753">
        <v>4</v>
      </c>
      <c r="F58" s="755">
        <v>3352</v>
      </c>
      <c r="G58" s="769">
        <v>2601</v>
      </c>
    </row>
    <row r="59" spans="1:17">
      <c r="A59" s="761" t="s">
        <v>44</v>
      </c>
      <c r="B59" s="762" t="s">
        <v>674</v>
      </c>
      <c r="C59" s="761">
        <v>52</v>
      </c>
      <c r="D59" s="754">
        <v>22.5</v>
      </c>
      <c r="E59" s="753">
        <v>3</v>
      </c>
      <c r="F59" s="755">
        <v>3466</v>
      </c>
      <c r="G59" s="769">
        <v>6149</v>
      </c>
    </row>
    <row r="60" spans="1:17" s="172" customFormat="1">
      <c r="A60" s="761" t="s">
        <v>36</v>
      </c>
      <c r="B60" s="762" t="s">
        <v>411</v>
      </c>
      <c r="C60" s="761">
        <v>52</v>
      </c>
      <c r="D60" s="754">
        <v>28</v>
      </c>
      <c r="E60" s="753">
        <v>5</v>
      </c>
      <c r="F60" s="755">
        <v>3477</v>
      </c>
      <c r="G60" s="769">
        <v>2868</v>
      </c>
      <c r="H60"/>
      <c r="I60"/>
      <c r="J60"/>
      <c r="K60"/>
      <c r="L60"/>
      <c r="M60"/>
      <c r="N60"/>
      <c r="O60"/>
      <c r="P60"/>
    </row>
    <row r="61" spans="1:17" s="172" customFormat="1" ht="17.25" customHeight="1" thickBot="1">
      <c r="A61" s="765" t="s">
        <v>64</v>
      </c>
      <c r="B61" s="766" t="s">
        <v>437</v>
      </c>
      <c r="C61" s="765">
        <v>52</v>
      </c>
      <c r="D61" s="770">
        <v>15</v>
      </c>
      <c r="E61" s="771">
        <v>3</v>
      </c>
      <c r="F61" s="772">
        <v>3538</v>
      </c>
      <c r="G61" s="773">
        <v>3556</v>
      </c>
      <c r="H61"/>
      <c r="I61"/>
      <c r="J61"/>
      <c r="K61"/>
      <c r="L61"/>
      <c r="M61"/>
      <c r="N61"/>
      <c r="O61"/>
      <c r="P61"/>
    </row>
    <row r="62" spans="1:17" s="172" customFormat="1" ht="30" customHeight="1" thickBot="1">
      <c r="A62" s="759" t="s">
        <v>362</v>
      </c>
      <c r="B62" s="760" t="s">
        <v>363</v>
      </c>
      <c r="C62" s="767" t="s">
        <v>364</v>
      </c>
      <c r="D62" s="585" t="s">
        <v>365</v>
      </c>
      <c r="E62" s="585" t="s">
        <v>600</v>
      </c>
      <c r="F62" s="585" t="s">
        <v>671</v>
      </c>
      <c r="G62" s="768" t="s">
        <v>585</v>
      </c>
      <c r="H62" s="584"/>
      <c r="I62" s="584"/>
      <c r="J62" s="584"/>
      <c r="K62" s="584"/>
      <c r="L62" s="584"/>
      <c r="M62" s="584"/>
      <c r="N62" s="584"/>
      <c r="O62" s="584"/>
      <c r="P62" s="584"/>
    </row>
    <row r="63" spans="1:17" ht="30">
      <c r="A63" s="761" t="s">
        <v>46</v>
      </c>
      <c r="B63" s="762" t="s">
        <v>428</v>
      </c>
      <c r="C63" s="761">
        <v>50</v>
      </c>
      <c r="D63" s="754">
        <v>31.2</v>
      </c>
      <c r="E63" s="753">
        <v>4</v>
      </c>
      <c r="F63" s="755">
        <v>3556</v>
      </c>
      <c r="G63" s="769">
        <v>4076</v>
      </c>
    </row>
    <row r="64" spans="1:17">
      <c r="A64" s="761" t="s">
        <v>48</v>
      </c>
      <c r="B64" s="762" t="s">
        <v>431</v>
      </c>
      <c r="C64" s="761">
        <v>52</v>
      </c>
      <c r="D64" s="754">
        <v>24</v>
      </c>
      <c r="E64" s="753">
        <v>3</v>
      </c>
      <c r="F64" s="755">
        <v>3584</v>
      </c>
      <c r="G64" s="769">
        <v>3739</v>
      </c>
    </row>
    <row r="65" spans="1:7" ht="30">
      <c r="A65" s="761" t="s">
        <v>66</v>
      </c>
      <c r="B65" s="762" t="s">
        <v>416</v>
      </c>
      <c r="C65" s="761">
        <v>52</v>
      </c>
      <c r="D65" s="754">
        <v>20</v>
      </c>
      <c r="E65" s="753">
        <v>3</v>
      </c>
      <c r="F65" s="755">
        <v>3623</v>
      </c>
      <c r="G65" s="769">
        <v>3846</v>
      </c>
    </row>
    <row r="66" spans="1:7">
      <c r="A66" s="761" t="s">
        <v>17</v>
      </c>
      <c r="B66" s="762" t="s">
        <v>675</v>
      </c>
      <c r="C66" s="761">
        <v>52</v>
      </c>
      <c r="D66" s="754">
        <v>23.076923076923077</v>
      </c>
      <c r="E66" s="753">
        <v>5</v>
      </c>
      <c r="F66" s="755">
        <v>3906</v>
      </c>
      <c r="G66" s="769">
        <v>4436</v>
      </c>
    </row>
    <row r="67" spans="1:7" ht="15" customHeight="1">
      <c r="A67" s="761" t="s">
        <v>48</v>
      </c>
      <c r="B67" s="762" t="s">
        <v>427</v>
      </c>
      <c r="C67" s="761">
        <v>52</v>
      </c>
      <c r="D67" s="754">
        <v>24</v>
      </c>
      <c r="E67" s="753">
        <v>3</v>
      </c>
      <c r="F67" s="755">
        <v>3996</v>
      </c>
      <c r="G67" s="769">
        <v>4353</v>
      </c>
    </row>
    <row r="68" spans="1:7" ht="30">
      <c r="A68" s="761" t="s">
        <v>327</v>
      </c>
      <c r="B68" s="762" t="s">
        <v>420</v>
      </c>
      <c r="C68" s="761">
        <v>52</v>
      </c>
      <c r="D68" s="754">
        <v>32</v>
      </c>
      <c r="E68" s="753">
        <v>4</v>
      </c>
      <c r="F68" s="755">
        <v>4055</v>
      </c>
      <c r="G68" s="769">
        <v>3794</v>
      </c>
    </row>
    <row r="69" spans="1:7">
      <c r="A69" s="761" t="s">
        <v>24</v>
      </c>
      <c r="B69" s="762" t="s">
        <v>407</v>
      </c>
      <c r="C69" s="761">
        <v>50</v>
      </c>
      <c r="D69" s="754">
        <v>30</v>
      </c>
      <c r="E69" s="753">
        <v>5</v>
      </c>
      <c r="F69" s="755">
        <v>4082</v>
      </c>
      <c r="G69" s="769">
        <v>7996</v>
      </c>
    </row>
    <row r="70" spans="1:7">
      <c r="A70" s="761" t="s">
        <v>45</v>
      </c>
      <c r="B70" s="762" t="s">
        <v>504</v>
      </c>
      <c r="C70" s="761">
        <v>15</v>
      </c>
      <c r="D70" s="754">
        <v>37.200000000000003</v>
      </c>
      <c r="E70" s="753">
        <v>5</v>
      </c>
      <c r="F70" s="755">
        <v>4134</v>
      </c>
      <c r="G70" s="769">
        <v>24324</v>
      </c>
    </row>
    <row r="71" spans="1:7">
      <c r="A71" s="761" t="s">
        <v>31</v>
      </c>
      <c r="B71" s="762" t="s">
        <v>392</v>
      </c>
      <c r="C71" s="761">
        <v>52</v>
      </c>
      <c r="D71" s="754">
        <v>19.03846153846154</v>
      </c>
      <c r="E71" s="753">
        <v>4</v>
      </c>
      <c r="F71" s="755">
        <v>4207</v>
      </c>
      <c r="G71" s="769">
        <v>4196</v>
      </c>
    </row>
    <row r="72" spans="1:7">
      <c r="A72" s="761" t="s">
        <v>70</v>
      </c>
      <c r="B72" s="762" t="s">
        <v>423</v>
      </c>
      <c r="C72" s="761">
        <v>52</v>
      </c>
      <c r="D72" s="754">
        <v>56</v>
      </c>
      <c r="E72" s="753">
        <v>5</v>
      </c>
      <c r="F72" s="755">
        <v>4226</v>
      </c>
      <c r="G72" s="769">
        <v>1509</v>
      </c>
    </row>
    <row r="73" spans="1:7">
      <c r="A73" s="761" t="s">
        <v>63</v>
      </c>
      <c r="B73" s="762" t="s">
        <v>445</v>
      </c>
      <c r="C73" s="761">
        <v>52</v>
      </c>
      <c r="D73" s="754">
        <v>20</v>
      </c>
      <c r="E73" s="753">
        <v>5</v>
      </c>
      <c r="F73" s="755">
        <v>4302</v>
      </c>
      <c r="G73" s="769">
        <v>5635</v>
      </c>
    </row>
    <row r="74" spans="1:7">
      <c r="A74" s="761" t="s">
        <v>35</v>
      </c>
      <c r="B74" s="762" t="s">
        <v>682</v>
      </c>
      <c r="C74" s="761">
        <v>52</v>
      </c>
      <c r="D74" s="754">
        <v>28</v>
      </c>
      <c r="E74" s="753">
        <v>5</v>
      </c>
      <c r="F74" s="755">
        <v>4380</v>
      </c>
      <c r="G74" s="769">
        <v>4365</v>
      </c>
    </row>
    <row r="75" spans="1:7">
      <c r="A75" s="761" t="s">
        <v>63</v>
      </c>
      <c r="B75" s="762" t="s">
        <v>425</v>
      </c>
      <c r="C75" s="761">
        <v>52</v>
      </c>
      <c r="D75" s="754">
        <v>20</v>
      </c>
      <c r="E75" s="753">
        <v>4</v>
      </c>
      <c r="F75" s="755">
        <v>4417</v>
      </c>
      <c r="G75" s="769">
        <v>4186</v>
      </c>
    </row>
    <row r="76" spans="1:7" ht="30">
      <c r="A76" s="761" t="s">
        <v>66</v>
      </c>
      <c r="B76" s="762" t="s">
        <v>414</v>
      </c>
      <c r="C76" s="761">
        <v>52</v>
      </c>
      <c r="D76" s="754">
        <v>15</v>
      </c>
      <c r="E76" s="753">
        <v>2</v>
      </c>
      <c r="F76" s="755">
        <v>4418</v>
      </c>
      <c r="G76" s="769">
        <v>3712</v>
      </c>
    </row>
    <row r="77" spans="1:7">
      <c r="A77" s="761" t="s">
        <v>48</v>
      </c>
      <c r="B77" s="762" t="s">
        <v>435</v>
      </c>
      <c r="C77" s="761">
        <v>52</v>
      </c>
      <c r="D77" s="754">
        <v>24</v>
      </c>
      <c r="E77" s="753">
        <v>3</v>
      </c>
      <c r="F77" s="755">
        <v>4418</v>
      </c>
      <c r="G77" s="769">
        <v>6588</v>
      </c>
    </row>
    <row r="78" spans="1:7">
      <c r="A78" s="761" t="s">
        <v>53</v>
      </c>
      <c r="B78" s="762" t="s">
        <v>446</v>
      </c>
      <c r="C78" s="761">
        <v>52</v>
      </c>
      <c r="D78" s="754">
        <v>29</v>
      </c>
      <c r="E78" s="753">
        <v>5</v>
      </c>
      <c r="F78" s="755">
        <v>4883</v>
      </c>
      <c r="G78" s="769">
        <v>4543</v>
      </c>
    </row>
    <row r="79" spans="1:7">
      <c r="A79" s="761" t="s">
        <v>51</v>
      </c>
      <c r="B79" s="762" t="s">
        <v>448</v>
      </c>
      <c r="C79" s="761">
        <v>52</v>
      </c>
      <c r="D79" s="754">
        <v>39</v>
      </c>
      <c r="E79" s="753">
        <v>5</v>
      </c>
      <c r="F79" s="755">
        <v>4933</v>
      </c>
      <c r="G79" s="769">
        <v>6003</v>
      </c>
    </row>
    <row r="80" spans="1:7" ht="30">
      <c r="A80" s="761" t="s">
        <v>45</v>
      </c>
      <c r="B80" s="762" t="s">
        <v>419</v>
      </c>
      <c r="C80" s="761">
        <v>52</v>
      </c>
      <c r="D80" s="754">
        <v>28.53846153846154</v>
      </c>
      <c r="E80" s="753">
        <v>5</v>
      </c>
      <c r="F80" s="755">
        <v>5013</v>
      </c>
      <c r="G80" s="769">
        <v>4374</v>
      </c>
    </row>
    <row r="81" spans="1:7">
      <c r="A81" s="761" t="s">
        <v>70</v>
      </c>
      <c r="B81" s="762" t="s">
        <v>439</v>
      </c>
      <c r="C81" s="761">
        <v>52</v>
      </c>
      <c r="D81" s="754">
        <v>52</v>
      </c>
      <c r="E81" s="753">
        <v>6</v>
      </c>
      <c r="F81" s="755">
        <v>5219</v>
      </c>
      <c r="G81" s="769">
        <v>2330</v>
      </c>
    </row>
    <row r="82" spans="1:7">
      <c r="A82" s="761" t="s">
        <v>62</v>
      </c>
      <c r="B82" s="762" t="s">
        <v>442</v>
      </c>
      <c r="C82" s="761">
        <v>52</v>
      </c>
      <c r="D82" s="754">
        <v>41.846153846153847</v>
      </c>
      <c r="E82" s="753">
        <v>6</v>
      </c>
      <c r="F82" s="755">
        <v>5316</v>
      </c>
      <c r="G82" s="769">
        <v>4748</v>
      </c>
    </row>
    <row r="83" spans="1:7">
      <c r="A83" s="761" t="s">
        <v>15</v>
      </c>
      <c r="B83" s="762" t="s">
        <v>430</v>
      </c>
      <c r="C83" s="761">
        <v>51</v>
      </c>
      <c r="D83" s="754">
        <v>40.784313725490193</v>
      </c>
      <c r="E83" s="753">
        <v>5</v>
      </c>
      <c r="F83" s="755">
        <v>5447</v>
      </c>
      <c r="G83" s="769">
        <v>5347</v>
      </c>
    </row>
    <row r="84" spans="1:7">
      <c r="A84" s="761" t="s">
        <v>59</v>
      </c>
      <c r="B84" s="762" t="s">
        <v>433</v>
      </c>
      <c r="C84" s="761">
        <v>52</v>
      </c>
      <c r="D84" s="754">
        <v>39</v>
      </c>
      <c r="E84" s="753">
        <v>5</v>
      </c>
      <c r="F84" s="755">
        <v>5570</v>
      </c>
      <c r="G84" s="769">
        <v>5812</v>
      </c>
    </row>
    <row r="85" spans="1:7" ht="14.25" customHeight="1">
      <c r="A85" s="761" t="s">
        <v>70</v>
      </c>
      <c r="B85" s="762" t="s">
        <v>449</v>
      </c>
      <c r="C85" s="761">
        <v>52</v>
      </c>
      <c r="D85" s="754">
        <v>52</v>
      </c>
      <c r="E85" s="753">
        <v>6</v>
      </c>
      <c r="F85" s="755">
        <v>5881</v>
      </c>
      <c r="G85" s="769">
        <v>2272</v>
      </c>
    </row>
    <row r="86" spans="1:7" ht="16.5" customHeight="1">
      <c r="A86" s="761" t="s">
        <v>51</v>
      </c>
      <c r="B86" s="762" t="s">
        <v>421</v>
      </c>
      <c r="C86" s="761">
        <v>52</v>
      </c>
      <c r="D86" s="754">
        <v>12</v>
      </c>
      <c r="E86" s="753">
        <v>4</v>
      </c>
      <c r="F86" s="755">
        <v>5925</v>
      </c>
      <c r="G86" s="769">
        <v>3923</v>
      </c>
    </row>
    <row r="87" spans="1:7">
      <c r="A87" s="761" t="s">
        <v>59</v>
      </c>
      <c r="B87" s="762" t="s">
        <v>432</v>
      </c>
      <c r="C87" s="761">
        <v>52</v>
      </c>
      <c r="D87" s="754">
        <v>20</v>
      </c>
      <c r="E87" s="753">
        <v>4</v>
      </c>
      <c r="F87" s="755">
        <v>6478</v>
      </c>
      <c r="G87" s="769">
        <v>5083</v>
      </c>
    </row>
    <row r="88" spans="1:7">
      <c r="A88" s="761" t="s">
        <v>53</v>
      </c>
      <c r="B88" s="762" t="s">
        <v>455</v>
      </c>
      <c r="C88" s="761">
        <v>52</v>
      </c>
      <c r="D88" s="754">
        <v>30</v>
      </c>
      <c r="E88" s="753">
        <v>5</v>
      </c>
      <c r="F88" s="755">
        <v>6540</v>
      </c>
      <c r="G88" s="769">
        <v>7113</v>
      </c>
    </row>
    <row r="89" spans="1:7" ht="15" customHeight="1">
      <c r="A89" s="761" t="s">
        <v>67</v>
      </c>
      <c r="B89" s="762" t="s">
        <v>441</v>
      </c>
      <c r="C89" s="761">
        <v>52</v>
      </c>
      <c r="D89" s="754">
        <v>34</v>
      </c>
      <c r="E89" s="753">
        <v>5</v>
      </c>
      <c r="F89" s="755">
        <v>6688</v>
      </c>
      <c r="G89" s="769">
        <v>5727</v>
      </c>
    </row>
    <row r="90" spans="1:7" ht="15" customHeight="1" thickBot="1">
      <c r="A90" s="765" t="s">
        <v>30</v>
      </c>
      <c r="B90" s="766" t="s">
        <v>607</v>
      </c>
      <c r="C90" s="765">
        <v>52</v>
      </c>
      <c r="D90" s="770">
        <v>35</v>
      </c>
      <c r="E90" s="771">
        <v>5</v>
      </c>
      <c r="F90" s="772">
        <v>6794</v>
      </c>
      <c r="G90" s="773">
        <v>5982</v>
      </c>
    </row>
    <row r="91" spans="1:7" s="584" customFormat="1" ht="30" customHeight="1" thickBot="1">
      <c r="A91" s="759" t="s">
        <v>362</v>
      </c>
      <c r="B91" s="760" t="s">
        <v>363</v>
      </c>
      <c r="C91" s="767" t="s">
        <v>364</v>
      </c>
      <c r="D91" s="585" t="s">
        <v>365</v>
      </c>
      <c r="E91" s="585" t="s">
        <v>600</v>
      </c>
      <c r="F91" s="585" t="s">
        <v>671</v>
      </c>
      <c r="G91" s="768" t="s">
        <v>585</v>
      </c>
    </row>
    <row r="92" spans="1:7">
      <c r="A92" s="761" t="s">
        <v>16</v>
      </c>
      <c r="B92" s="762" t="s">
        <v>491</v>
      </c>
      <c r="C92" s="761">
        <v>52</v>
      </c>
      <c r="D92" s="754">
        <v>40</v>
      </c>
      <c r="E92" s="753">
        <v>5</v>
      </c>
      <c r="F92" s="755">
        <v>6828</v>
      </c>
      <c r="G92" s="769">
        <v>13599</v>
      </c>
    </row>
    <row r="93" spans="1:7">
      <c r="A93" s="761" t="s">
        <v>31</v>
      </c>
      <c r="B93" s="762" t="s">
        <v>451</v>
      </c>
      <c r="C93" s="761">
        <v>52</v>
      </c>
      <c r="D93" s="754">
        <v>19.03846153846154</v>
      </c>
      <c r="E93" s="753">
        <v>4</v>
      </c>
      <c r="F93" s="755">
        <v>6937</v>
      </c>
      <c r="G93" s="769">
        <v>4331</v>
      </c>
    </row>
    <row r="94" spans="1:7">
      <c r="A94" s="761" t="s">
        <v>31</v>
      </c>
      <c r="B94" s="762" t="s">
        <v>434</v>
      </c>
      <c r="C94" s="761">
        <v>52</v>
      </c>
      <c r="D94" s="754">
        <v>23.03846153846154</v>
      </c>
      <c r="E94" s="753">
        <v>5</v>
      </c>
      <c r="F94" s="755">
        <v>6937</v>
      </c>
      <c r="G94" s="769">
        <v>4565</v>
      </c>
    </row>
    <row r="95" spans="1:7">
      <c r="A95" s="761" t="s">
        <v>61</v>
      </c>
      <c r="B95" s="762" t="s">
        <v>440</v>
      </c>
      <c r="C95" s="761">
        <v>48</v>
      </c>
      <c r="D95" s="754">
        <v>19.354166666666668</v>
      </c>
      <c r="E95" s="753">
        <v>4</v>
      </c>
      <c r="F95" s="755">
        <v>7153</v>
      </c>
      <c r="G95" s="769">
        <v>7148</v>
      </c>
    </row>
    <row r="96" spans="1:7">
      <c r="A96" s="761" t="s">
        <v>72</v>
      </c>
      <c r="B96" s="762" t="s">
        <v>461</v>
      </c>
      <c r="C96" s="761">
        <v>52</v>
      </c>
      <c r="D96" s="754">
        <v>38.307692307692307</v>
      </c>
      <c r="E96" s="753">
        <v>5</v>
      </c>
      <c r="F96" s="755">
        <v>7255</v>
      </c>
      <c r="G96" s="769">
        <v>9041</v>
      </c>
    </row>
    <row r="97" spans="1:7" ht="30">
      <c r="A97" s="761" t="s">
        <v>327</v>
      </c>
      <c r="B97" s="762" t="s">
        <v>456</v>
      </c>
      <c r="C97" s="761">
        <v>52</v>
      </c>
      <c r="D97" s="754">
        <v>32</v>
      </c>
      <c r="E97" s="753">
        <v>4</v>
      </c>
      <c r="F97" s="755">
        <v>7459</v>
      </c>
      <c r="G97" s="769">
        <v>7681</v>
      </c>
    </row>
    <row r="98" spans="1:7">
      <c r="A98" s="761" t="s">
        <v>59</v>
      </c>
      <c r="B98" s="762" t="s">
        <v>452</v>
      </c>
      <c r="C98" s="761">
        <v>52</v>
      </c>
      <c r="D98" s="754">
        <v>30</v>
      </c>
      <c r="E98" s="753">
        <v>4</v>
      </c>
      <c r="F98" s="755">
        <v>7536</v>
      </c>
      <c r="G98" s="769">
        <v>8215</v>
      </c>
    </row>
    <row r="99" spans="1:7">
      <c r="A99" s="761" t="s">
        <v>63</v>
      </c>
      <c r="B99" s="762" t="s">
        <v>450</v>
      </c>
      <c r="C99" s="761">
        <v>52</v>
      </c>
      <c r="D99" s="754">
        <v>37</v>
      </c>
      <c r="E99" s="753">
        <v>5</v>
      </c>
      <c r="F99" s="755">
        <v>7837</v>
      </c>
      <c r="G99" s="769">
        <v>8793</v>
      </c>
    </row>
    <row r="100" spans="1:7" ht="16.5" customHeight="1">
      <c r="A100" s="761" t="s">
        <v>64</v>
      </c>
      <c r="B100" s="762" t="s">
        <v>403</v>
      </c>
      <c r="C100" s="761">
        <v>52</v>
      </c>
      <c r="D100" s="754">
        <v>10</v>
      </c>
      <c r="E100" s="753">
        <v>2</v>
      </c>
      <c r="F100" s="755">
        <v>7863</v>
      </c>
      <c r="G100" s="769">
        <v>6495</v>
      </c>
    </row>
    <row r="101" spans="1:7">
      <c r="A101" s="761" t="s">
        <v>35</v>
      </c>
      <c r="B101" s="762" t="s">
        <v>457</v>
      </c>
      <c r="C101" s="761">
        <v>52</v>
      </c>
      <c r="D101" s="754">
        <v>43.5</v>
      </c>
      <c r="E101" s="753">
        <v>5</v>
      </c>
      <c r="F101" s="755">
        <v>8109</v>
      </c>
      <c r="G101" s="769">
        <v>7545</v>
      </c>
    </row>
    <row r="102" spans="1:7" ht="30">
      <c r="A102" s="761" t="s">
        <v>66</v>
      </c>
      <c r="B102" s="762" t="s">
        <v>436</v>
      </c>
      <c r="C102" s="761">
        <v>52</v>
      </c>
      <c r="D102" s="754">
        <v>20</v>
      </c>
      <c r="E102" s="753">
        <v>4</v>
      </c>
      <c r="F102" s="755">
        <v>8117</v>
      </c>
      <c r="G102" s="769">
        <v>7878</v>
      </c>
    </row>
    <row r="103" spans="1:7">
      <c r="A103" s="761" t="s">
        <v>17</v>
      </c>
      <c r="B103" s="762" t="s">
        <v>459</v>
      </c>
      <c r="C103" s="761">
        <v>52</v>
      </c>
      <c r="D103" s="754">
        <v>41.92307692307692</v>
      </c>
      <c r="E103" s="753">
        <v>5</v>
      </c>
      <c r="F103" s="755">
        <v>8181</v>
      </c>
      <c r="G103" s="769">
        <v>7073</v>
      </c>
    </row>
    <row r="104" spans="1:7" ht="13.5" customHeight="1">
      <c r="A104" s="761" t="s">
        <v>67</v>
      </c>
      <c r="B104" s="762" t="s">
        <v>462</v>
      </c>
      <c r="C104" s="761">
        <v>52</v>
      </c>
      <c r="D104" s="754">
        <v>28</v>
      </c>
      <c r="E104" s="753">
        <v>5</v>
      </c>
      <c r="F104" s="755">
        <v>8491</v>
      </c>
      <c r="G104" s="769">
        <v>8613</v>
      </c>
    </row>
    <row r="105" spans="1:7" ht="15" customHeight="1">
      <c r="A105" s="761" t="s">
        <v>57</v>
      </c>
      <c r="B105" s="762" t="s">
        <v>443</v>
      </c>
      <c r="C105" s="761">
        <v>50</v>
      </c>
      <c r="D105" s="754">
        <v>30</v>
      </c>
      <c r="E105" s="753">
        <v>6</v>
      </c>
      <c r="F105" s="755">
        <v>9378</v>
      </c>
      <c r="G105" s="769">
        <v>5921</v>
      </c>
    </row>
    <row r="106" spans="1:7">
      <c r="A106" s="761" t="s">
        <v>70</v>
      </c>
      <c r="B106" s="762" t="s">
        <v>477</v>
      </c>
      <c r="C106" s="761">
        <v>52</v>
      </c>
      <c r="D106" s="754">
        <v>56</v>
      </c>
      <c r="E106" s="753">
        <v>6</v>
      </c>
      <c r="F106" s="755">
        <v>9484</v>
      </c>
      <c r="G106" s="769">
        <v>6404</v>
      </c>
    </row>
    <row r="107" spans="1:7">
      <c r="A107" s="761" t="s">
        <v>64</v>
      </c>
      <c r="B107" s="762" t="s">
        <v>465</v>
      </c>
      <c r="C107" s="761">
        <v>52</v>
      </c>
      <c r="D107" s="754">
        <v>30</v>
      </c>
      <c r="E107" s="753">
        <v>4</v>
      </c>
      <c r="F107" s="755">
        <v>9588</v>
      </c>
      <c r="G107" s="769">
        <v>14253</v>
      </c>
    </row>
    <row r="108" spans="1:7">
      <c r="A108" s="761" t="s">
        <v>48</v>
      </c>
      <c r="B108" s="762" t="s">
        <v>467</v>
      </c>
      <c r="C108" s="761">
        <v>52</v>
      </c>
      <c r="D108" s="754">
        <v>40</v>
      </c>
      <c r="E108" s="753">
        <v>5</v>
      </c>
      <c r="F108" s="755">
        <v>9644</v>
      </c>
      <c r="G108" s="769">
        <v>11219</v>
      </c>
    </row>
    <row r="109" spans="1:7" ht="17.25" customHeight="1">
      <c r="A109" s="761" t="s">
        <v>57</v>
      </c>
      <c r="B109" s="762" t="s">
        <v>463</v>
      </c>
      <c r="C109" s="761">
        <v>50</v>
      </c>
      <c r="D109" s="754">
        <v>30</v>
      </c>
      <c r="E109" s="753">
        <v>5</v>
      </c>
      <c r="F109" s="755">
        <v>9933</v>
      </c>
      <c r="G109" s="769">
        <v>11390</v>
      </c>
    </row>
    <row r="110" spans="1:7">
      <c r="A110" s="761" t="s">
        <v>17</v>
      </c>
      <c r="B110" s="762" t="s">
        <v>676</v>
      </c>
      <c r="C110" s="761">
        <v>52</v>
      </c>
      <c r="D110" s="754">
        <v>45.692307692307693</v>
      </c>
      <c r="E110" s="753">
        <v>6</v>
      </c>
      <c r="F110" s="755">
        <v>10085</v>
      </c>
      <c r="G110" s="769">
        <v>11402</v>
      </c>
    </row>
    <row r="111" spans="1:7">
      <c r="A111" s="761" t="s">
        <v>26</v>
      </c>
      <c r="B111" s="762" t="s">
        <v>469</v>
      </c>
      <c r="C111" s="761">
        <v>52</v>
      </c>
      <c r="D111" s="754">
        <v>29</v>
      </c>
      <c r="E111" s="753">
        <v>5</v>
      </c>
      <c r="F111" s="755">
        <v>10190</v>
      </c>
      <c r="G111" s="769">
        <v>10185</v>
      </c>
    </row>
    <row r="112" spans="1:7">
      <c r="A112" s="761" t="s">
        <v>38</v>
      </c>
      <c r="B112" s="762" t="s">
        <v>458</v>
      </c>
      <c r="C112" s="761">
        <v>52</v>
      </c>
      <c r="D112" s="754">
        <v>37.5</v>
      </c>
      <c r="E112" s="753">
        <v>5</v>
      </c>
      <c r="F112" s="755">
        <v>10201</v>
      </c>
      <c r="G112" s="769">
        <v>9813</v>
      </c>
    </row>
    <row r="113" spans="1:7">
      <c r="A113" s="761" t="s">
        <v>70</v>
      </c>
      <c r="B113" s="762" t="s">
        <v>471</v>
      </c>
      <c r="C113" s="761">
        <v>52</v>
      </c>
      <c r="D113" s="754">
        <v>52</v>
      </c>
      <c r="E113" s="753">
        <v>6</v>
      </c>
      <c r="F113" s="755">
        <v>10355</v>
      </c>
      <c r="G113" s="769">
        <v>4450</v>
      </c>
    </row>
    <row r="114" spans="1:7" ht="15" customHeight="1">
      <c r="A114" s="761" t="s">
        <v>18</v>
      </c>
      <c r="B114" s="762" t="s">
        <v>503</v>
      </c>
      <c r="C114" s="761">
        <v>48</v>
      </c>
      <c r="D114" s="754">
        <v>41.041666666666664</v>
      </c>
      <c r="E114" s="753">
        <v>6</v>
      </c>
      <c r="F114" s="755">
        <v>10362</v>
      </c>
      <c r="G114" s="769">
        <v>16944</v>
      </c>
    </row>
    <row r="115" spans="1:7">
      <c r="A115" s="761" t="s">
        <v>21</v>
      </c>
      <c r="B115" s="762" t="s">
        <v>608</v>
      </c>
      <c r="C115" s="761">
        <v>52</v>
      </c>
      <c r="D115" s="754">
        <v>40</v>
      </c>
      <c r="E115" s="753">
        <v>5</v>
      </c>
      <c r="F115" s="755">
        <v>10461</v>
      </c>
      <c r="G115" s="769">
        <v>10521</v>
      </c>
    </row>
    <row r="116" spans="1:7" ht="15" customHeight="1">
      <c r="A116" s="761" t="s">
        <v>30</v>
      </c>
      <c r="B116" s="762" t="s">
        <v>474</v>
      </c>
      <c r="C116" s="761">
        <v>52</v>
      </c>
      <c r="D116" s="753">
        <v>48</v>
      </c>
      <c r="E116" s="753">
        <v>6</v>
      </c>
      <c r="F116" s="755">
        <v>10465</v>
      </c>
      <c r="G116" s="769">
        <v>11128</v>
      </c>
    </row>
    <row r="117" spans="1:7">
      <c r="A117" s="761" t="s">
        <v>68</v>
      </c>
      <c r="B117" s="762" t="s">
        <v>470</v>
      </c>
      <c r="C117" s="761">
        <v>52</v>
      </c>
      <c r="D117" s="754">
        <v>18</v>
      </c>
      <c r="E117" s="753">
        <v>3</v>
      </c>
      <c r="F117" s="755">
        <v>10700</v>
      </c>
      <c r="G117" s="769">
        <v>8379</v>
      </c>
    </row>
    <row r="118" spans="1:7" ht="14.25" customHeight="1">
      <c r="A118" s="761" t="s">
        <v>39</v>
      </c>
      <c r="B118" s="762" t="s">
        <v>488</v>
      </c>
      <c r="C118" s="761">
        <v>52</v>
      </c>
      <c r="D118" s="754">
        <v>17.53846153846154</v>
      </c>
      <c r="E118" s="753">
        <v>3</v>
      </c>
      <c r="F118" s="755">
        <v>10815</v>
      </c>
      <c r="G118" s="769">
        <v>13349</v>
      </c>
    </row>
    <row r="119" spans="1:7" ht="30">
      <c r="A119" s="761" t="s">
        <v>66</v>
      </c>
      <c r="B119" s="762" t="s">
        <v>460</v>
      </c>
      <c r="C119" s="761">
        <v>52</v>
      </c>
      <c r="D119" s="754">
        <v>37.5</v>
      </c>
      <c r="E119" s="753">
        <v>5</v>
      </c>
      <c r="F119" s="755">
        <v>10927</v>
      </c>
      <c r="G119" s="769">
        <v>10530</v>
      </c>
    </row>
    <row r="120" spans="1:7">
      <c r="A120" s="761" t="s">
        <v>53</v>
      </c>
      <c r="B120" s="762" t="s">
        <v>447</v>
      </c>
      <c r="C120" s="761">
        <v>52</v>
      </c>
      <c r="D120" s="754">
        <v>35</v>
      </c>
      <c r="E120" s="753">
        <v>5</v>
      </c>
      <c r="F120" s="755">
        <v>11096</v>
      </c>
      <c r="G120" s="769">
        <v>16811</v>
      </c>
    </row>
    <row r="121" spans="1:7" ht="15" customHeight="1" thickBot="1">
      <c r="A121" s="765" t="s">
        <v>67</v>
      </c>
      <c r="B121" s="766" t="s">
        <v>454</v>
      </c>
      <c r="C121" s="765">
        <v>52</v>
      </c>
      <c r="D121" s="770">
        <v>27</v>
      </c>
      <c r="E121" s="771">
        <v>4</v>
      </c>
      <c r="F121" s="772">
        <v>11366</v>
      </c>
      <c r="G121" s="773">
        <v>8038</v>
      </c>
    </row>
    <row r="122" spans="1:7" s="584" customFormat="1" ht="30" customHeight="1" thickBot="1">
      <c r="A122" s="759" t="s">
        <v>362</v>
      </c>
      <c r="B122" s="760" t="s">
        <v>363</v>
      </c>
      <c r="C122" s="767" t="s">
        <v>364</v>
      </c>
      <c r="D122" s="585" t="s">
        <v>365</v>
      </c>
      <c r="E122" s="585" t="s">
        <v>600</v>
      </c>
      <c r="F122" s="585" t="s">
        <v>671</v>
      </c>
      <c r="G122" s="768" t="s">
        <v>585</v>
      </c>
    </row>
    <row r="123" spans="1:7">
      <c r="A123" s="761" t="s">
        <v>70</v>
      </c>
      <c r="B123" s="762" t="s">
        <v>482</v>
      </c>
      <c r="C123" s="761">
        <v>52</v>
      </c>
      <c r="D123" s="754">
        <v>44</v>
      </c>
      <c r="E123" s="753">
        <v>5</v>
      </c>
      <c r="F123" s="755">
        <v>11562</v>
      </c>
      <c r="G123" s="769">
        <v>6286</v>
      </c>
    </row>
    <row r="124" spans="1:7" ht="30">
      <c r="A124" s="761" t="s">
        <v>66</v>
      </c>
      <c r="B124" s="762" t="s">
        <v>472</v>
      </c>
      <c r="C124" s="761">
        <v>52</v>
      </c>
      <c r="D124" s="754">
        <v>28</v>
      </c>
      <c r="E124" s="753">
        <v>4</v>
      </c>
      <c r="F124" s="755">
        <v>11693</v>
      </c>
      <c r="G124" s="769">
        <v>11892</v>
      </c>
    </row>
    <row r="125" spans="1:7" ht="30">
      <c r="A125" s="761" t="s">
        <v>66</v>
      </c>
      <c r="B125" s="762" t="s">
        <v>479</v>
      </c>
      <c r="C125" s="761">
        <v>52</v>
      </c>
      <c r="D125" s="754">
        <v>28</v>
      </c>
      <c r="E125" s="753">
        <v>4</v>
      </c>
      <c r="F125" s="755">
        <v>12146</v>
      </c>
      <c r="G125" s="769">
        <v>14328</v>
      </c>
    </row>
    <row r="126" spans="1:7">
      <c r="A126" s="761" t="s">
        <v>63</v>
      </c>
      <c r="B126" s="762" t="s">
        <v>485</v>
      </c>
      <c r="C126" s="761">
        <v>52</v>
      </c>
      <c r="D126" s="754">
        <v>45</v>
      </c>
      <c r="E126" s="753">
        <v>5</v>
      </c>
      <c r="F126" s="755">
        <v>12503</v>
      </c>
      <c r="G126" s="769">
        <v>15365</v>
      </c>
    </row>
    <row r="127" spans="1:7">
      <c r="A127" s="761" t="s">
        <v>70</v>
      </c>
      <c r="B127" s="762" t="s">
        <v>476</v>
      </c>
      <c r="C127" s="761">
        <v>52</v>
      </c>
      <c r="D127" s="754">
        <v>56</v>
      </c>
      <c r="E127" s="753">
        <v>6</v>
      </c>
      <c r="F127" s="755">
        <v>12628</v>
      </c>
      <c r="G127" s="769">
        <v>6406</v>
      </c>
    </row>
    <row r="128" spans="1:7" s="584" customFormat="1" ht="30">
      <c r="A128" s="761" t="s">
        <v>66</v>
      </c>
      <c r="B128" s="762" t="s">
        <v>487</v>
      </c>
      <c r="C128" s="761">
        <v>52</v>
      </c>
      <c r="D128" s="754">
        <v>40.5</v>
      </c>
      <c r="E128" s="753">
        <v>5</v>
      </c>
      <c r="F128" s="755">
        <v>13053</v>
      </c>
      <c r="G128" s="769">
        <v>15441</v>
      </c>
    </row>
    <row r="129" spans="1:7" ht="30">
      <c r="A129" s="761" t="s">
        <v>16</v>
      </c>
      <c r="B129" s="762" t="s">
        <v>677</v>
      </c>
      <c r="C129" s="761">
        <v>52</v>
      </c>
      <c r="D129" s="754">
        <v>40</v>
      </c>
      <c r="E129" s="753">
        <v>5</v>
      </c>
      <c r="F129" s="755">
        <v>13609</v>
      </c>
      <c r="G129" s="769">
        <v>19300</v>
      </c>
    </row>
    <row r="130" spans="1:7">
      <c r="A130" s="761" t="s">
        <v>64</v>
      </c>
      <c r="B130" s="762" t="s">
        <v>498</v>
      </c>
      <c r="C130" s="761">
        <v>52</v>
      </c>
      <c r="D130" s="754">
        <v>30</v>
      </c>
      <c r="E130" s="753">
        <v>5</v>
      </c>
      <c r="F130" s="755">
        <v>13669</v>
      </c>
      <c r="G130" s="769">
        <v>23154</v>
      </c>
    </row>
    <row r="131" spans="1:7" ht="14.25" customHeight="1">
      <c r="A131" s="761" t="s">
        <v>64</v>
      </c>
      <c r="B131" s="762" t="s">
        <v>478</v>
      </c>
      <c r="C131" s="761">
        <v>52</v>
      </c>
      <c r="D131" s="754">
        <v>40</v>
      </c>
      <c r="E131" s="753">
        <v>6</v>
      </c>
      <c r="F131" s="755">
        <v>14032</v>
      </c>
      <c r="G131" s="769">
        <v>13975</v>
      </c>
    </row>
    <row r="132" spans="1:7">
      <c r="A132" s="761" t="s">
        <v>20</v>
      </c>
      <c r="B132" s="762" t="s">
        <v>495</v>
      </c>
      <c r="C132" s="761">
        <v>52</v>
      </c>
      <c r="D132" s="754">
        <v>35.91346153846154</v>
      </c>
      <c r="E132" s="753">
        <v>5</v>
      </c>
      <c r="F132" s="755">
        <v>14282</v>
      </c>
      <c r="G132" s="769">
        <v>17152</v>
      </c>
    </row>
    <row r="133" spans="1:7">
      <c r="A133" s="761" t="s">
        <v>53</v>
      </c>
      <c r="B133" s="762" t="s">
        <v>490</v>
      </c>
      <c r="C133" s="761">
        <v>52</v>
      </c>
      <c r="D133" s="754">
        <v>33</v>
      </c>
      <c r="E133" s="753">
        <v>5</v>
      </c>
      <c r="F133" s="755">
        <v>14425</v>
      </c>
      <c r="G133" s="769">
        <v>16520</v>
      </c>
    </row>
    <row r="134" spans="1:7">
      <c r="A134" s="761" t="s">
        <v>38</v>
      </c>
      <c r="B134" s="762" t="s">
        <v>483</v>
      </c>
      <c r="C134" s="761">
        <v>52</v>
      </c>
      <c r="D134" s="754">
        <v>45</v>
      </c>
      <c r="E134" s="753">
        <v>5</v>
      </c>
      <c r="F134" s="755">
        <v>14553</v>
      </c>
      <c r="G134" s="769">
        <v>13248</v>
      </c>
    </row>
    <row r="135" spans="1:7" ht="30">
      <c r="A135" s="761" t="s">
        <v>66</v>
      </c>
      <c r="B135" s="762" t="s">
        <v>475</v>
      </c>
      <c r="C135" s="761">
        <v>52</v>
      </c>
      <c r="D135" s="754">
        <v>43</v>
      </c>
      <c r="E135" s="753">
        <v>6</v>
      </c>
      <c r="F135" s="755">
        <v>14630</v>
      </c>
      <c r="G135" s="769">
        <v>13378</v>
      </c>
    </row>
    <row r="136" spans="1:7">
      <c r="A136" s="761" t="s">
        <v>22</v>
      </c>
      <c r="B136" s="762" t="s">
        <v>481</v>
      </c>
      <c r="C136" s="761">
        <v>52</v>
      </c>
      <c r="D136" s="754">
        <v>40</v>
      </c>
      <c r="E136" s="753">
        <v>4</v>
      </c>
      <c r="F136" s="755">
        <v>15000</v>
      </c>
      <c r="G136" s="769">
        <v>15000</v>
      </c>
    </row>
    <row r="137" spans="1:7">
      <c r="A137" s="761" t="s">
        <v>42</v>
      </c>
      <c r="B137" s="762" t="s">
        <v>473</v>
      </c>
      <c r="C137" s="761">
        <v>52</v>
      </c>
      <c r="D137" s="754">
        <v>51.471153846153847</v>
      </c>
      <c r="E137" s="753">
        <v>6</v>
      </c>
      <c r="F137" s="755">
        <v>15598</v>
      </c>
      <c r="G137" s="769">
        <v>13147</v>
      </c>
    </row>
    <row r="138" spans="1:7">
      <c r="A138" s="761" t="s">
        <v>64</v>
      </c>
      <c r="B138" s="762" t="s">
        <v>466</v>
      </c>
      <c r="C138" s="761">
        <v>52</v>
      </c>
      <c r="D138" s="754">
        <v>26</v>
      </c>
      <c r="E138" s="753">
        <v>4</v>
      </c>
      <c r="F138" s="755">
        <v>15812</v>
      </c>
      <c r="G138" s="769">
        <v>12907</v>
      </c>
    </row>
    <row r="139" spans="1:7">
      <c r="A139" s="761" t="s">
        <v>68</v>
      </c>
      <c r="B139" s="762" t="s">
        <v>486</v>
      </c>
      <c r="C139" s="761">
        <v>52</v>
      </c>
      <c r="D139" s="754">
        <v>48</v>
      </c>
      <c r="E139" s="753">
        <v>6</v>
      </c>
      <c r="F139" s="755">
        <v>15842</v>
      </c>
      <c r="G139" s="769">
        <v>14496</v>
      </c>
    </row>
    <row r="140" spans="1:7">
      <c r="A140" s="761" t="s">
        <v>24</v>
      </c>
      <c r="B140" s="762" t="s">
        <v>468</v>
      </c>
      <c r="C140" s="761">
        <v>50</v>
      </c>
      <c r="D140" s="754">
        <v>30</v>
      </c>
      <c r="E140" s="753">
        <v>4</v>
      </c>
      <c r="F140" s="755">
        <v>16326</v>
      </c>
      <c r="G140" s="769">
        <v>15992</v>
      </c>
    </row>
    <row r="141" spans="1:7">
      <c r="A141" s="761" t="s">
        <v>64</v>
      </c>
      <c r="B141" s="762" t="s">
        <v>453</v>
      </c>
      <c r="C141" s="761">
        <v>52</v>
      </c>
      <c r="D141" s="754">
        <v>24</v>
      </c>
      <c r="E141" s="753">
        <v>4</v>
      </c>
      <c r="F141" s="755">
        <v>16424</v>
      </c>
      <c r="G141" s="769">
        <v>12991</v>
      </c>
    </row>
    <row r="142" spans="1:7">
      <c r="A142" s="761" t="s">
        <v>70</v>
      </c>
      <c r="B142" s="762" t="s">
        <v>601</v>
      </c>
      <c r="C142" s="761">
        <v>52</v>
      </c>
      <c r="D142" s="754">
        <v>56</v>
      </c>
      <c r="E142" s="753">
        <v>6</v>
      </c>
      <c r="F142" s="755">
        <v>16745</v>
      </c>
      <c r="G142" s="769">
        <v>6458</v>
      </c>
    </row>
    <row r="143" spans="1:7">
      <c r="A143" s="761" t="s">
        <v>70</v>
      </c>
      <c r="B143" s="762" t="s">
        <v>517</v>
      </c>
      <c r="C143" s="761">
        <v>52</v>
      </c>
      <c r="D143" s="754">
        <v>56</v>
      </c>
      <c r="E143" s="753">
        <v>6</v>
      </c>
      <c r="F143" s="755">
        <v>16784</v>
      </c>
      <c r="G143" s="769">
        <v>10727</v>
      </c>
    </row>
    <row r="144" spans="1:7" ht="30">
      <c r="A144" s="761" t="s">
        <v>46</v>
      </c>
      <c r="B144" s="762" t="s">
        <v>496</v>
      </c>
      <c r="C144" s="761">
        <v>50</v>
      </c>
      <c r="D144" s="754">
        <v>41.6</v>
      </c>
      <c r="E144" s="753">
        <v>6</v>
      </c>
      <c r="F144" s="755">
        <v>17613</v>
      </c>
      <c r="G144" s="769">
        <v>23779</v>
      </c>
    </row>
    <row r="145" spans="1:7">
      <c r="A145" s="761" t="s">
        <v>55</v>
      </c>
      <c r="B145" s="762" t="s">
        <v>484</v>
      </c>
      <c r="C145" s="761">
        <v>52</v>
      </c>
      <c r="D145" s="754">
        <v>36</v>
      </c>
      <c r="E145" s="753">
        <v>5</v>
      </c>
      <c r="F145" s="755">
        <v>18208</v>
      </c>
      <c r="G145" s="769">
        <v>20132</v>
      </c>
    </row>
    <row r="146" spans="1:7" ht="15" customHeight="1">
      <c r="A146" s="761" t="s">
        <v>30</v>
      </c>
      <c r="B146" s="762" t="s">
        <v>502</v>
      </c>
      <c r="C146" s="761">
        <v>52</v>
      </c>
      <c r="D146" s="754">
        <v>40</v>
      </c>
      <c r="E146" s="753">
        <v>6</v>
      </c>
      <c r="F146" s="755">
        <v>18444</v>
      </c>
      <c r="G146" s="769">
        <v>20436</v>
      </c>
    </row>
    <row r="147" spans="1:7">
      <c r="A147" s="761" t="s">
        <v>31</v>
      </c>
      <c r="B147" s="762" t="s">
        <v>464</v>
      </c>
      <c r="C147" s="761">
        <v>52</v>
      </c>
      <c r="D147" s="754">
        <v>38.07692307692308</v>
      </c>
      <c r="E147" s="753">
        <v>4</v>
      </c>
      <c r="F147" s="755">
        <v>19763</v>
      </c>
      <c r="G147" s="769">
        <v>15071</v>
      </c>
    </row>
    <row r="148" spans="1:7">
      <c r="A148" s="761" t="s">
        <v>53</v>
      </c>
      <c r="B148" s="762" t="s">
        <v>480</v>
      </c>
      <c r="C148" s="761">
        <v>52</v>
      </c>
      <c r="D148" s="754">
        <v>35</v>
      </c>
      <c r="E148" s="753">
        <v>5</v>
      </c>
      <c r="F148" s="755">
        <v>20066</v>
      </c>
      <c r="G148" s="769">
        <v>21272</v>
      </c>
    </row>
    <row r="149" spans="1:7" ht="14.25" customHeight="1" thickBot="1">
      <c r="A149" s="765" t="s">
        <v>63</v>
      </c>
      <c r="B149" s="766" t="s">
        <v>497</v>
      </c>
      <c r="C149" s="765">
        <v>52</v>
      </c>
      <c r="D149" s="770">
        <v>44.5</v>
      </c>
      <c r="E149" s="771">
        <v>6</v>
      </c>
      <c r="F149" s="772">
        <v>21323</v>
      </c>
      <c r="G149" s="773">
        <v>24535</v>
      </c>
    </row>
    <row r="150" spans="1:7" s="584" customFormat="1" ht="30" customHeight="1" thickBot="1">
      <c r="A150" s="759" t="s">
        <v>362</v>
      </c>
      <c r="B150" s="760" t="s">
        <v>363</v>
      </c>
      <c r="C150" s="767" t="s">
        <v>364</v>
      </c>
      <c r="D150" s="585" t="s">
        <v>365</v>
      </c>
      <c r="E150" s="585" t="s">
        <v>600</v>
      </c>
      <c r="F150" s="585" t="s">
        <v>671</v>
      </c>
      <c r="G150" s="768" t="s">
        <v>585</v>
      </c>
    </row>
    <row r="151" spans="1:7">
      <c r="A151" s="761" t="s">
        <v>31</v>
      </c>
      <c r="B151" s="762" t="s">
        <v>489</v>
      </c>
      <c r="C151" s="761">
        <v>52</v>
      </c>
      <c r="D151" s="754">
        <v>38.07692307692308</v>
      </c>
      <c r="E151" s="753">
        <v>4</v>
      </c>
      <c r="F151" s="755">
        <v>21490</v>
      </c>
      <c r="G151" s="769">
        <v>19357</v>
      </c>
    </row>
    <row r="152" spans="1:7">
      <c r="A152" s="761" t="s">
        <v>54</v>
      </c>
      <c r="B152" s="762" t="s">
        <v>505</v>
      </c>
      <c r="C152" s="761">
        <v>52</v>
      </c>
      <c r="D152" s="754">
        <v>47.92307692307692</v>
      </c>
      <c r="E152" s="753">
        <v>6</v>
      </c>
      <c r="F152" s="755">
        <v>22224</v>
      </c>
      <c r="G152" s="769">
        <v>26869</v>
      </c>
    </row>
    <row r="153" spans="1:7" ht="15.75" customHeight="1">
      <c r="A153" s="761" t="s">
        <v>36</v>
      </c>
      <c r="B153" s="762" t="s">
        <v>492</v>
      </c>
      <c r="C153" s="761">
        <v>52</v>
      </c>
      <c r="D153" s="754">
        <v>49</v>
      </c>
      <c r="E153" s="753">
        <v>6</v>
      </c>
      <c r="F153" s="755">
        <v>22431</v>
      </c>
      <c r="G153" s="769">
        <v>18376</v>
      </c>
    </row>
    <row r="154" spans="1:7">
      <c r="A154" s="761" t="s">
        <v>62</v>
      </c>
      <c r="B154" s="762" t="s">
        <v>493</v>
      </c>
      <c r="C154" s="761">
        <v>52</v>
      </c>
      <c r="D154" s="754">
        <v>46.846153846153847</v>
      </c>
      <c r="E154" s="753">
        <v>6</v>
      </c>
      <c r="F154" s="755">
        <v>22918</v>
      </c>
      <c r="G154" s="769">
        <v>21147</v>
      </c>
    </row>
    <row r="155" spans="1:7" ht="30">
      <c r="A155" s="761" t="s">
        <v>66</v>
      </c>
      <c r="B155" s="762" t="s">
        <v>494</v>
      </c>
      <c r="C155" s="761">
        <v>52</v>
      </c>
      <c r="D155" s="754">
        <v>37.5</v>
      </c>
      <c r="E155" s="753">
        <v>5</v>
      </c>
      <c r="F155" s="755">
        <v>23242</v>
      </c>
      <c r="G155" s="769">
        <v>22111</v>
      </c>
    </row>
    <row r="156" spans="1:7">
      <c r="A156" s="761" t="s">
        <v>45</v>
      </c>
      <c r="B156" s="762" t="s">
        <v>500</v>
      </c>
      <c r="C156" s="761">
        <v>52</v>
      </c>
      <c r="D156" s="754">
        <v>43.230769230769234</v>
      </c>
      <c r="E156" s="753">
        <v>6</v>
      </c>
      <c r="F156" s="755">
        <v>24294</v>
      </c>
      <c r="G156" s="769">
        <v>20949</v>
      </c>
    </row>
    <row r="157" spans="1:7" ht="13.5" customHeight="1">
      <c r="A157" s="761" t="s">
        <v>67</v>
      </c>
      <c r="B157" s="762" t="s">
        <v>506</v>
      </c>
      <c r="C157" s="761">
        <v>52</v>
      </c>
      <c r="D157" s="754">
        <v>34</v>
      </c>
      <c r="E157" s="753">
        <v>6</v>
      </c>
      <c r="F157" s="755">
        <v>24322</v>
      </c>
      <c r="G157" s="769">
        <v>28636</v>
      </c>
    </row>
    <row r="158" spans="1:7">
      <c r="A158" s="761" t="s">
        <v>64</v>
      </c>
      <c r="B158" s="762" t="s">
        <v>514</v>
      </c>
      <c r="C158" s="761">
        <v>52</v>
      </c>
      <c r="D158" s="754">
        <v>54</v>
      </c>
      <c r="E158" s="753">
        <v>6</v>
      </c>
      <c r="F158" s="755">
        <v>24794</v>
      </c>
      <c r="G158" s="769">
        <v>29094</v>
      </c>
    </row>
    <row r="159" spans="1:7">
      <c r="A159" s="761" t="s">
        <v>70</v>
      </c>
      <c r="B159" s="762" t="s">
        <v>525</v>
      </c>
      <c r="C159" s="761">
        <v>52</v>
      </c>
      <c r="D159" s="754">
        <v>52</v>
      </c>
      <c r="E159" s="753">
        <v>6</v>
      </c>
      <c r="F159" s="755">
        <v>24817</v>
      </c>
      <c r="G159" s="769">
        <v>17001</v>
      </c>
    </row>
    <row r="160" spans="1:7">
      <c r="A160" s="761" t="s">
        <v>67</v>
      </c>
      <c r="B160" s="762" t="s">
        <v>511</v>
      </c>
      <c r="C160" s="761">
        <v>52</v>
      </c>
      <c r="D160" s="754">
        <v>48</v>
      </c>
      <c r="E160" s="753">
        <v>6</v>
      </c>
      <c r="F160" s="755">
        <v>24880</v>
      </c>
      <c r="G160" s="769">
        <v>27933</v>
      </c>
    </row>
    <row r="161" spans="1:7" ht="30">
      <c r="A161" s="761" t="s">
        <v>66</v>
      </c>
      <c r="B161" s="762" t="s">
        <v>508</v>
      </c>
      <c r="C161" s="761">
        <v>52</v>
      </c>
      <c r="D161" s="754">
        <v>41.5</v>
      </c>
      <c r="E161" s="753">
        <v>6</v>
      </c>
      <c r="F161" s="755">
        <v>24973</v>
      </c>
      <c r="G161" s="769">
        <v>26788</v>
      </c>
    </row>
    <row r="162" spans="1:7">
      <c r="A162" s="761" t="s">
        <v>63</v>
      </c>
      <c r="B162" s="762" t="s">
        <v>512</v>
      </c>
      <c r="C162" s="761">
        <v>52</v>
      </c>
      <c r="D162" s="754">
        <v>45</v>
      </c>
      <c r="E162" s="753">
        <v>5</v>
      </c>
      <c r="F162" s="755">
        <v>25805</v>
      </c>
      <c r="G162" s="769">
        <v>29478</v>
      </c>
    </row>
    <row r="163" spans="1:7" ht="15" customHeight="1">
      <c r="A163" s="761" t="s">
        <v>57</v>
      </c>
      <c r="B163" s="762" t="s">
        <v>507</v>
      </c>
      <c r="C163" s="761">
        <v>50</v>
      </c>
      <c r="D163" s="754">
        <v>47</v>
      </c>
      <c r="E163" s="753">
        <v>6</v>
      </c>
      <c r="F163" s="755">
        <v>26873</v>
      </c>
      <c r="G163" s="769">
        <v>25078</v>
      </c>
    </row>
    <row r="164" spans="1:7" ht="30">
      <c r="A164" s="761" t="s">
        <v>66</v>
      </c>
      <c r="B164" s="762" t="s">
        <v>501</v>
      </c>
      <c r="C164" s="761">
        <v>52</v>
      </c>
      <c r="D164" s="754">
        <v>44</v>
      </c>
      <c r="E164" s="753">
        <v>6</v>
      </c>
      <c r="F164" s="755">
        <v>27067</v>
      </c>
      <c r="G164" s="769">
        <v>24098</v>
      </c>
    </row>
    <row r="165" spans="1:7" ht="30">
      <c r="A165" s="761" t="s">
        <v>46</v>
      </c>
      <c r="B165" s="762" t="s">
        <v>522</v>
      </c>
      <c r="C165" s="761">
        <v>50</v>
      </c>
      <c r="D165" s="754">
        <v>47.84</v>
      </c>
      <c r="E165" s="753">
        <v>6</v>
      </c>
      <c r="F165" s="755">
        <v>27082</v>
      </c>
      <c r="G165" s="769">
        <v>33664</v>
      </c>
    </row>
    <row r="166" spans="1:7">
      <c r="A166" s="761" t="s">
        <v>54</v>
      </c>
      <c r="B166" s="762" t="s">
        <v>516</v>
      </c>
      <c r="C166" s="761">
        <v>52</v>
      </c>
      <c r="D166" s="754">
        <v>44.230769230769234</v>
      </c>
      <c r="E166" s="753">
        <v>5</v>
      </c>
      <c r="F166" s="755">
        <v>27130</v>
      </c>
      <c r="G166" s="769">
        <v>32925</v>
      </c>
    </row>
    <row r="167" spans="1:7">
      <c r="A167" s="761" t="s">
        <v>59</v>
      </c>
      <c r="B167" s="762" t="s">
        <v>510</v>
      </c>
      <c r="C167" s="761">
        <v>52</v>
      </c>
      <c r="D167" s="754">
        <v>39</v>
      </c>
      <c r="E167" s="753">
        <v>5</v>
      </c>
      <c r="F167" s="755">
        <v>30182</v>
      </c>
      <c r="G167" s="769">
        <v>31444</v>
      </c>
    </row>
    <row r="168" spans="1:7">
      <c r="A168" s="761" t="s">
        <v>32</v>
      </c>
      <c r="B168" s="762" t="s">
        <v>524</v>
      </c>
      <c r="C168" s="761">
        <v>52</v>
      </c>
      <c r="D168" s="754">
        <v>43</v>
      </c>
      <c r="E168" s="753">
        <v>5</v>
      </c>
      <c r="F168" s="755">
        <v>30204</v>
      </c>
      <c r="G168" s="769">
        <v>35608</v>
      </c>
    </row>
    <row r="169" spans="1:7">
      <c r="A169" s="761" t="s">
        <v>28</v>
      </c>
      <c r="B169" s="762" t="s">
        <v>513</v>
      </c>
      <c r="C169" s="761">
        <v>52</v>
      </c>
      <c r="D169" s="754">
        <v>48</v>
      </c>
      <c r="E169" s="753">
        <v>6</v>
      </c>
      <c r="F169" s="755">
        <v>30271</v>
      </c>
      <c r="G169" s="769">
        <v>31733</v>
      </c>
    </row>
    <row r="170" spans="1:7" ht="15.75" customHeight="1">
      <c r="A170" s="761" t="s">
        <v>23</v>
      </c>
      <c r="B170" s="762" t="s">
        <v>444</v>
      </c>
      <c r="C170" s="761">
        <v>52</v>
      </c>
      <c r="D170" s="754">
        <v>45.96153846153846</v>
      </c>
      <c r="E170" s="753">
        <v>5</v>
      </c>
      <c r="F170" s="755">
        <v>31221</v>
      </c>
      <c r="G170" s="769">
        <v>32312</v>
      </c>
    </row>
    <row r="171" spans="1:7" ht="30">
      <c r="A171" s="761" t="s">
        <v>66</v>
      </c>
      <c r="B171" s="762" t="s">
        <v>509</v>
      </c>
      <c r="C171" s="761">
        <v>52</v>
      </c>
      <c r="D171" s="754">
        <v>45.5</v>
      </c>
      <c r="E171" s="753">
        <v>6</v>
      </c>
      <c r="F171" s="755">
        <v>31688</v>
      </c>
      <c r="G171" s="769">
        <v>33478</v>
      </c>
    </row>
    <row r="172" spans="1:7">
      <c r="A172" s="761" t="s">
        <v>34</v>
      </c>
      <c r="B172" s="762" t="s">
        <v>603</v>
      </c>
      <c r="C172" s="761">
        <v>49</v>
      </c>
      <c r="D172" s="754">
        <v>42</v>
      </c>
      <c r="E172" s="753">
        <v>6</v>
      </c>
      <c r="F172" s="755">
        <v>31694</v>
      </c>
      <c r="G172" s="769">
        <v>36207</v>
      </c>
    </row>
    <row r="173" spans="1:7" ht="16.5" customHeight="1">
      <c r="A173" s="761" t="s">
        <v>53</v>
      </c>
      <c r="B173" s="762" t="s">
        <v>521</v>
      </c>
      <c r="C173" s="761">
        <v>52</v>
      </c>
      <c r="D173" s="754">
        <v>48.5</v>
      </c>
      <c r="E173" s="753">
        <v>6</v>
      </c>
      <c r="F173" s="755">
        <v>31931</v>
      </c>
      <c r="G173" s="769">
        <v>38183</v>
      </c>
    </row>
    <row r="174" spans="1:7">
      <c r="A174" s="761" t="s">
        <v>67</v>
      </c>
      <c r="B174" s="762" t="s">
        <v>519</v>
      </c>
      <c r="C174" s="761">
        <v>52</v>
      </c>
      <c r="D174" s="754">
        <v>48</v>
      </c>
      <c r="E174" s="753">
        <v>6</v>
      </c>
      <c r="F174" s="755">
        <v>32068</v>
      </c>
      <c r="G174" s="769">
        <v>31428</v>
      </c>
    </row>
    <row r="175" spans="1:7">
      <c r="A175" s="761" t="s">
        <v>54</v>
      </c>
      <c r="B175" s="762" t="s">
        <v>526</v>
      </c>
      <c r="C175" s="761">
        <v>52</v>
      </c>
      <c r="D175" s="754">
        <v>44.230769230769234</v>
      </c>
      <c r="E175" s="753">
        <v>5</v>
      </c>
      <c r="F175" s="755">
        <v>33816</v>
      </c>
      <c r="G175" s="769">
        <v>38907</v>
      </c>
    </row>
    <row r="176" spans="1:7">
      <c r="A176" s="761" t="s">
        <v>33</v>
      </c>
      <c r="B176" s="762" t="s">
        <v>520</v>
      </c>
      <c r="C176" s="761">
        <v>52</v>
      </c>
      <c r="D176" s="754">
        <v>46.375</v>
      </c>
      <c r="E176" s="753">
        <v>6</v>
      </c>
      <c r="F176" s="755">
        <v>34260</v>
      </c>
      <c r="G176" s="769">
        <v>35876</v>
      </c>
    </row>
    <row r="177" spans="1:7" ht="30.75" thickBot="1">
      <c r="A177" s="765" t="s">
        <v>66</v>
      </c>
      <c r="B177" s="766" t="s">
        <v>523</v>
      </c>
      <c r="C177" s="765">
        <v>52</v>
      </c>
      <c r="D177" s="770">
        <v>50</v>
      </c>
      <c r="E177" s="771">
        <v>6</v>
      </c>
      <c r="F177" s="772">
        <v>34383</v>
      </c>
      <c r="G177" s="773">
        <v>39775</v>
      </c>
    </row>
    <row r="178" spans="1:7" s="584" customFormat="1" ht="30" customHeight="1" thickBot="1">
      <c r="A178" s="759" t="s">
        <v>362</v>
      </c>
      <c r="B178" s="760" t="s">
        <v>363</v>
      </c>
      <c r="C178" s="767" t="s">
        <v>364</v>
      </c>
      <c r="D178" s="585" t="s">
        <v>365</v>
      </c>
      <c r="E178" s="585" t="s">
        <v>600</v>
      </c>
      <c r="F178" s="585" t="s">
        <v>671</v>
      </c>
      <c r="G178" s="768" t="s">
        <v>585</v>
      </c>
    </row>
    <row r="179" spans="1:7" ht="14.25" customHeight="1">
      <c r="A179" s="761" t="s">
        <v>37</v>
      </c>
      <c r="B179" s="762" t="s">
        <v>499</v>
      </c>
      <c r="C179" s="761">
        <v>52</v>
      </c>
      <c r="D179" s="754">
        <v>44</v>
      </c>
      <c r="E179" s="753">
        <v>6</v>
      </c>
      <c r="F179" s="755">
        <v>35223</v>
      </c>
      <c r="G179" s="769">
        <v>32504</v>
      </c>
    </row>
    <row r="180" spans="1:7">
      <c r="A180" s="761" t="s">
        <v>39</v>
      </c>
      <c r="B180" s="762" t="s">
        <v>602</v>
      </c>
      <c r="C180" s="761">
        <v>52</v>
      </c>
      <c r="D180" s="754">
        <v>48</v>
      </c>
      <c r="E180" s="753">
        <v>6</v>
      </c>
      <c r="F180" s="755">
        <v>35503</v>
      </c>
      <c r="G180" s="769">
        <v>30706</v>
      </c>
    </row>
    <row r="181" spans="1:7">
      <c r="A181" s="761" t="s">
        <v>45</v>
      </c>
      <c r="B181" s="762" t="s">
        <v>515</v>
      </c>
      <c r="C181" s="761">
        <v>52</v>
      </c>
      <c r="D181" s="754">
        <v>47.596153846153847</v>
      </c>
      <c r="E181" s="753">
        <v>6</v>
      </c>
      <c r="F181" s="755">
        <v>36928</v>
      </c>
      <c r="G181" s="769">
        <v>30355</v>
      </c>
    </row>
    <row r="182" spans="1:7">
      <c r="A182" s="761" t="s">
        <v>63</v>
      </c>
      <c r="B182" s="762" t="s">
        <v>529</v>
      </c>
      <c r="C182" s="761">
        <v>52</v>
      </c>
      <c r="D182" s="754">
        <v>46</v>
      </c>
      <c r="E182" s="753">
        <v>6</v>
      </c>
      <c r="F182" s="755">
        <v>37842</v>
      </c>
      <c r="G182" s="769">
        <v>43886</v>
      </c>
    </row>
    <row r="183" spans="1:7" ht="30">
      <c r="A183" s="761" t="s">
        <v>66</v>
      </c>
      <c r="B183" s="762" t="s">
        <v>528</v>
      </c>
      <c r="C183" s="761">
        <v>52</v>
      </c>
      <c r="D183" s="754">
        <v>49</v>
      </c>
      <c r="E183" s="753">
        <v>6</v>
      </c>
      <c r="F183" s="755">
        <v>39031</v>
      </c>
      <c r="G183" s="769">
        <v>39001</v>
      </c>
    </row>
    <row r="184" spans="1:7" ht="16.5" customHeight="1">
      <c r="A184" s="761" t="s">
        <v>59</v>
      </c>
      <c r="B184" s="762" t="s">
        <v>518</v>
      </c>
      <c r="C184" s="761">
        <v>52</v>
      </c>
      <c r="D184" s="754">
        <v>44</v>
      </c>
      <c r="E184" s="753">
        <v>6</v>
      </c>
      <c r="F184" s="755">
        <v>40204</v>
      </c>
      <c r="G184" s="769">
        <v>28931</v>
      </c>
    </row>
    <row r="185" spans="1:7" ht="14.25" customHeight="1">
      <c r="A185" s="761" t="s">
        <v>59</v>
      </c>
      <c r="B185" s="762" t="s">
        <v>530</v>
      </c>
      <c r="C185" s="761">
        <v>52</v>
      </c>
      <c r="D185" s="754">
        <v>50</v>
      </c>
      <c r="E185" s="753">
        <v>6</v>
      </c>
      <c r="F185" s="755">
        <v>43732</v>
      </c>
      <c r="G185" s="769">
        <v>46371</v>
      </c>
    </row>
    <row r="186" spans="1:7" ht="15.75" customHeight="1">
      <c r="A186" s="761" t="s">
        <v>51</v>
      </c>
      <c r="B186" s="762" t="s">
        <v>539</v>
      </c>
      <c r="C186" s="761">
        <v>52</v>
      </c>
      <c r="D186" s="754">
        <v>42</v>
      </c>
      <c r="E186" s="753">
        <v>6</v>
      </c>
      <c r="F186" s="755">
        <v>43864</v>
      </c>
      <c r="G186" s="769">
        <v>47513</v>
      </c>
    </row>
    <row r="187" spans="1:7" ht="15" customHeight="1">
      <c r="A187" s="761" t="s">
        <v>61</v>
      </c>
      <c r="B187" s="762" t="s">
        <v>527</v>
      </c>
      <c r="C187" s="761">
        <v>52</v>
      </c>
      <c r="D187" s="754">
        <v>49</v>
      </c>
      <c r="E187" s="753">
        <v>6</v>
      </c>
      <c r="F187" s="755">
        <v>44209</v>
      </c>
      <c r="G187" s="769">
        <v>44608</v>
      </c>
    </row>
    <row r="188" spans="1:7">
      <c r="A188" s="761" t="s">
        <v>64</v>
      </c>
      <c r="B188" s="762" t="s">
        <v>533</v>
      </c>
      <c r="C188" s="761">
        <v>52</v>
      </c>
      <c r="D188" s="754">
        <v>51</v>
      </c>
      <c r="E188" s="753">
        <v>6</v>
      </c>
      <c r="F188" s="755">
        <v>46792</v>
      </c>
      <c r="G188" s="769">
        <v>48310</v>
      </c>
    </row>
    <row r="189" spans="1:7" ht="15" customHeight="1">
      <c r="A189" s="761" t="s">
        <v>38</v>
      </c>
      <c r="B189" s="762" t="s">
        <v>531</v>
      </c>
      <c r="C189" s="761">
        <v>52</v>
      </c>
      <c r="D189" s="754">
        <v>53</v>
      </c>
      <c r="E189" s="753">
        <v>6</v>
      </c>
      <c r="F189" s="755">
        <v>47220</v>
      </c>
      <c r="G189" s="769">
        <v>44893</v>
      </c>
    </row>
    <row r="190" spans="1:7" ht="30">
      <c r="A190" s="761" t="s">
        <v>29</v>
      </c>
      <c r="B190" s="762" t="s">
        <v>535</v>
      </c>
      <c r="C190" s="761">
        <v>52</v>
      </c>
      <c r="D190" s="754">
        <v>46</v>
      </c>
      <c r="E190" s="753">
        <v>6</v>
      </c>
      <c r="F190" s="755">
        <v>51905</v>
      </c>
      <c r="G190" s="769">
        <v>56328</v>
      </c>
    </row>
    <row r="191" spans="1:7" ht="30">
      <c r="A191" s="761" t="s">
        <v>581</v>
      </c>
      <c r="B191" s="762" t="s">
        <v>537</v>
      </c>
      <c r="C191" s="761">
        <v>52</v>
      </c>
      <c r="D191" s="754">
        <v>47.634615384615387</v>
      </c>
      <c r="E191" s="753">
        <v>6</v>
      </c>
      <c r="F191" s="755">
        <v>52113</v>
      </c>
      <c r="G191" s="769">
        <v>61331</v>
      </c>
    </row>
    <row r="192" spans="1:7">
      <c r="A192" s="761" t="s">
        <v>67</v>
      </c>
      <c r="B192" s="762" t="s">
        <v>538</v>
      </c>
      <c r="C192" s="761">
        <v>52</v>
      </c>
      <c r="D192" s="754">
        <v>47</v>
      </c>
      <c r="E192" s="753">
        <v>6</v>
      </c>
      <c r="F192" s="755">
        <v>52707</v>
      </c>
      <c r="G192" s="769">
        <v>53217</v>
      </c>
    </row>
    <row r="193" spans="1:7">
      <c r="A193" s="761" t="s">
        <v>47</v>
      </c>
      <c r="B193" s="762" t="s">
        <v>532</v>
      </c>
      <c r="C193" s="761">
        <v>52</v>
      </c>
      <c r="D193" s="754">
        <v>32</v>
      </c>
      <c r="E193" s="753">
        <v>4</v>
      </c>
      <c r="F193" s="755">
        <v>53165</v>
      </c>
      <c r="G193" s="769">
        <v>44165</v>
      </c>
    </row>
    <row r="194" spans="1:7" ht="15" customHeight="1">
      <c r="A194" s="761" t="s">
        <v>62</v>
      </c>
      <c r="B194" s="762" t="s">
        <v>536</v>
      </c>
      <c r="C194" s="761">
        <v>52</v>
      </c>
      <c r="D194" s="754">
        <v>51.846153846153847</v>
      </c>
      <c r="E194" s="753">
        <v>6</v>
      </c>
      <c r="F194" s="755">
        <v>54150</v>
      </c>
      <c r="G194" s="769">
        <v>57905</v>
      </c>
    </row>
    <row r="195" spans="1:7" ht="14.25" customHeight="1">
      <c r="A195" s="761" t="s">
        <v>70</v>
      </c>
      <c r="B195" s="762" t="s">
        <v>542</v>
      </c>
      <c r="C195" s="761">
        <v>52</v>
      </c>
      <c r="D195" s="754">
        <v>56</v>
      </c>
      <c r="E195" s="753">
        <v>6</v>
      </c>
      <c r="F195" s="755">
        <v>54357</v>
      </c>
      <c r="G195" s="769">
        <v>31334</v>
      </c>
    </row>
    <row r="196" spans="1:7">
      <c r="A196" s="761" t="s">
        <v>68</v>
      </c>
      <c r="B196" s="762" t="s">
        <v>534</v>
      </c>
      <c r="C196" s="761">
        <v>52</v>
      </c>
      <c r="D196" s="754">
        <v>48</v>
      </c>
      <c r="E196" s="753">
        <v>6</v>
      </c>
      <c r="F196" s="755">
        <v>56505</v>
      </c>
      <c r="G196" s="769">
        <v>54087</v>
      </c>
    </row>
    <row r="197" spans="1:7" ht="30">
      <c r="A197" s="761" t="s">
        <v>41</v>
      </c>
      <c r="B197" s="762" t="s">
        <v>540</v>
      </c>
      <c r="C197" s="761">
        <v>52</v>
      </c>
      <c r="D197" s="754">
        <v>48.75</v>
      </c>
      <c r="E197" s="753">
        <v>7</v>
      </c>
      <c r="F197" s="755">
        <v>58342</v>
      </c>
      <c r="G197" s="769">
        <v>59097</v>
      </c>
    </row>
    <row r="198" spans="1:7" ht="15" customHeight="1">
      <c r="A198" s="761" t="s">
        <v>64</v>
      </c>
      <c r="B198" s="762" t="s">
        <v>543</v>
      </c>
      <c r="C198" s="761">
        <v>52</v>
      </c>
      <c r="D198" s="754">
        <v>51</v>
      </c>
      <c r="E198" s="753">
        <v>6</v>
      </c>
      <c r="F198" s="755">
        <v>58736</v>
      </c>
      <c r="G198" s="769">
        <v>63205</v>
      </c>
    </row>
    <row r="199" spans="1:7">
      <c r="A199" s="761" t="s">
        <v>67</v>
      </c>
      <c r="B199" s="762" t="s">
        <v>678</v>
      </c>
      <c r="C199" s="761">
        <v>52</v>
      </c>
      <c r="D199" s="754">
        <v>49.5</v>
      </c>
      <c r="E199" s="753">
        <v>6</v>
      </c>
      <c r="F199" s="755">
        <v>59969</v>
      </c>
      <c r="G199" s="769">
        <v>60696</v>
      </c>
    </row>
    <row r="200" spans="1:7">
      <c r="A200" s="761" t="s">
        <v>63</v>
      </c>
      <c r="B200" s="762" t="s">
        <v>551</v>
      </c>
      <c r="C200" s="761">
        <v>52</v>
      </c>
      <c r="D200" s="754">
        <v>43.5</v>
      </c>
      <c r="E200" s="753">
        <v>6</v>
      </c>
      <c r="F200" s="755">
        <v>60592</v>
      </c>
      <c r="G200" s="769">
        <v>71414</v>
      </c>
    </row>
    <row r="201" spans="1:7">
      <c r="A201" s="761" t="s">
        <v>64</v>
      </c>
      <c r="B201" s="762" t="s">
        <v>554</v>
      </c>
      <c r="C201" s="761">
        <v>52</v>
      </c>
      <c r="D201" s="754">
        <v>60</v>
      </c>
      <c r="E201" s="753">
        <v>6</v>
      </c>
      <c r="F201" s="755">
        <v>60749</v>
      </c>
      <c r="G201" s="769">
        <v>66247</v>
      </c>
    </row>
    <row r="202" spans="1:7">
      <c r="A202" s="761" t="s">
        <v>40</v>
      </c>
      <c r="B202" s="762" t="s">
        <v>565</v>
      </c>
      <c r="C202" s="761">
        <v>52</v>
      </c>
      <c r="D202" s="754">
        <v>47.653846153846153</v>
      </c>
      <c r="E202" s="753">
        <v>5</v>
      </c>
      <c r="F202" s="755">
        <v>62224</v>
      </c>
      <c r="G202" s="769">
        <v>58241</v>
      </c>
    </row>
    <row r="203" spans="1:7" ht="15" customHeight="1">
      <c r="A203" s="761" t="s">
        <v>57</v>
      </c>
      <c r="B203" s="762" t="s">
        <v>544</v>
      </c>
      <c r="C203" s="761">
        <v>50</v>
      </c>
      <c r="D203" s="754">
        <v>53.5</v>
      </c>
      <c r="E203" s="753">
        <v>6</v>
      </c>
      <c r="F203" s="755">
        <v>64288</v>
      </c>
      <c r="G203" s="769">
        <v>69825</v>
      </c>
    </row>
    <row r="204" spans="1:7">
      <c r="A204" s="761" t="s">
        <v>68</v>
      </c>
      <c r="B204" s="762" t="s">
        <v>545</v>
      </c>
      <c r="C204" s="761">
        <v>52</v>
      </c>
      <c r="D204" s="754">
        <v>41</v>
      </c>
      <c r="E204" s="753">
        <v>6</v>
      </c>
      <c r="F204" s="755">
        <v>64724</v>
      </c>
      <c r="G204" s="769">
        <v>65624</v>
      </c>
    </row>
    <row r="205" spans="1:7">
      <c r="A205" s="761" t="s">
        <v>70</v>
      </c>
      <c r="B205" s="762" t="s">
        <v>555</v>
      </c>
      <c r="C205" s="761">
        <v>52</v>
      </c>
      <c r="D205" s="754">
        <v>68</v>
      </c>
      <c r="E205" s="753">
        <v>7</v>
      </c>
      <c r="F205" s="755">
        <v>65983</v>
      </c>
      <c r="G205" s="769">
        <v>34178</v>
      </c>
    </row>
    <row r="206" spans="1:7">
      <c r="A206" s="761" t="s">
        <v>73</v>
      </c>
      <c r="B206" s="762" t="s">
        <v>679</v>
      </c>
      <c r="C206" s="761">
        <v>52</v>
      </c>
      <c r="D206" s="754">
        <v>44</v>
      </c>
      <c r="E206" s="753">
        <v>6</v>
      </c>
      <c r="F206" s="755">
        <v>67335</v>
      </c>
      <c r="G206" s="769">
        <v>72892</v>
      </c>
    </row>
    <row r="207" spans="1:7" ht="14.25" customHeight="1" thickBot="1">
      <c r="A207" s="765" t="s">
        <v>67</v>
      </c>
      <c r="B207" s="766" t="s">
        <v>546</v>
      </c>
      <c r="C207" s="765">
        <v>52</v>
      </c>
      <c r="D207" s="770">
        <v>48.5</v>
      </c>
      <c r="E207" s="771">
        <v>6</v>
      </c>
      <c r="F207" s="772">
        <v>67976</v>
      </c>
      <c r="G207" s="773">
        <v>66094</v>
      </c>
    </row>
    <row r="208" spans="1:7" s="584" customFormat="1" ht="30" customHeight="1" thickBot="1">
      <c r="A208" s="759" t="s">
        <v>362</v>
      </c>
      <c r="B208" s="760" t="s">
        <v>363</v>
      </c>
      <c r="C208" s="767" t="s">
        <v>364</v>
      </c>
      <c r="D208" s="585" t="s">
        <v>365</v>
      </c>
      <c r="E208" s="585" t="s">
        <v>600</v>
      </c>
      <c r="F208" s="585" t="s">
        <v>671</v>
      </c>
      <c r="G208" s="768" t="s">
        <v>585</v>
      </c>
    </row>
    <row r="209" spans="1:7" ht="30">
      <c r="A209" s="761" t="s">
        <v>46</v>
      </c>
      <c r="B209" s="762" t="s">
        <v>564</v>
      </c>
      <c r="C209" s="761">
        <v>50</v>
      </c>
      <c r="D209" s="754">
        <v>58.24</v>
      </c>
      <c r="E209" s="753">
        <v>6</v>
      </c>
      <c r="F209" s="755">
        <v>68560</v>
      </c>
      <c r="G209" s="769">
        <v>80044</v>
      </c>
    </row>
    <row r="210" spans="1:7" ht="14.25" customHeight="1">
      <c r="A210" s="761" t="s">
        <v>68</v>
      </c>
      <c r="B210" s="762" t="s">
        <v>553</v>
      </c>
      <c r="C210" s="761">
        <v>52</v>
      </c>
      <c r="D210" s="754">
        <v>48</v>
      </c>
      <c r="E210" s="753">
        <v>6</v>
      </c>
      <c r="F210" s="755">
        <v>69509</v>
      </c>
      <c r="G210" s="769">
        <v>79731</v>
      </c>
    </row>
    <row r="211" spans="1:7">
      <c r="A211" s="761" t="s">
        <v>68</v>
      </c>
      <c r="B211" s="762" t="s">
        <v>541</v>
      </c>
      <c r="C211" s="761">
        <v>52</v>
      </c>
      <c r="D211" s="754">
        <v>48</v>
      </c>
      <c r="E211" s="753">
        <v>6</v>
      </c>
      <c r="F211" s="755">
        <v>73283</v>
      </c>
      <c r="G211" s="769">
        <v>72066</v>
      </c>
    </row>
    <row r="212" spans="1:7" ht="30">
      <c r="A212" s="761" t="s">
        <v>69</v>
      </c>
      <c r="B212" s="762" t="s">
        <v>549</v>
      </c>
      <c r="C212" s="761">
        <v>52</v>
      </c>
      <c r="D212" s="754">
        <v>63</v>
      </c>
      <c r="E212" s="753">
        <v>6</v>
      </c>
      <c r="F212" s="755">
        <v>75656</v>
      </c>
      <c r="G212" s="769">
        <v>81335</v>
      </c>
    </row>
    <row r="213" spans="1:7" ht="14.25" customHeight="1">
      <c r="A213" s="761" t="s">
        <v>45</v>
      </c>
      <c r="B213" s="762" t="s">
        <v>547</v>
      </c>
      <c r="C213" s="761">
        <v>52</v>
      </c>
      <c r="D213" s="754">
        <v>50.442307692307693</v>
      </c>
      <c r="E213" s="753">
        <v>6</v>
      </c>
      <c r="F213" s="755">
        <v>78357</v>
      </c>
      <c r="G213" s="769">
        <v>67361</v>
      </c>
    </row>
    <row r="214" spans="1:7" ht="30">
      <c r="A214" s="761" t="s">
        <v>66</v>
      </c>
      <c r="B214" s="762" t="s">
        <v>560</v>
      </c>
      <c r="C214" s="761">
        <v>52</v>
      </c>
      <c r="D214" s="754">
        <v>58</v>
      </c>
      <c r="E214" s="753">
        <v>6</v>
      </c>
      <c r="F214" s="755">
        <v>79071</v>
      </c>
      <c r="G214" s="769">
        <v>91579</v>
      </c>
    </row>
    <row r="215" spans="1:7">
      <c r="A215" s="761" t="s">
        <v>63</v>
      </c>
      <c r="B215" s="762" t="s">
        <v>558</v>
      </c>
      <c r="C215" s="761">
        <v>52</v>
      </c>
      <c r="D215" s="754">
        <v>47.5</v>
      </c>
      <c r="E215" s="753">
        <v>6</v>
      </c>
      <c r="F215" s="755">
        <v>82285</v>
      </c>
      <c r="G215" s="769">
        <v>87412</v>
      </c>
    </row>
    <row r="216" spans="1:7">
      <c r="A216" s="761" t="s">
        <v>68</v>
      </c>
      <c r="B216" s="762" t="s">
        <v>557</v>
      </c>
      <c r="C216" s="761">
        <v>52</v>
      </c>
      <c r="D216" s="754">
        <v>48</v>
      </c>
      <c r="E216" s="753">
        <v>6</v>
      </c>
      <c r="F216" s="755">
        <v>83843</v>
      </c>
      <c r="G216" s="769">
        <v>104760</v>
      </c>
    </row>
    <row r="217" spans="1:7">
      <c r="A217" s="761" t="s">
        <v>44</v>
      </c>
      <c r="B217" s="762" t="s">
        <v>548</v>
      </c>
      <c r="C217" s="761">
        <v>52</v>
      </c>
      <c r="D217" s="754">
        <v>51</v>
      </c>
      <c r="E217" s="753">
        <v>6</v>
      </c>
      <c r="F217" s="755">
        <v>86980</v>
      </c>
      <c r="G217" s="769">
        <v>74439</v>
      </c>
    </row>
    <row r="218" spans="1:7" ht="30">
      <c r="A218" s="761" t="s">
        <v>327</v>
      </c>
      <c r="B218" s="762" t="s">
        <v>550</v>
      </c>
      <c r="C218" s="761">
        <v>52</v>
      </c>
      <c r="D218" s="754">
        <v>50</v>
      </c>
      <c r="E218" s="753">
        <v>6</v>
      </c>
      <c r="F218" s="755">
        <v>91292</v>
      </c>
      <c r="G218" s="769">
        <v>82513</v>
      </c>
    </row>
    <row r="219" spans="1:7" ht="30">
      <c r="A219" s="761" t="s">
        <v>56</v>
      </c>
      <c r="B219" s="762" t="s">
        <v>569</v>
      </c>
      <c r="C219" s="761">
        <v>52</v>
      </c>
      <c r="D219" s="754">
        <v>63.42307692307692</v>
      </c>
      <c r="E219" s="753">
        <v>6</v>
      </c>
      <c r="F219" s="755">
        <v>91375</v>
      </c>
      <c r="G219" s="769">
        <v>85021</v>
      </c>
    </row>
    <row r="220" spans="1:7" ht="30">
      <c r="A220" s="761" t="s">
        <v>69</v>
      </c>
      <c r="B220" s="762" t="s">
        <v>556</v>
      </c>
      <c r="C220" s="761">
        <v>52</v>
      </c>
      <c r="D220" s="754">
        <v>58</v>
      </c>
      <c r="E220" s="753">
        <v>6</v>
      </c>
      <c r="F220" s="755">
        <v>92069</v>
      </c>
      <c r="G220" s="769">
        <v>89332</v>
      </c>
    </row>
    <row r="221" spans="1:7">
      <c r="A221" s="761" t="s">
        <v>55</v>
      </c>
      <c r="B221" s="762" t="s">
        <v>552</v>
      </c>
      <c r="C221" s="761">
        <v>52</v>
      </c>
      <c r="D221" s="754">
        <v>45.5</v>
      </c>
      <c r="E221" s="753">
        <v>5</v>
      </c>
      <c r="F221" s="755">
        <v>95062</v>
      </c>
      <c r="G221" s="769">
        <v>84864</v>
      </c>
    </row>
    <row r="222" spans="1:7">
      <c r="A222" s="761" t="s">
        <v>68</v>
      </c>
      <c r="B222" s="762" t="s">
        <v>562</v>
      </c>
      <c r="C222" s="761">
        <v>52</v>
      </c>
      <c r="D222" s="754">
        <v>54</v>
      </c>
      <c r="E222" s="753">
        <v>6</v>
      </c>
      <c r="F222" s="755">
        <v>101458</v>
      </c>
      <c r="G222" s="769">
        <v>101929</v>
      </c>
    </row>
    <row r="223" spans="1:7" ht="17.25" customHeight="1">
      <c r="A223" s="761" t="s">
        <v>62</v>
      </c>
      <c r="B223" s="762" t="s">
        <v>563</v>
      </c>
      <c r="C223" s="761">
        <v>52</v>
      </c>
      <c r="D223" s="754">
        <v>53.846153846153847</v>
      </c>
      <c r="E223" s="753">
        <v>6</v>
      </c>
      <c r="F223" s="755">
        <v>102621</v>
      </c>
      <c r="G223" s="769">
        <v>103769</v>
      </c>
    </row>
    <row r="224" spans="1:7" ht="30">
      <c r="A224" s="761" t="s">
        <v>66</v>
      </c>
      <c r="B224" s="762" t="s">
        <v>561</v>
      </c>
      <c r="C224" s="761">
        <v>52</v>
      </c>
      <c r="D224" s="754">
        <v>53</v>
      </c>
      <c r="E224" s="753">
        <v>6</v>
      </c>
      <c r="F224" s="755">
        <v>103103</v>
      </c>
      <c r="G224" s="769">
        <v>100350</v>
      </c>
    </row>
    <row r="225" spans="1:7" ht="30">
      <c r="A225" s="761" t="s">
        <v>50</v>
      </c>
      <c r="B225" s="762" t="s">
        <v>604</v>
      </c>
      <c r="C225" s="761">
        <v>52</v>
      </c>
      <c r="D225" s="754">
        <v>52.71153846153846</v>
      </c>
      <c r="E225" s="753">
        <v>6</v>
      </c>
      <c r="F225" s="755">
        <v>106569</v>
      </c>
      <c r="G225" s="769">
        <v>155097</v>
      </c>
    </row>
    <row r="226" spans="1:7" ht="30">
      <c r="A226" s="761" t="s">
        <v>69</v>
      </c>
      <c r="B226" s="762" t="s">
        <v>566</v>
      </c>
      <c r="C226" s="761">
        <v>52</v>
      </c>
      <c r="D226" s="754">
        <v>58</v>
      </c>
      <c r="E226" s="753">
        <v>6</v>
      </c>
      <c r="F226" s="755">
        <v>107073</v>
      </c>
      <c r="G226" s="769">
        <v>106291</v>
      </c>
    </row>
    <row r="227" spans="1:7" ht="15" customHeight="1">
      <c r="A227" s="761" t="s">
        <v>47</v>
      </c>
      <c r="B227" s="762" t="s">
        <v>572</v>
      </c>
      <c r="C227" s="761">
        <v>52</v>
      </c>
      <c r="D227" s="754">
        <v>39</v>
      </c>
      <c r="E227" s="753">
        <v>5</v>
      </c>
      <c r="F227" s="755">
        <v>107273</v>
      </c>
      <c r="G227" s="769">
        <v>124276</v>
      </c>
    </row>
    <row r="228" spans="1:7">
      <c r="A228" s="761" t="s">
        <v>70</v>
      </c>
      <c r="B228" s="762" t="s">
        <v>567</v>
      </c>
      <c r="C228" s="761">
        <v>52</v>
      </c>
      <c r="D228" s="754">
        <v>64</v>
      </c>
      <c r="E228" s="753">
        <v>6</v>
      </c>
      <c r="F228" s="755">
        <v>112210</v>
      </c>
      <c r="G228" s="769">
        <v>195436</v>
      </c>
    </row>
    <row r="229" spans="1:7" ht="30">
      <c r="A229" s="761" t="s">
        <v>69</v>
      </c>
      <c r="B229" s="762" t="s">
        <v>570</v>
      </c>
      <c r="C229" s="761">
        <v>52</v>
      </c>
      <c r="D229" s="754">
        <v>63</v>
      </c>
      <c r="E229" s="753">
        <v>6</v>
      </c>
      <c r="F229" s="755">
        <v>112926</v>
      </c>
      <c r="G229" s="769">
        <v>120579</v>
      </c>
    </row>
    <row r="230" spans="1:7" ht="30.75" thickBot="1">
      <c r="A230" s="765" t="s">
        <v>69</v>
      </c>
      <c r="B230" s="766" t="s">
        <v>559</v>
      </c>
      <c r="C230" s="765">
        <v>52</v>
      </c>
      <c r="D230" s="770">
        <v>58</v>
      </c>
      <c r="E230" s="771">
        <v>6</v>
      </c>
      <c r="F230" s="772">
        <v>113319</v>
      </c>
      <c r="G230" s="773">
        <v>100158</v>
      </c>
    </row>
    <row r="231" spans="1:7" s="584" customFormat="1" ht="30" customHeight="1" thickBot="1">
      <c r="A231" s="759" t="s">
        <v>362</v>
      </c>
      <c r="B231" s="760" t="s">
        <v>363</v>
      </c>
      <c r="C231" s="767" t="s">
        <v>364</v>
      </c>
      <c r="D231" s="585" t="s">
        <v>365</v>
      </c>
      <c r="E231" s="585" t="s">
        <v>600</v>
      </c>
      <c r="F231" s="585" t="s">
        <v>671</v>
      </c>
      <c r="G231" s="768" t="s">
        <v>585</v>
      </c>
    </row>
    <row r="232" spans="1:7">
      <c r="A232" s="761" t="s">
        <v>54</v>
      </c>
      <c r="B232" s="762" t="s">
        <v>568</v>
      </c>
      <c r="C232" s="761">
        <v>52</v>
      </c>
      <c r="D232" s="754">
        <v>47.92307692307692</v>
      </c>
      <c r="E232" s="753">
        <v>6</v>
      </c>
      <c r="F232" s="755">
        <v>118130</v>
      </c>
      <c r="G232" s="769">
        <v>115581</v>
      </c>
    </row>
    <row r="233" spans="1:7" ht="30">
      <c r="A233" s="761" t="s">
        <v>69</v>
      </c>
      <c r="B233" s="762" t="s">
        <v>571</v>
      </c>
      <c r="C233" s="761">
        <v>52</v>
      </c>
      <c r="D233" s="754">
        <v>58</v>
      </c>
      <c r="E233" s="753">
        <v>6</v>
      </c>
      <c r="F233" s="755">
        <v>119058</v>
      </c>
      <c r="G233" s="769">
        <v>126672</v>
      </c>
    </row>
    <row r="234" spans="1:7">
      <c r="A234" s="761" t="s">
        <v>67</v>
      </c>
      <c r="B234" s="762" t="s">
        <v>574</v>
      </c>
      <c r="C234" s="761">
        <v>52</v>
      </c>
      <c r="D234" s="754">
        <v>58</v>
      </c>
      <c r="E234" s="753">
        <v>7</v>
      </c>
      <c r="F234" s="755">
        <v>123247</v>
      </c>
      <c r="G234" s="769">
        <v>131230</v>
      </c>
    </row>
    <row r="235" spans="1:7">
      <c r="A235" s="761" t="s">
        <v>67</v>
      </c>
      <c r="B235" s="762" t="s">
        <v>573</v>
      </c>
      <c r="C235" s="761">
        <v>52</v>
      </c>
      <c r="D235" s="754">
        <v>53.5</v>
      </c>
      <c r="E235" s="753">
        <v>6</v>
      </c>
      <c r="F235" s="755">
        <v>127435</v>
      </c>
      <c r="G235" s="769">
        <v>124736</v>
      </c>
    </row>
    <row r="236" spans="1:7">
      <c r="A236" s="761" t="s">
        <v>68</v>
      </c>
      <c r="B236" s="762" t="s">
        <v>576</v>
      </c>
      <c r="C236" s="761">
        <v>52</v>
      </c>
      <c r="D236" s="754">
        <v>49</v>
      </c>
      <c r="E236" s="753">
        <v>6</v>
      </c>
      <c r="F236" s="755">
        <v>137372</v>
      </c>
      <c r="G236" s="769">
        <v>147232</v>
      </c>
    </row>
    <row r="237" spans="1:7" ht="15" customHeight="1">
      <c r="A237" s="761" t="s">
        <v>67</v>
      </c>
      <c r="B237" s="762" t="s">
        <v>578</v>
      </c>
      <c r="C237" s="761">
        <v>52</v>
      </c>
      <c r="D237" s="754">
        <v>58</v>
      </c>
      <c r="E237" s="753">
        <v>7</v>
      </c>
      <c r="F237" s="755">
        <v>154535</v>
      </c>
      <c r="G237" s="769">
        <v>159579</v>
      </c>
    </row>
    <row r="238" spans="1:7">
      <c r="A238" s="761" t="s">
        <v>61</v>
      </c>
      <c r="B238" s="762" t="s">
        <v>579</v>
      </c>
      <c r="C238" s="761">
        <v>52</v>
      </c>
      <c r="D238" s="754">
        <v>60</v>
      </c>
      <c r="E238" s="753">
        <v>6</v>
      </c>
      <c r="F238" s="755">
        <v>158366</v>
      </c>
      <c r="G238" s="769">
        <v>161471</v>
      </c>
    </row>
    <row r="239" spans="1:7">
      <c r="A239" s="761" t="s">
        <v>62</v>
      </c>
      <c r="B239" s="762" t="s">
        <v>575</v>
      </c>
      <c r="C239" s="761">
        <v>52</v>
      </c>
      <c r="D239" s="754">
        <v>53.846153846153847</v>
      </c>
      <c r="E239" s="753">
        <v>6</v>
      </c>
      <c r="F239" s="755">
        <v>160562</v>
      </c>
      <c r="G239" s="769">
        <v>158022</v>
      </c>
    </row>
    <row r="240" spans="1:7" ht="30">
      <c r="A240" s="761" t="s">
        <v>69</v>
      </c>
      <c r="B240" s="762" t="s">
        <v>577</v>
      </c>
      <c r="C240" s="761">
        <v>52</v>
      </c>
      <c r="D240" s="754">
        <v>63</v>
      </c>
      <c r="E240" s="753">
        <v>6</v>
      </c>
      <c r="F240" s="755">
        <v>161591</v>
      </c>
      <c r="G240" s="769">
        <v>167699</v>
      </c>
    </row>
    <row r="241" spans="1:7" ht="14.25" customHeight="1">
      <c r="A241" s="761" t="s">
        <v>66</v>
      </c>
      <c r="B241" s="762" t="s">
        <v>605</v>
      </c>
      <c r="C241" s="761">
        <v>52</v>
      </c>
      <c r="D241" s="754">
        <v>60</v>
      </c>
      <c r="E241" s="753">
        <v>6</v>
      </c>
      <c r="F241" s="755">
        <v>167990</v>
      </c>
      <c r="G241" s="769">
        <v>171787</v>
      </c>
    </row>
    <row r="242" spans="1:7" ht="30">
      <c r="A242" s="761" t="s">
        <v>69</v>
      </c>
      <c r="B242" s="762" t="s">
        <v>580</v>
      </c>
      <c r="C242" s="761">
        <v>52</v>
      </c>
      <c r="D242" s="754">
        <v>63</v>
      </c>
      <c r="E242" s="753">
        <v>6</v>
      </c>
      <c r="F242" s="755">
        <v>173673</v>
      </c>
      <c r="G242" s="769">
        <v>168522</v>
      </c>
    </row>
    <row r="243" spans="1:7">
      <c r="A243" s="761" t="s">
        <v>67</v>
      </c>
      <c r="B243" s="762" t="s">
        <v>680</v>
      </c>
      <c r="C243" s="761">
        <v>52</v>
      </c>
      <c r="D243" s="754">
        <v>58</v>
      </c>
      <c r="E243" s="753">
        <v>7</v>
      </c>
      <c r="F243" s="755">
        <v>201575</v>
      </c>
      <c r="G243" s="769">
        <v>200485</v>
      </c>
    </row>
    <row r="244" spans="1:7" ht="30.75" thickBot="1">
      <c r="A244" s="761" t="s">
        <v>58</v>
      </c>
      <c r="B244" s="762" t="s">
        <v>582</v>
      </c>
      <c r="C244" s="761">
        <v>52</v>
      </c>
      <c r="D244" s="754">
        <v>58.07692307692308</v>
      </c>
      <c r="E244" s="753">
        <v>6</v>
      </c>
      <c r="F244" s="755">
        <v>290830</v>
      </c>
      <c r="G244" s="769">
        <v>324136</v>
      </c>
    </row>
    <row r="245" spans="1:7" ht="15.75" thickBot="1">
      <c r="A245" s="903" t="s">
        <v>689</v>
      </c>
      <c r="B245" s="583"/>
      <c r="C245" s="583"/>
      <c r="D245" s="904"/>
      <c r="E245" s="583"/>
      <c r="F245" s="875">
        <f>SUM(F2:F32)+SUM(F34:F61)+SUM(F63:F90)+SUM(F92:F121)+SUM(F123:F149)+SUM(F151:F177)+SUM(F179:F207)+SUM(F209:F230)+SUM(F232:F244)</f>
        <v>7306705</v>
      </c>
      <c r="G245" s="876">
        <f>SUM(G2:G32)+SUM(G34:G61)+SUM(G63:G90)+SUM(G92:G121)+SUM(G123:G149)+SUM(G151:G177)+SUM(G179:G207)+SUM(G209:G230)+SUM(G232:G244)</f>
        <v>7575692</v>
      </c>
    </row>
    <row r="246" spans="1:7">
      <c r="A246"/>
      <c r="B246"/>
      <c r="C246"/>
      <c r="D246"/>
      <c r="E246"/>
      <c r="F246"/>
    </row>
    <row r="247" spans="1:7" ht="15" customHeight="1">
      <c r="A247"/>
      <c r="B247"/>
      <c r="C247"/>
      <c r="D247"/>
      <c r="E247"/>
      <c r="F247"/>
    </row>
    <row r="248" spans="1:7">
      <c r="A248"/>
      <c r="B248"/>
      <c r="C248"/>
      <c r="D248"/>
      <c r="E248"/>
      <c r="F248"/>
    </row>
    <row r="249" spans="1:7">
      <c r="A249"/>
      <c r="B249"/>
      <c r="C249"/>
      <c r="D249"/>
      <c r="E249"/>
      <c r="F249"/>
    </row>
  </sheetData>
  <sortState ref="A1:H240">
    <sortCondition ref="F1"/>
  </sortState>
  <pageMargins left="0.5" right="0.5" top="0.75" bottom="0.75" header="0.3" footer="0.3"/>
  <pageSetup scale="98" orientation="landscape" verticalDpi="300" r:id="rId1"/>
  <headerFooter>
    <oddHeader>&amp;L2016 Annual Statistical Report&amp;CCirculation by Branch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view="pageLayout" topLeftCell="A75" zoomScaleNormal="100" workbookViewId="0">
      <selection activeCell="A85" sqref="A85"/>
    </sheetView>
  </sheetViews>
  <sheetFormatPr defaultRowHeight="15"/>
  <cols>
    <col min="1" max="1" width="40.42578125" bestFit="1" customWidth="1"/>
    <col min="2" max="4" width="12.5703125" bestFit="1" customWidth="1"/>
    <col min="5" max="5" width="11.140625" customWidth="1"/>
    <col min="6" max="6" width="10" bestFit="1" customWidth="1"/>
    <col min="7" max="7" width="9.28515625" bestFit="1" customWidth="1"/>
    <col min="8" max="8" width="11.5703125" bestFit="1" customWidth="1"/>
    <col min="9" max="9" width="9.28515625" bestFit="1" customWidth="1"/>
    <col min="10" max="10" width="11.5703125" bestFit="1" customWidth="1"/>
    <col min="11" max="11" width="9.28515625" bestFit="1" customWidth="1"/>
    <col min="12" max="12" width="11.42578125" style="179" bestFit="1" customWidth="1"/>
    <col min="13" max="13" width="12.5703125" bestFit="1" customWidth="1"/>
    <col min="14" max="14" width="9.28515625" bestFit="1" customWidth="1"/>
    <col min="15" max="15" width="9.140625" style="169"/>
  </cols>
  <sheetData>
    <row r="1" spans="1:14" ht="15.75" thickBot="1">
      <c r="A1" s="16"/>
    </row>
    <row r="2" spans="1:14" ht="15.75" thickBot="1">
      <c r="A2" s="548"/>
      <c r="B2" s="956" t="s">
        <v>75</v>
      </c>
      <c r="C2" s="957"/>
      <c r="D2" s="957"/>
      <c r="E2" s="958"/>
      <c r="F2" s="956" t="s">
        <v>76</v>
      </c>
      <c r="G2" s="958"/>
      <c r="H2" s="956" t="s">
        <v>77</v>
      </c>
      <c r="I2" s="958"/>
      <c r="J2" s="956" t="s">
        <v>78</v>
      </c>
      <c r="K2" s="958"/>
      <c r="L2" s="674" t="s">
        <v>79</v>
      </c>
      <c r="M2" s="954" t="s">
        <v>80</v>
      </c>
      <c r="N2" s="955"/>
    </row>
    <row r="3" spans="1:14" ht="23.25">
      <c r="A3" s="706" t="s">
        <v>2</v>
      </c>
      <c r="B3" s="219" t="s">
        <v>81</v>
      </c>
      <c r="C3" s="17" t="s">
        <v>82</v>
      </c>
      <c r="D3" s="17" t="s">
        <v>83</v>
      </c>
      <c r="E3" s="880" t="s">
        <v>84</v>
      </c>
      <c r="F3" s="19" t="s">
        <v>85</v>
      </c>
      <c r="G3" s="880" t="s">
        <v>84</v>
      </c>
      <c r="H3" s="19" t="s">
        <v>85</v>
      </c>
      <c r="I3" s="880" t="s">
        <v>84</v>
      </c>
      <c r="J3" s="19" t="s">
        <v>85</v>
      </c>
      <c r="K3" s="880" t="s">
        <v>86</v>
      </c>
      <c r="L3" s="675" t="s">
        <v>85</v>
      </c>
      <c r="M3" s="19" t="s">
        <v>87</v>
      </c>
      <c r="N3" s="33" t="s">
        <v>88</v>
      </c>
    </row>
    <row r="4" spans="1:14" ht="15.75" thickBot="1">
      <c r="A4" s="1"/>
      <c r="B4" s="1"/>
      <c r="C4" s="68"/>
      <c r="D4" s="68"/>
      <c r="E4" s="69"/>
      <c r="F4" s="1"/>
      <c r="G4" s="69"/>
      <c r="H4" s="1"/>
      <c r="I4" s="69"/>
      <c r="J4" s="1"/>
      <c r="K4" s="69"/>
      <c r="L4" s="676"/>
      <c r="M4" s="682"/>
      <c r="N4" s="69"/>
    </row>
    <row r="5" spans="1:14">
      <c r="A5" s="704" t="s">
        <v>89</v>
      </c>
      <c r="B5" s="670"/>
      <c r="C5" s="663"/>
      <c r="D5" s="663"/>
      <c r="E5" s="881"/>
      <c r="F5" s="670"/>
      <c r="G5" s="881"/>
      <c r="H5" s="670"/>
      <c r="I5" s="881"/>
      <c r="J5" s="670"/>
      <c r="K5" s="881"/>
      <c r="L5" s="677"/>
      <c r="M5" s="670"/>
      <c r="N5" s="680"/>
    </row>
    <row r="6" spans="1:14">
      <c r="A6" s="12" t="s">
        <v>15</v>
      </c>
      <c r="B6" s="515">
        <v>0</v>
      </c>
      <c r="C6" s="23">
        <v>78000</v>
      </c>
      <c r="D6" s="516">
        <v>78000</v>
      </c>
      <c r="E6" s="882">
        <v>9.4385285575992253</v>
      </c>
      <c r="F6" s="549">
        <v>9548</v>
      </c>
      <c r="G6" s="885">
        <v>1.1553727008712489</v>
      </c>
      <c r="H6" s="549">
        <v>40827</v>
      </c>
      <c r="I6" s="887">
        <v>4.9403436592449177</v>
      </c>
      <c r="J6" s="549">
        <v>16793</v>
      </c>
      <c r="K6" s="887">
        <v>2.0320667957405614</v>
      </c>
      <c r="L6" s="678">
        <v>0</v>
      </c>
      <c r="M6" s="26">
        <f>SUM(D6+F6+H6+J6)</f>
        <v>145168</v>
      </c>
      <c r="N6" s="35">
        <v>17.566311713455953</v>
      </c>
    </row>
    <row r="7" spans="1:14">
      <c r="A7" s="12" t="s">
        <v>16</v>
      </c>
      <c r="B7" s="28">
        <v>6600</v>
      </c>
      <c r="C7" s="23">
        <v>76500</v>
      </c>
      <c r="D7" s="516">
        <f t="shared" ref="D7:D16" si="0">SUM(B7:C7)</f>
        <v>83100</v>
      </c>
      <c r="E7" s="882">
        <v>8.1033642125792298</v>
      </c>
      <c r="F7" s="549">
        <v>4791</v>
      </c>
      <c r="G7" s="885">
        <v>0.46718673817649925</v>
      </c>
      <c r="H7" s="549">
        <v>44343</v>
      </c>
      <c r="I7" s="887">
        <v>4.3240370550950757</v>
      </c>
      <c r="J7" s="550">
        <v>0</v>
      </c>
      <c r="K7" s="887">
        <v>0</v>
      </c>
      <c r="L7" s="678">
        <v>0</v>
      </c>
      <c r="M7" s="26">
        <f t="shared" ref="M7:M16" si="1">SUM(D7+F7+H7+J7)</f>
        <v>132234</v>
      </c>
      <c r="N7" s="35">
        <v>12.894588005850805</v>
      </c>
    </row>
    <row r="8" spans="1:14">
      <c r="A8" s="12" t="s">
        <v>17</v>
      </c>
      <c r="B8" s="28">
        <v>12775</v>
      </c>
      <c r="C8" s="23">
        <v>108418</v>
      </c>
      <c r="D8" s="516">
        <f t="shared" si="0"/>
        <v>121193</v>
      </c>
      <c r="E8" s="882">
        <v>6.1931115539884507</v>
      </c>
      <c r="F8" s="549">
        <v>970</v>
      </c>
      <c r="G8" s="885">
        <v>4.9568194593489705E-2</v>
      </c>
      <c r="H8" s="549">
        <v>60684</v>
      </c>
      <c r="I8" s="887">
        <v>3.1010271347539478</v>
      </c>
      <c r="J8" s="549">
        <v>61324</v>
      </c>
      <c r="K8" s="887">
        <v>3.1337319229393428</v>
      </c>
      <c r="L8" s="678">
        <v>0</v>
      </c>
      <c r="M8" s="26">
        <f t="shared" si="1"/>
        <v>244171</v>
      </c>
      <c r="N8" s="35">
        <v>12.477438806275231</v>
      </c>
    </row>
    <row r="9" spans="1:14">
      <c r="A9" s="12" t="s">
        <v>18</v>
      </c>
      <c r="B9" s="28">
        <v>28000</v>
      </c>
      <c r="C9" s="23">
        <v>57000</v>
      </c>
      <c r="D9" s="516">
        <f t="shared" si="0"/>
        <v>85000</v>
      </c>
      <c r="E9" s="882">
        <v>9.3007987744829848</v>
      </c>
      <c r="F9" s="549">
        <v>534</v>
      </c>
      <c r="G9" s="885">
        <v>5.8430900536163691E-2</v>
      </c>
      <c r="H9" s="549">
        <v>34700</v>
      </c>
      <c r="I9" s="887">
        <v>3.7969143232301126</v>
      </c>
      <c r="J9" s="549">
        <v>6537</v>
      </c>
      <c r="K9" s="887">
        <v>0.71528613633876792</v>
      </c>
      <c r="L9" s="678">
        <v>0</v>
      </c>
      <c r="M9" s="26">
        <f t="shared" si="1"/>
        <v>126771</v>
      </c>
      <c r="N9" s="35">
        <v>13.87143013458803</v>
      </c>
    </row>
    <row r="10" spans="1:14">
      <c r="A10" s="12" t="s">
        <v>20</v>
      </c>
      <c r="B10" s="28">
        <v>15500</v>
      </c>
      <c r="C10" s="23">
        <v>42500</v>
      </c>
      <c r="D10" s="516">
        <f t="shared" si="0"/>
        <v>58000</v>
      </c>
      <c r="E10" s="882">
        <v>6.8131093621520025</v>
      </c>
      <c r="F10" s="549">
        <v>3401</v>
      </c>
      <c r="G10" s="885">
        <v>0.39950663690825794</v>
      </c>
      <c r="H10" s="549">
        <v>38459</v>
      </c>
      <c r="I10" s="887">
        <v>4.5176788441207565</v>
      </c>
      <c r="J10" s="549">
        <v>17662</v>
      </c>
      <c r="K10" s="887">
        <v>2.0747092681780805</v>
      </c>
      <c r="L10" s="678">
        <v>0</v>
      </c>
      <c r="M10" s="26">
        <f t="shared" si="1"/>
        <v>117522</v>
      </c>
      <c r="N10" s="35">
        <v>13.805004111359098</v>
      </c>
    </row>
    <row r="11" spans="1:14">
      <c r="A11" s="12" t="s">
        <v>21</v>
      </c>
      <c r="B11" s="28">
        <v>4000</v>
      </c>
      <c r="C11" s="23">
        <v>72000</v>
      </c>
      <c r="D11" s="516">
        <f t="shared" si="0"/>
        <v>76000</v>
      </c>
      <c r="E11" s="882">
        <v>10.341543067083958</v>
      </c>
      <c r="F11" s="549">
        <v>1656</v>
      </c>
      <c r="G11" s="885">
        <v>0.22533678051435568</v>
      </c>
      <c r="H11" s="549">
        <v>37210</v>
      </c>
      <c r="I11" s="887">
        <v>5.0632739148183425</v>
      </c>
      <c r="J11" s="549">
        <v>21637</v>
      </c>
      <c r="K11" s="887">
        <v>2.9442100966117839</v>
      </c>
      <c r="L11" s="678">
        <v>0</v>
      </c>
      <c r="M11" s="26">
        <f t="shared" si="1"/>
        <v>136503</v>
      </c>
      <c r="N11" s="35">
        <v>18.574363859028438</v>
      </c>
    </row>
    <row r="12" spans="1:14">
      <c r="A12" s="12" t="s">
        <v>22</v>
      </c>
      <c r="B12" s="28">
        <v>11037</v>
      </c>
      <c r="C12" s="23">
        <v>62000</v>
      </c>
      <c r="D12" s="516">
        <f t="shared" si="0"/>
        <v>73037</v>
      </c>
      <c r="E12" s="882">
        <v>6.6168689980068853</v>
      </c>
      <c r="F12" s="549">
        <v>453</v>
      </c>
      <c r="G12" s="885">
        <v>4.1040043486138794E-2</v>
      </c>
      <c r="H12" s="549">
        <v>41024</v>
      </c>
      <c r="I12" s="887">
        <v>3.7166153288639245</v>
      </c>
      <c r="J12" s="549">
        <v>36130</v>
      </c>
      <c r="K12" s="887">
        <v>3.2732379054176479</v>
      </c>
      <c r="L12" s="678">
        <v>0</v>
      </c>
      <c r="M12" s="26">
        <f t="shared" si="1"/>
        <v>150644</v>
      </c>
      <c r="N12" s="35">
        <v>13.647762275774596</v>
      </c>
    </row>
    <row r="13" spans="1:14">
      <c r="A13" s="12" t="s">
        <v>23</v>
      </c>
      <c r="B13" s="517">
        <v>15000</v>
      </c>
      <c r="C13" s="23">
        <v>73393</v>
      </c>
      <c r="D13" s="516">
        <f t="shared" si="0"/>
        <v>88393</v>
      </c>
      <c r="E13" s="882">
        <v>15.120253164556962</v>
      </c>
      <c r="F13" s="549">
        <v>3101</v>
      </c>
      <c r="G13" s="885">
        <v>0.53044816968867603</v>
      </c>
      <c r="H13" s="549">
        <v>50173</v>
      </c>
      <c r="I13" s="887">
        <v>8.58244953814574</v>
      </c>
      <c r="J13" s="549">
        <v>18577</v>
      </c>
      <c r="K13" s="887">
        <v>3.1777283612726652</v>
      </c>
      <c r="L13" s="678">
        <v>0</v>
      </c>
      <c r="M13" s="26">
        <f t="shared" si="1"/>
        <v>160244</v>
      </c>
      <c r="N13" s="35">
        <v>27.410879233664044</v>
      </c>
    </row>
    <row r="14" spans="1:14">
      <c r="A14" s="12" t="s">
        <v>24</v>
      </c>
      <c r="B14" s="28">
        <v>15550</v>
      </c>
      <c r="C14" s="23">
        <v>98000</v>
      </c>
      <c r="D14" s="516">
        <f t="shared" si="0"/>
        <v>113550</v>
      </c>
      <c r="E14" s="882">
        <v>7.8887036265110462</v>
      </c>
      <c r="F14" s="549">
        <v>5783</v>
      </c>
      <c r="G14" s="885">
        <v>0.40176462414895098</v>
      </c>
      <c r="H14" s="549">
        <v>45984</v>
      </c>
      <c r="I14" s="887">
        <v>3.1946644435181324</v>
      </c>
      <c r="J14" s="549">
        <v>300</v>
      </c>
      <c r="K14" s="887">
        <v>2.0842017507294707E-2</v>
      </c>
      <c r="L14" s="678">
        <v>0</v>
      </c>
      <c r="M14" s="26">
        <f t="shared" si="1"/>
        <v>165617</v>
      </c>
      <c r="N14" s="35">
        <v>11.505974711685424</v>
      </c>
    </row>
    <row r="15" spans="1:14">
      <c r="A15" s="12" t="s">
        <v>25</v>
      </c>
      <c r="B15" s="28">
        <v>1200</v>
      </c>
      <c r="C15" s="23">
        <v>94000</v>
      </c>
      <c r="D15" s="516">
        <f t="shared" si="0"/>
        <v>95200</v>
      </c>
      <c r="E15" s="882">
        <v>10.522825245937881</v>
      </c>
      <c r="F15" s="549">
        <v>204</v>
      </c>
      <c r="G15" s="885">
        <v>2.2548911241295457E-2</v>
      </c>
      <c r="H15" s="549">
        <v>42600</v>
      </c>
      <c r="I15" s="887">
        <v>4.7087432297999339</v>
      </c>
      <c r="J15" s="549">
        <v>6218</v>
      </c>
      <c r="K15" s="887">
        <v>0.68729965734497622</v>
      </c>
      <c r="L15" s="678">
        <v>0</v>
      </c>
      <c r="M15" s="26">
        <f t="shared" si="1"/>
        <v>144222</v>
      </c>
      <c r="N15" s="35">
        <v>15.941417044324085</v>
      </c>
    </row>
    <row r="16" spans="1:14" ht="15.75" thickBot="1">
      <c r="A16" s="14" t="s">
        <v>26</v>
      </c>
      <c r="B16" s="28">
        <v>6800</v>
      </c>
      <c r="C16" s="23">
        <v>45166</v>
      </c>
      <c r="D16" s="709">
        <f t="shared" si="0"/>
        <v>51966</v>
      </c>
      <c r="E16" s="882">
        <v>4.1669473177772431</v>
      </c>
      <c r="F16" s="549">
        <v>7521</v>
      </c>
      <c r="G16" s="885">
        <v>0.6030791436131826</v>
      </c>
      <c r="H16" s="549">
        <v>38634</v>
      </c>
      <c r="I16" s="887">
        <v>3.0979071445754149</v>
      </c>
      <c r="J16" s="549">
        <v>5666</v>
      </c>
      <c r="K16" s="887">
        <v>0.4543340550076177</v>
      </c>
      <c r="L16" s="678">
        <v>0</v>
      </c>
      <c r="M16" s="26">
        <f t="shared" si="1"/>
        <v>103787</v>
      </c>
      <c r="N16" s="35">
        <v>8.3222676609734592</v>
      </c>
    </row>
    <row r="17" spans="1:15" ht="15.75" thickBot="1">
      <c r="A17" s="1"/>
      <c r="B17" s="703"/>
      <c r="C17" s="708"/>
      <c r="D17" s="708"/>
      <c r="E17" s="699"/>
      <c r="F17" s="702"/>
      <c r="G17" s="700"/>
      <c r="H17" s="702"/>
      <c r="I17" s="700"/>
      <c r="J17" s="702"/>
      <c r="K17" s="700"/>
      <c r="L17" s="701"/>
      <c r="M17" s="702"/>
      <c r="N17" s="700"/>
      <c r="O17" s="216"/>
    </row>
    <row r="18" spans="1:15">
      <c r="A18" s="705" t="s">
        <v>27</v>
      </c>
      <c r="B18" s="666"/>
      <c r="C18" s="222"/>
      <c r="D18" s="662"/>
      <c r="E18" s="667"/>
      <c r="F18" s="671"/>
      <c r="G18" s="672"/>
      <c r="H18" s="51"/>
      <c r="I18" s="673"/>
      <c r="J18" s="51"/>
      <c r="K18" s="673"/>
      <c r="L18" s="53"/>
      <c r="M18" s="683"/>
      <c r="N18" s="540"/>
    </row>
    <row r="19" spans="1:15">
      <c r="A19" s="12" t="s">
        <v>28</v>
      </c>
      <c r="B19" s="28">
        <v>194017</v>
      </c>
      <c r="C19" s="23">
        <v>301000</v>
      </c>
      <c r="D19" s="516">
        <f t="shared" ref="D19:D24" si="2">SUM(B19:C19)</f>
        <v>495017</v>
      </c>
      <c r="E19" s="882">
        <v>15.121025139750129</v>
      </c>
      <c r="F19" s="549">
        <v>32592</v>
      </c>
      <c r="G19" s="885">
        <v>0.99557076091272867</v>
      </c>
      <c r="H19" s="549">
        <v>181171</v>
      </c>
      <c r="I19" s="887">
        <v>5.5341356874484529</v>
      </c>
      <c r="J19" s="549">
        <v>65661</v>
      </c>
      <c r="K19" s="887">
        <v>2.0057121910987568</v>
      </c>
      <c r="L19" s="678">
        <v>0</v>
      </c>
      <c r="M19" s="26">
        <f>SUM(D19+F19+H19+J19)</f>
        <v>774441</v>
      </c>
      <c r="N19" s="27">
        <v>23.656443779210068</v>
      </c>
    </row>
    <row r="20" spans="1:15">
      <c r="A20" s="12" t="s">
        <v>29</v>
      </c>
      <c r="B20" s="28">
        <v>248532</v>
      </c>
      <c r="C20" s="23">
        <v>210319</v>
      </c>
      <c r="D20" s="516">
        <f t="shared" si="2"/>
        <v>458851</v>
      </c>
      <c r="E20" s="882">
        <v>19.272165987651729</v>
      </c>
      <c r="F20" s="549">
        <v>5671</v>
      </c>
      <c r="G20" s="885">
        <v>0.23818724011928263</v>
      </c>
      <c r="H20" s="549">
        <v>82849</v>
      </c>
      <c r="I20" s="887">
        <v>3.4797345541601916</v>
      </c>
      <c r="J20" s="549">
        <v>67256</v>
      </c>
      <c r="K20" s="887">
        <v>2.8248141459112102</v>
      </c>
      <c r="L20" s="678">
        <v>0</v>
      </c>
      <c r="M20" s="26">
        <f t="shared" ref="M20:M33" si="3">SUM(D20+F20+H20+J20)</f>
        <v>614627</v>
      </c>
      <c r="N20" s="35">
        <v>25.814901927842413</v>
      </c>
    </row>
    <row r="21" spans="1:15">
      <c r="A21" s="12" t="s">
        <v>30</v>
      </c>
      <c r="B21" s="28">
        <v>103391</v>
      </c>
      <c r="C21" s="23">
        <v>159510</v>
      </c>
      <c r="D21" s="516">
        <f t="shared" si="2"/>
        <v>262901</v>
      </c>
      <c r="E21" s="882">
        <v>7.3479135805919675</v>
      </c>
      <c r="F21" s="549">
        <v>5853</v>
      </c>
      <c r="G21" s="885">
        <v>0.163587579306297</v>
      </c>
      <c r="H21" s="549">
        <v>93581</v>
      </c>
      <c r="I21" s="887">
        <v>2.6155286620643392</v>
      </c>
      <c r="J21" s="549">
        <v>97715</v>
      </c>
      <c r="K21" s="887">
        <v>2.7310712988065626</v>
      </c>
      <c r="L21" s="678">
        <v>0</v>
      </c>
      <c r="M21" s="26">
        <f t="shared" si="3"/>
        <v>460050</v>
      </c>
      <c r="N21" s="35">
        <v>12.858101120769167</v>
      </c>
    </row>
    <row r="22" spans="1:15">
      <c r="A22" s="12" t="s">
        <v>31</v>
      </c>
      <c r="B22" s="28">
        <v>120435</v>
      </c>
      <c r="C22" s="23">
        <v>234500</v>
      </c>
      <c r="D22" s="516">
        <f t="shared" si="2"/>
        <v>354935</v>
      </c>
      <c r="E22" s="882">
        <v>10.932514014661493</v>
      </c>
      <c r="F22" s="549">
        <v>9944</v>
      </c>
      <c r="G22" s="885">
        <v>0.30628965687180437</v>
      </c>
      <c r="H22" s="549">
        <v>107921</v>
      </c>
      <c r="I22" s="887">
        <v>3.3241236986385756</v>
      </c>
      <c r="J22" s="549">
        <v>35677</v>
      </c>
      <c r="K22" s="887">
        <v>1.0989034682437011</v>
      </c>
      <c r="L22" s="678">
        <v>0</v>
      </c>
      <c r="M22" s="26">
        <f t="shared" si="3"/>
        <v>508477</v>
      </c>
      <c r="N22" s="35">
        <v>15.661830838415574</v>
      </c>
    </row>
    <row r="23" spans="1:15">
      <c r="A23" s="12" t="s">
        <v>32</v>
      </c>
      <c r="B23" s="28">
        <v>145212</v>
      </c>
      <c r="C23" s="23">
        <v>100000</v>
      </c>
      <c r="D23" s="516">
        <f t="shared" si="2"/>
        <v>245212</v>
      </c>
      <c r="E23" s="882">
        <v>11.525828437132786</v>
      </c>
      <c r="F23" s="549">
        <v>21166</v>
      </c>
      <c r="G23" s="885">
        <v>0.99487661574618091</v>
      </c>
      <c r="H23" s="549">
        <v>67608</v>
      </c>
      <c r="I23" s="887">
        <v>3.1778143360752056</v>
      </c>
      <c r="J23" s="549">
        <v>75589</v>
      </c>
      <c r="K23" s="887">
        <v>3.5529494712103409</v>
      </c>
      <c r="L23" s="678">
        <v>0</v>
      </c>
      <c r="M23" s="26">
        <f t="shared" si="3"/>
        <v>409575</v>
      </c>
      <c r="N23" s="35">
        <v>19.251468860164511</v>
      </c>
    </row>
    <row r="24" spans="1:15">
      <c r="A24" s="12" t="s">
        <v>33</v>
      </c>
      <c r="B24" s="28">
        <v>192737</v>
      </c>
      <c r="C24" s="23">
        <v>171935</v>
      </c>
      <c r="D24" s="516">
        <f t="shared" si="2"/>
        <v>364672</v>
      </c>
      <c r="E24" s="882">
        <v>12.214362272240086</v>
      </c>
      <c r="F24" s="549">
        <v>19237</v>
      </c>
      <c r="G24" s="885">
        <v>0.64432609860664525</v>
      </c>
      <c r="H24" s="549">
        <v>91920</v>
      </c>
      <c r="I24" s="887">
        <v>3.0787781350482315</v>
      </c>
      <c r="J24" s="549">
        <v>39024</v>
      </c>
      <c r="K24" s="887">
        <v>1.3070739549839228</v>
      </c>
      <c r="L24" s="678">
        <v>0</v>
      </c>
      <c r="M24" s="26">
        <f t="shared" si="3"/>
        <v>514853</v>
      </c>
      <c r="N24" s="35">
        <v>17.244540460878884</v>
      </c>
    </row>
    <row r="25" spans="1:15">
      <c r="A25" s="12" t="s">
        <v>34</v>
      </c>
      <c r="B25" s="28">
        <v>323552</v>
      </c>
      <c r="C25" s="23">
        <v>0</v>
      </c>
      <c r="D25" s="516">
        <v>323552</v>
      </c>
      <c r="E25" s="882">
        <v>10.354326676907322</v>
      </c>
      <c r="F25" s="549">
        <v>7414</v>
      </c>
      <c r="G25" s="885">
        <v>0.23726318484382999</v>
      </c>
      <c r="H25" s="549">
        <v>93389</v>
      </c>
      <c r="I25" s="887">
        <v>2.9886392729134665</v>
      </c>
      <c r="J25" s="549">
        <v>25486</v>
      </c>
      <c r="K25" s="887">
        <v>0.81560419866871481</v>
      </c>
      <c r="L25" s="678">
        <v>0</v>
      </c>
      <c r="M25" s="26">
        <f t="shared" si="3"/>
        <v>449841</v>
      </c>
      <c r="N25" s="35">
        <v>14.395833333333334</v>
      </c>
    </row>
    <row r="26" spans="1:15">
      <c r="A26" s="12" t="s">
        <v>35</v>
      </c>
      <c r="B26" s="28">
        <v>32150</v>
      </c>
      <c r="C26" s="23">
        <v>107335</v>
      </c>
      <c r="D26" s="516">
        <f t="shared" ref="D26:D33" si="4">SUM(B26:C26)</f>
        <v>139485</v>
      </c>
      <c r="E26" s="882">
        <v>4.4546819110884002</v>
      </c>
      <c r="F26" s="550">
        <v>0</v>
      </c>
      <c r="G26" s="885">
        <v>0</v>
      </c>
      <c r="H26" s="549">
        <v>94854</v>
      </c>
      <c r="I26" s="887">
        <v>3.0293178334184976</v>
      </c>
      <c r="J26" s="549">
        <v>20847</v>
      </c>
      <c r="K26" s="887">
        <v>0.66578308635666839</v>
      </c>
      <c r="L26" s="678">
        <v>0</v>
      </c>
      <c r="M26" s="26">
        <f t="shared" si="3"/>
        <v>255186</v>
      </c>
      <c r="N26" s="35">
        <v>8.1497828308635665</v>
      </c>
    </row>
    <row r="27" spans="1:15">
      <c r="A27" s="12" t="s">
        <v>36</v>
      </c>
      <c r="B27" s="28">
        <v>10000</v>
      </c>
      <c r="C27" s="23">
        <v>140000</v>
      </c>
      <c r="D27" s="516">
        <f t="shared" si="4"/>
        <v>150000</v>
      </c>
      <c r="E27" s="882">
        <v>4.1898270998016818</v>
      </c>
      <c r="F27" s="549">
        <v>244</v>
      </c>
      <c r="G27" s="885">
        <v>6.8154520823440687E-3</v>
      </c>
      <c r="H27" s="549">
        <v>85087</v>
      </c>
      <c r="I27" s="887">
        <v>2.3766654562721712</v>
      </c>
      <c r="J27" s="549">
        <v>30152</v>
      </c>
      <c r="K27" s="887">
        <v>0.84221111142146865</v>
      </c>
      <c r="L27" s="678">
        <v>0</v>
      </c>
      <c r="M27" s="26">
        <f t="shared" si="3"/>
        <v>265483</v>
      </c>
      <c r="N27" s="35">
        <v>7.4155191195776657</v>
      </c>
    </row>
    <row r="28" spans="1:15">
      <c r="A28" s="12" t="s">
        <v>37</v>
      </c>
      <c r="B28" s="28">
        <v>51000</v>
      </c>
      <c r="C28" s="23">
        <v>236000</v>
      </c>
      <c r="D28" s="516">
        <f t="shared" si="4"/>
        <v>287000</v>
      </c>
      <c r="E28" s="882">
        <v>9.7609087508077401</v>
      </c>
      <c r="F28" s="549">
        <v>12400</v>
      </c>
      <c r="G28" s="885">
        <v>0.42172567425092677</v>
      </c>
      <c r="H28" s="549">
        <v>71804</v>
      </c>
      <c r="I28" s="887">
        <v>2.4420637349930279</v>
      </c>
      <c r="J28" s="549">
        <v>44201</v>
      </c>
      <c r="K28" s="887">
        <v>1.5032819780294528</v>
      </c>
      <c r="L28" s="678">
        <v>0</v>
      </c>
      <c r="M28" s="26">
        <f t="shared" si="3"/>
        <v>415405</v>
      </c>
      <c r="N28" s="35">
        <v>14.127980138081147</v>
      </c>
    </row>
    <row r="29" spans="1:15">
      <c r="A29" s="12" t="s">
        <v>38</v>
      </c>
      <c r="B29" s="28">
        <v>66050</v>
      </c>
      <c r="C29" s="23">
        <v>280402</v>
      </c>
      <c r="D29" s="516">
        <f t="shared" si="4"/>
        <v>346452</v>
      </c>
      <c r="E29" s="882">
        <v>9.4566000655093347</v>
      </c>
      <c r="F29" s="549">
        <v>22412</v>
      </c>
      <c r="G29" s="885">
        <v>0.61174800742439128</v>
      </c>
      <c r="H29" s="549">
        <v>119073</v>
      </c>
      <c r="I29" s="887">
        <v>3.2501637733377007</v>
      </c>
      <c r="J29" s="549">
        <v>98246</v>
      </c>
      <c r="K29" s="887">
        <v>2.6816792226225572</v>
      </c>
      <c r="L29" s="678">
        <v>0</v>
      </c>
      <c r="M29" s="26">
        <f t="shared" si="3"/>
        <v>586183</v>
      </c>
      <c r="N29" s="35">
        <v>16.000191068893983</v>
      </c>
    </row>
    <row r="30" spans="1:15">
      <c r="A30" s="12" t="s">
        <v>39</v>
      </c>
      <c r="B30" s="28">
        <v>146599</v>
      </c>
      <c r="C30" s="23">
        <v>366000</v>
      </c>
      <c r="D30" s="516">
        <f t="shared" si="4"/>
        <v>512599</v>
      </c>
      <c r="E30" s="882">
        <v>19.411481804067105</v>
      </c>
      <c r="F30" s="549">
        <v>8721</v>
      </c>
      <c r="G30" s="885">
        <v>0.33025334191691597</v>
      </c>
      <c r="H30" s="549">
        <v>106759</v>
      </c>
      <c r="I30" s="887">
        <v>4.0428295527700993</v>
      </c>
      <c r="J30" s="549">
        <v>80854</v>
      </c>
      <c r="K30" s="887">
        <v>3.0618396637255274</v>
      </c>
      <c r="L30" s="678">
        <v>0</v>
      </c>
      <c r="M30" s="26">
        <f t="shared" si="3"/>
        <v>708933</v>
      </c>
      <c r="N30" s="35">
        <v>26.846404362479646</v>
      </c>
    </row>
    <row r="31" spans="1:15">
      <c r="A31" s="12" t="s">
        <v>40</v>
      </c>
      <c r="B31" s="28">
        <v>15000</v>
      </c>
      <c r="C31" s="23">
        <v>155056</v>
      </c>
      <c r="D31" s="516">
        <f t="shared" si="4"/>
        <v>170056</v>
      </c>
      <c r="E31" s="882">
        <v>6.0067111723358408</v>
      </c>
      <c r="F31" s="549">
        <v>14376</v>
      </c>
      <c r="G31" s="885">
        <v>0.507788492105542</v>
      </c>
      <c r="H31" s="549">
        <v>66780</v>
      </c>
      <c r="I31" s="887">
        <v>2.3588004662498676</v>
      </c>
      <c r="J31" s="549">
        <v>26598</v>
      </c>
      <c r="K31" s="887">
        <v>0.93949348309844227</v>
      </c>
      <c r="L31" s="678">
        <v>0</v>
      </c>
      <c r="M31" s="26">
        <f t="shared" si="3"/>
        <v>277810</v>
      </c>
      <c r="N31" s="35">
        <v>9.8127936137896938</v>
      </c>
    </row>
    <row r="32" spans="1:15">
      <c r="A32" s="12" t="s">
        <v>41</v>
      </c>
      <c r="B32" s="28">
        <v>109614</v>
      </c>
      <c r="C32" s="23">
        <v>130636</v>
      </c>
      <c r="D32" s="516">
        <f t="shared" si="4"/>
        <v>240250</v>
      </c>
      <c r="E32" s="882">
        <v>11.73095703125</v>
      </c>
      <c r="F32" s="549">
        <v>8341</v>
      </c>
      <c r="G32" s="885">
        <v>0.40727539062500001</v>
      </c>
      <c r="H32" s="549">
        <v>82078</v>
      </c>
      <c r="I32" s="887">
        <v>4.0077148437499996</v>
      </c>
      <c r="J32" s="549">
        <v>61461</v>
      </c>
      <c r="K32" s="887">
        <v>3.0010253906250002</v>
      </c>
      <c r="L32" s="678">
        <v>0</v>
      </c>
      <c r="M32" s="26">
        <f t="shared" si="3"/>
        <v>392130</v>
      </c>
      <c r="N32" s="35">
        <v>19.14697265625</v>
      </c>
    </row>
    <row r="33" spans="1:15" ht="15.75" thickBot="1">
      <c r="A33" s="14" t="s">
        <v>42</v>
      </c>
      <c r="B33" s="31">
        <v>58850.559999999998</v>
      </c>
      <c r="C33" s="32">
        <v>165000</v>
      </c>
      <c r="D33" s="522">
        <f t="shared" si="4"/>
        <v>223850.56</v>
      </c>
      <c r="E33" s="883">
        <v>8.210481220657277</v>
      </c>
      <c r="F33" s="552">
        <v>24866</v>
      </c>
      <c r="G33" s="886">
        <v>0.91204518779342725</v>
      </c>
      <c r="H33" s="552">
        <v>66104</v>
      </c>
      <c r="I33" s="888">
        <v>2.4245892018779345</v>
      </c>
      <c r="J33" s="552">
        <v>22885</v>
      </c>
      <c r="K33" s="888">
        <v>0.83938526995305163</v>
      </c>
      <c r="L33" s="679">
        <v>1801</v>
      </c>
      <c r="M33" s="684">
        <f t="shared" si="3"/>
        <v>337705.56</v>
      </c>
      <c r="N33" s="681">
        <v>12.386500880281691</v>
      </c>
    </row>
    <row r="34" spans="1:15" ht="15.75" thickBot="1">
      <c r="A34" s="4"/>
      <c r="B34" s="222"/>
      <c r="C34" s="222"/>
      <c r="D34" s="662"/>
      <c r="E34" s="542"/>
      <c r="F34" s="539"/>
      <c r="G34" s="226"/>
      <c r="H34" s="539"/>
      <c r="I34" s="224"/>
      <c r="J34" s="52"/>
      <c r="K34" s="224"/>
      <c r="L34" s="539"/>
      <c r="M34" s="228"/>
      <c r="N34" s="540"/>
    </row>
    <row r="35" spans="1:15" ht="15.75" thickBot="1">
      <c r="A35" s="548"/>
      <c r="B35" s="949" t="s">
        <v>75</v>
      </c>
      <c r="C35" s="950"/>
      <c r="D35" s="950"/>
      <c r="E35" s="951"/>
      <c r="F35" s="952" t="s">
        <v>76</v>
      </c>
      <c r="G35" s="953"/>
      <c r="H35" s="952" t="s">
        <v>77</v>
      </c>
      <c r="I35" s="953"/>
      <c r="J35" s="952" t="s">
        <v>78</v>
      </c>
      <c r="K35" s="953"/>
      <c r="L35" s="620" t="s">
        <v>79</v>
      </c>
      <c r="M35" s="954" t="s">
        <v>80</v>
      </c>
      <c r="N35" s="955"/>
    </row>
    <row r="36" spans="1:15" ht="23.25">
      <c r="A36" s="706" t="s">
        <v>2</v>
      </c>
      <c r="B36" s="518" t="s">
        <v>81</v>
      </c>
      <c r="C36" s="519" t="s">
        <v>82</v>
      </c>
      <c r="D36" s="519" t="s">
        <v>83</v>
      </c>
      <c r="E36" s="884" t="s">
        <v>84</v>
      </c>
      <c r="F36" s="19" t="s">
        <v>85</v>
      </c>
      <c r="G36" s="880" t="s">
        <v>84</v>
      </c>
      <c r="H36" s="19" t="s">
        <v>85</v>
      </c>
      <c r="I36" s="880" t="s">
        <v>84</v>
      </c>
      <c r="J36" s="19" t="s">
        <v>85</v>
      </c>
      <c r="K36" s="880" t="s">
        <v>86</v>
      </c>
      <c r="L36" s="675" t="s">
        <v>85</v>
      </c>
      <c r="M36" s="19" t="s">
        <v>87</v>
      </c>
      <c r="N36" s="33" t="s">
        <v>88</v>
      </c>
    </row>
    <row r="37" spans="1:15" ht="15.75" thickBot="1">
      <c r="A37" s="1"/>
      <c r="B37" s="1"/>
      <c r="C37" s="68"/>
      <c r="D37" s="68"/>
      <c r="E37" s="69"/>
      <c r="F37" s="1"/>
      <c r="G37" s="69"/>
      <c r="H37" s="1"/>
      <c r="I37" s="69"/>
      <c r="J37" s="1"/>
      <c r="K37" s="69"/>
      <c r="L37" s="676"/>
      <c r="M37" s="1"/>
      <c r="N37" s="69"/>
      <c r="O37" s="21"/>
    </row>
    <row r="38" spans="1:15">
      <c r="A38" s="705" t="s">
        <v>91</v>
      </c>
      <c r="B38" s="28"/>
      <c r="C38" s="23"/>
      <c r="D38" s="516"/>
      <c r="E38" s="882"/>
      <c r="F38" s="553"/>
      <c r="G38" s="885"/>
      <c r="H38" s="34"/>
      <c r="I38" s="887"/>
      <c r="J38" s="34"/>
      <c r="K38" s="887"/>
      <c r="L38" s="25"/>
      <c r="M38" s="26"/>
      <c r="N38" s="27"/>
    </row>
    <row r="39" spans="1:15">
      <c r="A39" s="12" t="s">
        <v>44</v>
      </c>
      <c r="B39" s="28">
        <v>273920</v>
      </c>
      <c r="C39" s="23">
        <v>356900</v>
      </c>
      <c r="D39" s="516">
        <f t="shared" ref="D39:D46" si="5">SUM(B39:C39)</f>
        <v>630820</v>
      </c>
      <c r="E39" s="882">
        <v>10.583873024395155</v>
      </c>
      <c r="F39" s="549">
        <v>12491</v>
      </c>
      <c r="G39" s="885">
        <v>0.20957350424482399</v>
      </c>
      <c r="H39" s="549">
        <v>142396</v>
      </c>
      <c r="I39" s="887">
        <v>2.389114459246334</v>
      </c>
      <c r="J39" s="549">
        <v>119017</v>
      </c>
      <c r="K39" s="887">
        <v>1.9968625213918996</v>
      </c>
      <c r="L39" s="678">
        <v>0</v>
      </c>
      <c r="M39" s="26">
        <v>904724</v>
      </c>
      <c r="N39" s="27">
        <v>15.179423509278212</v>
      </c>
    </row>
    <row r="40" spans="1:15">
      <c r="A40" s="12" t="s">
        <v>45</v>
      </c>
      <c r="B40" s="28">
        <v>387187</v>
      </c>
      <c r="C40" s="23">
        <v>1399098</v>
      </c>
      <c r="D40" s="516">
        <f t="shared" si="5"/>
        <v>1786285</v>
      </c>
      <c r="E40" s="882">
        <v>38.175824410677265</v>
      </c>
      <c r="F40" s="549">
        <v>23504</v>
      </c>
      <c r="G40" s="885">
        <v>0.5023188219956829</v>
      </c>
      <c r="H40" s="549">
        <v>186952</v>
      </c>
      <c r="I40" s="887">
        <v>3.9954692141651171</v>
      </c>
      <c r="J40" s="549">
        <v>91574</v>
      </c>
      <c r="K40" s="887">
        <v>1.9570857643563933</v>
      </c>
      <c r="L40" s="678">
        <v>0</v>
      </c>
      <c r="M40" s="26">
        <v>2088315</v>
      </c>
      <c r="N40" s="27">
        <v>44.630698211194463</v>
      </c>
    </row>
    <row r="41" spans="1:15">
      <c r="A41" s="12" t="s">
        <v>46</v>
      </c>
      <c r="B41" s="28">
        <v>116143</v>
      </c>
      <c r="C41" s="23">
        <v>413339</v>
      </c>
      <c r="D41" s="516">
        <f t="shared" si="5"/>
        <v>529482</v>
      </c>
      <c r="E41" s="882">
        <v>9.6175028154175894</v>
      </c>
      <c r="F41" s="549">
        <v>7652</v>
      </c>
      <c r="G41" s="885">
        <v>0.13899080902386748</v>
      </c>
      <c r="H41" s="549">
        <v>224143</v>
      </c>
      <c r="I41" s="887">
        <v>4.0713299669415486</v>
      </c>
      <c r="J41" s="549">
        <v>194144</v>
      </c>
      <c r="K41" s="887">
        <v>3.5264285973771208</v>
      </c>
      <c r="L41" s="678">
        <v>0</v>
      </c>
      <c r="M41" s="26">
        <v>955421</v>
      </c>
      <c r="N41" s="27">
        <v>17.354252188760125</v>
      </c>
    </row>
    <row r="42" spans="1:15">
      <c r="A42" s="12" t="s">
        <v>47</v>
      </c>
      <c r="B42" s="28">
        <v>185672</v>
      </c>
      <c r="C42" s="23">
        <v>222000</v>
      </c>
      <c r="D42" s="516">
        <f t="shared" si="5"/>
        <v>407672</v>
      </c>
      <c r="E42" s="882">
        <v>7.3706743807629724</v>
      </c>
      <c r="F42" s="549">
        <v>1185</v>
      </c>
      <c r="G42" s="885">
        <v>2.1424697161453624E-2</v>
      </c>
      <c r="H42" s="549">
        <v>125070</v>
      </c>
      <c r="I42" s="887">
        <v>2.2612547459772192</v>
      </c>
      <c r="J42" s="549">
        <v>57784</v>
      </c>
      <c r="K42" s="887">
        <v>1.0447297052974145</v>
      </c>
      <c r="L42" s="678">
        <v>0</v>
      </c>
      <c r="M42" s="26">
        <v>591711</v>
      </c>
      <c r="N42" s="27">
        <v>10.69808352919906</v>
      </c>
    </row>
    <row r="43" spans="1:15">
      <c r="A43" s="12" t="s">
        <v>48</v>
      </c>
      <c r="B43" s="28">
        <v>5000</v>
      </c>
      <c r="C43" s="23">
        <v>188500</v>
      </c>
      <c r="D43" s="516">
        <f t="shared" si="5"/>
        <v>193500</v>
      </c>
      <c r="E43" s="882">
        <v>4.431466849879766</v>
      </c>
      <c r="F43" s="549">
        <v>8305</v>
      </c>
      <c r="G43" s="885">
        <v>0.19019809916409022</v>
      </c>
      <c r="H43" s="549">
        <v>162663</v>
      </c>
      <c r="I43" s="887">
        <v>3.7252490553074544</v>
      </c>
      <c r="J43" s="549">
        <v>6000</v>
      </c>
      <c r="K43" s="887">
        <v>0.13740982480247338</v>
      </c>
      <c r="L43" s="678">
        <v>0</v>
      </c>
      <c r="M43" s="26">
        <v>370468</v>
      </c>
      <c r="N43" s="27">
        <v>8.4843238291537837</v>
      </c>
    </row>
    <row r="44" spans="1:15">
      <c r="A44" s="12" t="s">
        <v>49</v>
      </c>
      <c r="B44" s="28">
        <v>199630</v>
      </c>
      <c r="C44" s="23">
        <v>177900</v>
      </c>
      <c r="D44" s="516">
        <f t="shared" si="5"/>
        <v>377530</v>
      </c>
      <c r="E44" s="882">
        <v>7.5759035177492828</v>
      </c>
      <c r="F44" s="549">
        <v>6248</v>
      </c>
      <c r="G44" s="885">
        <v>0.12537876507535167</v>
      </c>
      <c r="H44" s="549">
        <v>109096</v>
      </c>
      <c r="I44" s="887">
        <v>2.1892320349968895</v>
      </c>
      <c r="J44" s="549">
        <v>63987</v>
      </c>
      <c r="K44" s="887">
        <v>1.2840286557100717</v>
      </c>
      <c r="L44" s="678">
        <v>0</v>
      </c>
      <c r="M44" s="26">
        <v>556861</v>
      </c>
      <c r="N44" s="27">
        <v>11.174542973531596</v>
      </c>
    </row>
    <row r="45" spans="1:15">
      <c r="A45" s="12" t="s">
        <v>50</v>
      </c>
      <c r="B45" s="28">
        <v>0</v>
      </c>
      <c r="C45" s="23">
        <v>688762</v>
      </c>
      <c r="D45" s="516">
        <f t="shared" si="5"/>
        <v>688762</v>
      </c>
      <c r="E45" s="882">
        <v>14.610988544760289</v>
      </c>
      <c r="F45" s="549">
        <v>982</v>
      </c>
      <c r="G45" s="885">
        <v>2.083156554942724E-2</v>
      </c>
      <c r="H45" s="549">
        <v>110997</v>
      </c>
      <c r="I45" s="887">
        <v>2.3546245226983453</v>
      </c>
      <c r="J45" s="549">
        <v>39778</v>
      </c>
      <c r="K45" s="887">
        <v>0.84382689859991511</v>
      </c>
      <c r="L45" s="678">
        <v>0</v>
      </c>
      <c r="M45" s="26">
        <v>840519</v>
      </c>
      <c r="N45" s="27">
        <v>17.830271531607977</v>
      </c>
    </row>
    <row r="46" spans="1:15" ht="15.75" thickBot="1">
      <c r="A46" s="14" t="s">
        <v>51</v>
      </c>
      <c r="B46" s="28">
        <v>341701</v>
      </c>
      <c r="C46" s="23">
        <v>286206</v>
      </c>
      <c r="D46" s="516">
        <f t="shared" si="5"/>
        <v>627907</v>
      </c>
      <c r="E46" s="882">
        <v>13.294382926467787</v>
      </c>
      <c r="F46" s="549">
        <v>55072</v>
      </c>
      <c r="G46" s="885">
        <v>1.166013846837882</v>
      </c>
      <c r="H46" s="549">
        <v>155479</v>
      </c>
      <c r="I46" s="887">
        <v>3.2918845673392476</v>
      </c>
      <c r="J46" s="549">
        <v>69651</v>
      </c>
      <c r="K46" s="887">
        <v>1.4746882344223073</v>
      </c>
      <c r="L46" s="678">
        <v>0</v>
      </c>
      <c r="M46" s="26">
        <v>908109</v>
      </c>
      <c r="N46" s="27">
        <v>19.226969575067223</v>
      </c>
    </row>
    <row r="47" spans="1:15" ht="15.75" thickBot="1">
      <c r="A47" s="7"/>
      <c r="B47" s="685"/>
      <c r="C47" s="669"/>
      <c r="D47" s="669"/>
      <c r="E47" s="523"/>
      <c r="F47" s="686"/>
      <c r="G47" s="687"/>
      <c r="H47" s="686"/>
      <c r="I47" s="687"/>
      <c r="J47" s="686"/>
      <c r="K47" s="687"/>
      <c r="L47" s="688"/>
      <c r="M47" s="686"/>
      <c r="N47" s="687"/>
      <c r="O47" s="217"/>
    </row>
    <row r="48" spans="1:15">
      <c r="A48" s="697" t="s">
        <v>52</v>
      </c>
      <c r="B48" s="28"/>
      <c r="C48" s="23"/>
      <c r="D48" s="516"/>
      <c r="E48" s="882"/>
      <c r="F48" s="553"/>
      <c r="G48" s="885"/>
      <c r="H48" s="34"/>
      <c r="I48" s="887"/>
      <c r="J48" s="34"/>
      <c r="K48" s="887"/>
      <c r="L48" s="25"/>
      <c r="M48" s="26"/>
      <c r="N48" s="27"/>
    </row>
    <row r="49" spans="1:15">
      <c r="A49" s="12" t="s">
        <v>53</v>
      </c>
      <c r="B49" s="28">
        <v>147415</v>
      </c>
      <c r="C49" s="23">
        <v>327781</v>
      </c>
      <c r="D49" s="516">
        <f t="shared" ref="D49:D55" si="6">SUM(B49:C49)</f>
        <v>475196</v>
      </c>
      <c r="E49" s="882">
        <v>7.4944957890420465</v>
      </c>
      <c r="F49" s="549">
        <v>25164</v>
      </c>
      <c r="G49" s="885">
        <v>0.39687095858436111</v>
      </c>
      <c r="H49" s="549">
        <v>182722</v>
      </c>
      <c r="I49" s="887">
        <v>2.8817777497397721</v>
      </c>
      <c r="J49" s="549">
        <v>83991</v>
      </c>
      <c r="K49" s="887">
        <v>1.3246538182506387</v>
      </c>
      <c r="L49" s="678">
        <v>0</v>
      </c>
      <c r="M49" s="26">
        <v>767073</v>
      </c>
      <c r="N49" s="27">
        <v>12.097798315616819</v>
      </c>
    </row>
    <row r="50" spans="1:15">
      <c r="A50" s="12" t="s">
        <v>54</v>
      </c>
      <c r="B50" s="28">
        <v>0</v>
      </c>
      <c r="C50" s="23">
        <v>714888</v>
      </c>
      <c r="D50" s="516">
        <f t="shared" si="6"/>
        <v>714888</v>
      </c>
      <c r="E50" s="882">
        <v>11.736021275897167</v>
      </c>
      <c r="F50" s="549">
        <v>19409</v>
      </c>
      <c r="G50" s="885">
        <v>0.31862954329054077</v>
      </c>
      <c r="H50" s="549">
        <v>152980</v>
      </c>
      <c r="I50" s="887">
        <v>2.5114095281872806</v>
      </c>
      <c r="J50" s="549">
        <v>122007</v>
      </c>
      <c r="K50" s="887">
        <v>2.002938569130249</v>
      </c>
      <c r="L50" s="678">
        <v>0</v>
      </c>
      <c r="M50" s="26">
        <v>1009284</v>
      </c>
      <c r="N50" s="27">
        <v>16.568998916505237</v>
      </c>
    </row>
    <row r="51" spans="1:15">
      <c r="A51" s="12" t="s">
        <v>55</v>
      </c>
      <c r="B51" s="28">
        <v>150800</v>
      </c>
      <c r="C51" s="23">
        <v>360000</v>
      </c>
      <c r="D51" s="516">
        <f t="shared" si="6"/>
        <v>510800</v>
      </c>
      <c r="E51" s="882">
        <v>7.5169602519388397</v>
      </c>
      <c r="F51" s="549">
        <v>19186</v>
      </c>
      <c r="G51" s="885">
        <v>0.28234220711374036</v>
      </c>
      <c r="H51" s="549">
        <v>145166</v>
      </c>
      <c r="I51" s="887">
        <v>2.1362706576604418</v>
      </c>
      <c r="J51" s="549">
        <v>94326</v>
      </c>
      <c r="K51" s="887">
        <v>1.3881064853648846</v>
      </c>
      <c r="L51" s="689">
        <v>9934</v>
      </c>
      <c r="M51" s="26">
        <v>769478</v>
      </c>
      <c r="N51" s="27">
        <v>11.323679602077906</v>
      </c>
    </row>
    <row r="52" spans="1:15">
      <c r="A52" s="12" t="s">
        <v>56</v>
      </c>
      <c r="B52" s="28">
        <v>0</v>
      </c>
      <c r="C52" s="23">
        <v>933811</v>
      </c>
      <c r="D52" s="516">
        <f t="shared" si="6"/>
        <v>933811</v>
      </c>
      <c r="E52" s="882">
        <v>12.009658542858981</v>
      </c>
      <c r="F52" s="550">
        <v>0</v>
      </c>
      <c r="G52" s="885">
        <v>0</v>
      </c>
      <c r="H52" s="549">
        <v>173598</v>
      </c>
      <c r="I52" s="887">
        <v>2.2326281268085655</v>
      </c>
      <c r="J52" s="549">
        <v>55496</v>
      </c>
      <c r="K52" s="887">
        <v>0.71372902064175936</v>
      </c>
      <c r="L52" s="678">
        <v>0</v>
      </c>
      <c r="M52" s="26">
        <v>1162905</v>
      </c>
      <c r="N52" s="27">
        <v>14.956015690309306</v>
      </c>
    </row>
    <row r="53" spans="1:15">
      <c r="A53" s="12" t="s">
        <v>57</v>
      </c>
      <c r="B53" s="28">
        <v>73307</v>
      </c>
      <c r="C53" s="23">
        <v>545855</v>
      </c>
      <c r="D53" s="516">
        <f t="shared" si="6"/>
        <v>619162</v>
      </c>
      <c r="E53" s="882">
        <v>9.279449673280979</v>
      </c>
      <c r="F53" s="549">
        <v>5736</v>
      </c>
      <c r="G53" s="885">
        <v>8.596606918050477E-2</v>
      </c>
      <c r="H53" s="549">
        <v>200220</v>
      </c>
      <c r="I53" s="887">
        <v>3.0007193813320545</v>
      </c>
      <c r="J53" s="549">
        <v>175200</v>
      </c>
      <c r="K53" s="887">
        <v>2.625741861998681</v>
      </c>
      <c r="L53" s="678">
        <v>0</v>
      </c>
      <c r="M53" s="26">
        <v>1000318</v>
      </c>
      <c r="N53" s="27">
        <v>14.991876985792219</v>
      </c>
    </row>
    <row r="54" spans="1:15">
      <c r="A54" s="12" t="s">
        <v>58</v>
      </c>
      <c r="B54" s="28">
        <v>933012</v>
      </c>
      <c r="C54" s="23">
        <v>725625</v>
      </c>
      <c r="D54" s="516">
        <f t="shared" si="6"/>
        <v>1658637</v>
      </c>
      <c r="E54" s="882">
        <v>35.437175515436387</v>
      </c>
      <c r="F54" s="549">
        <v>9000</v>
      </c>
      <c r="G54" s="885">
        <v>0.19228714880888795</v>
      </c>
      <c r="H54" s="549">
        <v>184778</v>
      </c>
      <c r="I54" s="887">
        <v>3.9478260869565216</v>
      </c>
      <c r="J54" s="549">
        <v>77329</v>
      </c>
      <c r="K54" s="887">
        <v>1.6521525478047216</v>
      </c>
      <c r="L54" s="678">
        <v>0</v>
      </c>
      <c r="M54" s="26">
        <v>1929744</v>
      </c>
      <c r="N54" s="27">
        <v>41.229441299006517</v>
      </c>
    </row>
    <row r="55" spans="1:15" ht="15.75" thickBot="1">
      <c r="A55" s="926" t="s">
        <v>694</v>
      </c>
      <c r="B55" s="28">
        <v>65828</v>
      </c>
      <c r="C55" s="23">
        <v>281482</v>
      </c>
      <c r="D55" s="516">
        <f t="shared" si="6"/>
        <v>347310</v>
      </c>
      <c r="E55" s="882">
        <f>D55/73732</f>
        <v>4.7104378017685669</v>
      </c>
      <c r="F55" s="549">
        <v>19981</v>
      </c>
      <c r="G55" s="885">
        <v>0.27099495470080831</v>
      </c>
      <c r="H55" s="549">
        <v>190064</v>
      </c>
      <c r="I55" s="887">
        <f>H55/73732</f>
        <v>2.577768133239299</v>
      </c>
      <c r="J55" s="549">
        <v>66694</v>
      </c>
      <c r="K55" s="887">
        <f>J55/73732</f>
        <v>0.90454619432539463</v>
      </c>
      <c r="L55" s="678">
        <v>0</v>
      </c>
      <c r="M55" s="26">
        <f>SUM(D55+F55+H55+J55)</f>
        <v>624049</v>
      </c>
      <c r="N55" s="27">
        <f>M55/73732</f>
        <v>8.4637470840340701</v>
      </c>
    </row>
    <row r="56" spans="1:15" ht="15.75" thickBot="1">
      <c r="A56" s="7"/>
      <c r="B56" s="685"/>
      <c r="C56" s="669"/>
      <c r="D56" s="669"/>
      <c r="E56" s="523"/>
      <c r="F56" s="686"/>
      <c r="G56" s="687"/>
      <c r="H56" s="686"/>
      <c r="I56" s="687"/>
      <c r="J56" s="686"/>
      <c r="K56" s="687"/>
      <c r="L56" s="688"/>
      <c r="M56" s="686"/>
      <c r="N56" s="687"/>
      <c r="O56" s="217"/>
    </row>
    <row r="57" spans="1:15">
      <c r="A57" s="697" t="s">
        <v>60</v>
      </c>
      <c r="B57" s="28"/>
      <c r="C57" s="23"/>
      <c r="D57" s="516"/>
      <c r="E57" s="882"/>
      <c r="F57" s="555"/>
      <c r="G57" s="885"/>
      <c r="H57" s="34"/>
      <c r="I57" s="887"/>
      <c r="J57" s="34"/>
      <c r="K57" s="887"/>
      <c r="L57" s="25"/>
      <c r="M57" s="26"/>
      <c r="N57" s="27"/>
    </row>
    <row r="58" spans="1:15">
      <c r="A58" s="12" t="s">
        <v>61</v>
      </c>
      <c r="B58" s="28">
        <v>507930</v>
      </c>
      <c r="C58" s="23">
        <v>555109</v>
      </c>
      <c r="D58" s="516">
        <f>SUM(B58:C58)</f>
        <v>1063039</v>
      </c>
      <c r="E58" s="882">
        <v>9.7607106785419155</v>
      </c>
      <c r="F58" s="549">
        <v>35572</v>
      </c>
      <c r="G58" s="885">
        <v>0.32661830869525293</v>
      </c>
      <c r="H58" s="549">
        <v>268359</v>
      </c>
      <c r="I58" s="887">
        <v>2.4640437058121383</v>
      </c>
      <c r="J58" s="549">
        <v>95487</v>
      </c>
      <c r="K58" s="887">
        <v>0.87675144614819578</v>
      </c>
      <c r="L58" s="678">
        <v>0</v>
      </c>
      <c r="M58" s="26">
        <v>1462457</v>
      </c>
      <c r="N58" s="27">
        <v>13.428124139197502</v>
      </c>
    </row>
    <row r="59" spans="1:15">
      <c r="A59" s="12" t="s">
        <v>62</v>
      </c>
      <c r="B59" s="28">
        <v>303245</v>
      </c>
      <c r="C59" s="23">
        <v>1494897</v>
      </c>
      <c r="D59" s="516">
        <f>SUM(B59:C59)</f>
        <v>1798142</v>
      </c>
      <c r="E59" s="882">
        <v>17.106589036664953</v>
      </c>
      <c r="F59" s="549">
        <v>8558</v>
      </c>
      <c r="G59" s="885">
        <v>8.14163669920277E-2</v>
      </c>
      <c r="H59" s="549">
        <v>265471</v>
      </c>
      <c r="I59" s="887">
        <v>2.5255532088970072</v>
      </c>
      <c r="J59" s="549">
        <v>110512</v>
      </c>
      <c r="K59" s="887">
        <v>1.0513537682896665</v>
      </c>
      <c r="L59" s="678">
        <v>0</v>
      </c>
      <c r="M59" s="26">
        <v>2182683</v>
      </c>
      <c r="N59" s="27">
        <v>20.764912380843654</v>
      </c>
    </row>
    <row r="60" spans="1:15">
      <c r="A60" s="12" t="s">
        <v>63</v>
      </c>
      <c r="B60" s="28">
        <v>652310</v>
      </c>
      <c r="C60" s="23">
        <v>972165</v>
      </c>
      <c r="D60" s="516">
        <f>SUM(B60:C60)</f>
        <v>1624475</v>
      </c>
      <c r="E60" s="882">
        <v>18.480944254835041</v>
      </c>
      <c r="F60" s="549">
        <v>4626</v>
      </c>
      <c r="G60" s="885">
        <v>5.2627986348122865E-2</v>
      </c>
      <c r="H60" s="549">
        <v>321031</v>
      </c>
      <c r="I60" s="887">
        <v>3.6522298065984073</v>
      </c>
      <c r="J60" s="549">
        <v>231887</v>
      </c>
      <c r="K60" s="887">
        <v>2.6380773606370878</v>
      </c>
      <c r="L60" s="678">
        <v>0</v>
      </c>
      <c r="M60" s="26">
        <v>2182019</v>
      </c>
      <c r="N60" s="27">
        <v>24.823879408418659</v>
      </c>
    </row>
    <row r="61" spans="1:15" ht="15.75" thickBot="1">
      <c r="A61" s="14" t="s">
        <v>64</v>
      </c>
      <c r="B61" s="28">
        <v>3948</v>
      </c>
      <c r="C61" s="23">
        <v>461419</v>
      </c>
      <c r="D61" s="516">
        <f>SUM(B61:C61)</f>
        <v>465367</v>
      </c>
      <c r="E61" s="882">
        <v>4.464337448796539</v>
      </c>
      <c r="F61" s="549">
        <v>27747</v>
      </c>
      <c r="G61" s="885">
        <v>0.26618125305781792</v>
      </c>
      <c r="H61" s="549">
        <v>264659</v>
      </c>
      <c r="I61" s="887">
        <v>2.538914630519661</v>
      </c>
      <c r="J61" s="549">
        <v>118516</v>
      </c>
      <c r="K61" s="887">
        <v>1.1369422779904261</v>
      </c>
      <c r="L61" s="678">
        <v>0</v>
      </c>
      <c r="M61" s="26">
        <v>876289</v>
      </c>
      <c r="N61" s="27">
        <v>8.406375610364444</v>
      </c>
    </row>
    <row r="62" spans="1:15" ht="18" customHeight="1" thickBot="1">
      <c r="A62" s="7"/>
      <c r="B62" s="685"/>
      <c r="C62" s="669"/>
      <c r="D62" s="669"/>
      <c r="E62" s="523"/>
      <c r="F62" s="686"/>
      <c r="G62" s="687"/>
      <c r="H62" s="686"/>
      <c r="I62" s="687"/>
      <c r="J62" s="686"/>
      <c r="K62" s="687"/>
      <c r="L62" s="688"/>
      <c r="M62" s="686"/>
      <c r="N62" s="687"/>
      <c r="O62" s="217"/>
    </row>
    <row r="63" spans="1:15">
      <c r="A63" s="697" t="s">
        <v>65</v>
      </c>
      <c r="B63" s="28"/>
      <c r="C63" s="23"/>
      <c r="D63" s="516"/>
      <c r="E63" s="882"/>
      <c r="F63" s="553"/>
      <c r="G63" s="885"/>
      <c r="H63" s="34"/>
      <c r="I63" s="887"/>
      <c r="J63" s="34"/>
      <c r="K63" s="887"/>
      <c r="L63" s="25"/>
      <c r="M63" s="26"/>
      <c r="N63" s="27"/>
    </row>
    <row r="64" spans="1:15" s="172" customFormat="1" ht="14.25" customHeight="1">
      <c r="A64" s="698" t="s">
        <v>66</v>
      </c>
      <c r="B64" s="520">
        <v>79012</v>
      </c>
      <c r="C64" s="170">
        <v>2190589</v>
      </c>
      <c r="D64" s="521">
        <f>SUM(B64:C64)</f>
        <v>2269601</v>
      </c>
      <c r="E64" s="882">
        <v>10.257805438044619</v>
      </c>
      <c r="F64" s="549">
        <v>15247</v>
      </c>
      <c r="G64" s="889">
        <v>6.891112557399573E-2</v>
      </c>
      <c r="H64" s="549">
        <v>635235</v>
      </c>
      <c r="I64" s="891">
        <v>2.8710407853346349</v>
      </c>
      <c r="J64" s="549">
        <v>379221</v>
      </c>
      <c r="K64" s="891">
        <v>1.7139467404273783</v>
      </c>
      <c r="L64" s="678">
        <v>0</v>
      </c>
      <c r="M64" s="691">
        <v>3299304</v>
      </c>
      <c r="N64" s="171">
        <v>14.911704089380628</v>
      </c>
      <c r="O64" s="218"/>
    </row>
    <row r="65" spans="1:16">
      <c r="A65" s="12" t="s">
        <v>67</v>
      </c>
      <c r="B65" s="668">
        <v>1509432</v>
      </c>
      <c r="C65" s="23">
        <v>2547792</v>
      </c>
      <c r="D65" s="521">
        <f>SUM(B65:C65)</f>
        <v>4057224</v>
      </c>
      <c r="E65" s="882">
        <v>13.434249650669193</v>
      </c>
      <c r="F65" s="549">
        <v>31571</v>
      </c>
      <c r="G65" s="889">
        <v>0.10453765819222134</v>
      </c>
      <c r="H65" s="549">
        <v>808362</v>
      </c>
      <c r="I65" s="891">
        <v>2.6766421859168359</v>
      </c>
      <c r="J65" s="549">
        <v>682887</v>
      </c>
      <c r="K65" s="891">
        <v>2.2611703078746781</v>
      </c>
      <c r="L65" s="678">
        <v>0</v>
      </c>
      <c r="M65" s="691">
        <v>5580044</v>
      </c>
      <c r="N65" s="171">
        <v>18.476599802652927</v>
      </c>
    </row>
    <row r="66" spans="1:16" ht="15.75" thickBot="1">
      <c r="A66" s="14" t="s">
        <v>68</v>
      </c>
      <c r="B66" s="31">
        <v>1310000</v>
      </c>
      <c r="C66" s="32">
        <v>875000</v>
      </c>
      <c r="D66" s="554">
        <f>SUM(B66:C66)</f>
        <v>2185000</v>
      </c>
      <c r="E66" s="883">
        <v>10.751153842368895</v>
      </c>
      <c r="F66" s="551">
        <v>0</v>
      </c>
      <c r="G66" s="890">
        <v>0</v>
      </c>
      <c r="H66" s="552">
        <v>549347</v>
      </c>
      <c r="I66" s="892">
        <v>2.703027052560103</v>
      </c>
      <c r="J66" s="552">
        <v>222773</v>
      </c>
      <c r="K66" s="892">
        <v>1.0961404095771377</v>
      </c>
      <c r="L66" s="690">
        <v>0</v>
      </c>
      <c r="M66" s="692">
        <v>2957120</v>
      </c>
      <c r="N66" s="693">
        <v>14.550321304506136</v>
      </c>
    </row>
    <row r="67" spans="1:16">
      <c r="A67" s="4"/>
      <c r="B67" s="222"/>
      <c r="C67" s="222"/>
      <c r="D67" s="541"/>
      <c r="E67" s="542"/>
      <c r="F67" s="543"/>
      <c r="G67" s="544"/>
      <c r="H67" s="539"/>
      <c r="I67" s="545"/>
      <c r="J67" s="539"/>
      <c r="K67" s="545"/>
      <c r="L67" s="543"/>
      <c r="M67" s="664"/>
      <c r="N67" s="665"/>
    </row>
    <row r="68" spans="1:16" ht="15.75" thickBot="1">
      <c r="A68" s="221"/>
      <c r="B68" s="222"/>
      <c r="C68" s="222"/>
      <c r="D68" s="541"/>
      <c r="E68" s="546"/>
      <c r="F68" s="547"/>
      <c r="G68" s="544"/>
      <c r="H68" s="52"/>
      <c r="I68" s="545"/>
      <c r="J68" s="52"/>
      <c r="K68" s="545"/>
      <c r="L68" s="227"/>
      <c r="M68" s="228"/>
      <c r="N68" s="665"/>
    </row>
    <row r="69" spans="1:16" ht="15.75" thickBot="1">
      <c r="A69" s="548"/>
      <c r="B69" s="949" t="s">
        <v>75</v>
      </c>
      <c r="C69" s="950"/>
      <c r="D69" s="950"/>
      <c r="E69" s="951"/>
      <c r="F69" s="952" t="s">
        <v>76</v>
      </c>
      <c r="G69" s="953"/>
      <c r="H69" s="952" t="s">
        <v>77</v>
      </c>
      <c r="I69" s="953"/>
      <c r="J69" s="952" t="s">
        <v>78</v>
      </c>
      <c r="K69" s="953"/>
      <c r="L69" s="620" t="s">
        <v>79</v>
      </c>
      <c r="M69" s="959" t="s">
        <v>80</v>
      </c>
      <c r="N69" s="960"/>
    </row>
    <row r="70" spans="1:16" ht="24" thickBot="1">
      <c r="A70" s="706" t="s">
        <v>2</v>
      </c>
      <c r="B70" s="518" t="s">
        <v>81</v>
      </c>
      <c r="C70" s="519" t="s">
        <v>82</v>
      </c>
      <c r="D70" s="519" t="s">
        <v>83</v>
      </c>
      <c r="E70" s="884" t="s">
        <v>84</v>
      </c>
      <c r="F70" s="19" t="s">
        <v>85</v>
      </c>
      <c r="G70" s="880" t="s">
        <v>84</v>
      </c>
      <c r="H70" s="19" t="s">
        <v>85</v>
      </c>
      <c r="I70" s="880" t="s">
        <v>84</v>
      </c>
      <c r="J70" s="19" t="s">
        <v>85</v>
      </c>
      <c r="K70" s="880" t="s">
        <v>86</v>
      </c>
      <c r="L70" s="675" t="s">
        <v>85</v>
      </c>
      <c r="M70" s="19" t="s">
        <v>87</v>
      </c>
      <c r="N70" s="18" t="s">
        <v>88</v>
      </c>
    </row>
    <row r="71" spans="1:16">
      <c r="A71" s="707" t="s">
        <v>105</v>
      </c>
      <c r="B71" s="1"/>
      <c r="C71" s="68"/>
      <c r="D71" s="68"/>
      <c r="E71" s="69"/>
      <c r="F71" s="1"/>
      <c r="G71" s="69"/>
      <c r="H71" s="1"/>
      <c r="I71" s="69"/>
      <c r="J71" s="1"/>
      <c r="K71" s="69"/>
      <c r="L71" s="676"/>
      <c r="M71" s="682"/>
      <c r="N71" s="69"/>
      <c r="O71" s="21"/>
    </row>
    <row r="72" spans="1:16">
      <c r="A72" s="12" t="s">
        <v>70</v>
      </c>
      <c r="B72" s="28">
        <v>1897000</v>
      </c>
      <c r="C72" s="23">
        <v>1610012</v>
      </c>
      <c r="D72" s="521">
        <f>SUM(B72:C72)</f>
        <v>3507012</v>
      </c>
      <c r="E72" s="893">
        <v>14.538102798585577</v>
      </c>
      <c r="F72" s="549">
        <v>9323</v>
      </c>
      <c r="G72" s="889">
        <v>3.8647923757093881E-2</v>
      </c>
      <c r="H72" s="549">
        <v>735070</v>
      </c>
      <c r="I72" s="891">
        <v>3.0471875272044406</v>
      </c>
      <c r="J72" s="549">
        <v>408518</v>
      </c>
      <c r="K72" s="891">
        <v>1.6934862723801865</v>
      </c>
      <c r="L72" s="678">
        <v>0</v>
      </c>
      <c r="M72" s="26">
        <v>4659923</v>
      </c>
      <c r="N72" s="695">
        <v>19.317424521927297</v>
      </c>
    </row>
    <row r="73" spans="1:16" ht="15.75" thickBot="1">
      <c r="A73" s="14" t="s">
        <v>69</v>
      </c>
      <c r="B73" s="28">
        <v>628833</v>
      </c>
      <c r="C73" s="23">
        <v>2928490</v>
      </c>
      <c r="D73" s="521">
        <f>SUM(B73:C73)</f>
        <v>3557323</v>
      </c>
      <c r="E73" s="893">
        <v>21.567899063879324</v>
      </c>
      <c r="F73" s="549">
        <v>44143</v>
      </c>
      <c r="G73" s="889">
        <v>0.26763714410437989</v>
      </c>
      <c r="H73" s="549">
        <v>470744</v>
      </c>
      <c r="I73" s="891">
        <v>2.8541009846243393</v>
      </c>
      <c r="J73" s="549">
        <v>304785</v>
      </c>
      <c r="K73" s="891">
        <v>1.8478985788427027</v>
      </c>
      <c r="L73" s="678">
        <v>0</v>
      </c>
      <c r="M73" s="26">
        <v>4376995</v>
      </c>
      <c r="N73" s="695">
        <v>26.537535771450745</v>
      </c>
    </row>
    <row r="74" spans="1:16" ht="15.75" thickBot="1">
      <c r="A74" s="7"/>
      <c r="B74" s="685"/>
      <c r="C74" s="669"/>
      <c r="D74" s="669"/>
      <c r="E74" s="524"/>
      <c r="F74" s="686"/>
      <c r="G74" s="687"/>
      <c r="H74" s="686"/>
      <c r="I74" s="687"/>
      <c r="J74" s="686"/>
      <c r="K74" s="687"/>
      <c r="L74" s="688"/>
      <c r="M74" s="686"/>
      <c r="N74" s="696"/>
    </row>
    <row r="75" spans="1:16" ht="15.75" thickBot="1">
      <c r="A75" s="661" t="s">
        <v>71</v>
      </c>
      <c r="B75" s="515"/>
      <c r="C75" s="516"/>
      <c r="D75" s="516"/>
      <c r="E75" s="893"/>
      <c r="F75" s="40"/>
      <c r="G75" s="885"/>
      <c r="H75" s="41"/>
      <c r="I75" s="887"/>
      <c r="J75" s="41"/>
      <c r="K75" s="887"/>
      <c r="L75" s="678"/>
      <c r="M75" s="694"/>
      <c r="N75" s="35"/>
    </row>
    <row r="76" spans="1:16">
      <c r="A76" s="4" t="s">
        <v>72</v>
      </c>
      <c r="B76" s="28">
        <v>68725</v>
      </c>
      <c r="C76" s="23">
        <v>15400</v>
      </c>
      <c r="D76" s="516">
        <v>84125</v>
      </c>
      <c r="E76" s="893">
        <v>24.793692897141174</v>
      </c>
      <c r="F76" s="550">
        <v>0</v>
      </c>
      <c r="G76" s="885">
        <v>0</v>
      </c>
      <c r="H76" s="550">
        <v>0</v>
      </c>
      <c r="I76" s="887">
        <v>0</v>
      </c>
      <c r="J76" s="549">
        <v>438</v>
      </c>
      <c r="K76" s="887">
        <v>0.12908930150309461</v>
      </c>
      <c r="L76" s="678">
        <v>0</v>
      </c>
      <c r="M76" s="26">
        <v>84563</v>
      </c>
      <c r="N76" s="35">
        <v>24.922782198644267</v>
      </c>
    </row>
    <row r="77" spans="1:16" ht="15.75" thickBot="1">
      <c r="A77" s="236" t="s">
        <v>73</v>
      </c>
      <c r="B77" s="31">
        <v>333928</v>
      </c>
      <c r="C77" s="32">
        <v>0</v>
      </c>
      <c r="D77" s="522">
        <f>SUM(B77:C77)</f>
        <v>333928</v>
      </c>
      <c r="E77" s="894">
        <v>21.467566698810671</v>
      </c>
      <c r="F77" s="551">
        <v>0</v>
      </c>
      <c r="G77" s="886">
        <v>0</v>
      </c>
      <c r="H77" s="551">
        <v>0</v>
      </c>
      <c r="I77" s="888">
        <v>0</v>
      </c>
      <c r="J77" s="552">
        <v>15220</v>
      </c>
      <c r="K77" s="888">
        <v>0.97846351655416264</v>
      </c>
      <c r="L77" s="690">
        <v>0</v>
      </c>
      <c r="M77" s="684">
        <v>349148</v>
      </c>
      <c r="N77" s="681">
        <v>22.446030215364836</v>
      </c>
    </row>
    <row r="78" spans="1:16" ht="15.75" thickBot="1">
      <c r="A78" s="221"/>
      <c r="B78" s="222"/>
      <c r="C78" s="222"/>
      <c r="D78" s="223"/>
      <c r="E78" s="897" t="s">
        <v>612</v>
      </c>
      <c r="F78" s="225"/>
      <c r="G78" s="898" t="s">
        <v>612</v>
      </c>
      <c r="H78" s="227"/>
      <c r="I78" s="897" t="s">
        <v>612</v>
      </c>
      <c r="J78" s="52"/>
      <c r="K78" s="897" t="s">
        <v>612</v>
      </c>
      <c r="L78" s="227"/>
      <c r="M78" s="547"/>
      <c r="N78" s="899" t="s">
        <v>612</v>
      </c>
    </row>
    <row r="79" spans="1:16" ht="15.75" thickBot="1">
      <c r="A79" s="229" t="s">
        <v>74</v>
      </c>
      <c r="B79" s="905">
        <v>12386043.560000001</v>
      </c>
      <c r="C79" s="906">
        <v>24837690</v>
      </c>
      <c r="D79" s="906">
        <v>37223733.560000002</v>
      </c>
      <c r="E79" s="895">
        <v>12.578092782007225</v>
      </c>
      <c r="F79" s="906">
        <v>621901</v>
      </c>
      <c r="G79" s="895">
        <v>0.21014357591546964</v>
      </c>
      <c r="H79" s="906">
        <v>8672124</v>
      </c>
      <c r="I79" s="895">
        <v>2.9303557127941042</v>
      </c>
      <c r="J79" s="906">
        <v>5001925</v>
      </c>
      <c r="K79" s="895">
        <v>1.6901764202999923</v>
      </c>
      <c r="L79" s="907">
        <v>11735</v>
      </c>
      <c r="M79" s="906">
        <v>51519683.560000002</v>
      </c>
      <c r="N79" s="896">
        <v>17.40876849101679</v>
      </c>
      <c r="P79" s="15"/>
    </row>
    <row r="80" spans="1:16">
      <c r="E80" s="879"/>
    </row>
    <row r="81" spans="1:15" ht="45">
      <c r="A81" s="230" t="s">
        <v>661</v>
      </c>
    </row>
    <row r="83" spans="1:15">
      <c r="A83" s="323" t="s">
        <v>615</v>
      </c>
      <c r="L83"/>
      <c r="O83"/>
    </row>
    <row r="84" spans="1:15">
      <c r="L84"/>
      <c r="O84"/>
    </row>
    <row r="85" spans="1:15" ht="108" customHeight="1">
      <c r="A85" s="927" t="s">
        <v>697</v>
      </c>
    </row>
  </sheetData>
  <mergeCells count="15">
    <mergeCell ref="B69:E69"/>
    <mergeCell ref="F69:G69"/>
    <mergeCell ref="H69:I69"/>
    <mergeCell ref="J69:K69"/>
    <mergeCell ref="M69:N69"/>
    <mergeCell ref="B2:E2"/>
    <mergeCell ref="F2:G2"/>
    <mergeCell ref="H2:I2"/>
    <mergeCell ref="J2:K2"/>
    <mergeCell ref="M2:N2"/>
    <mergeCell ref="B35:E35"/>
    <mergeCell ref="F35:G35"/>
    <mergeCell ref="H35:I35"/>
    <mergeCell ref="J35:K35"/>
    <mergeCell ref="M35:N35"/>
  </mergeCells>
  <pageMargins left="0.7" right="0.7" top="0.75" bottom="0.75" header="0.3" footer="0.3"/>
  <pageSetup paperSize="5" orientation="landscape" horizontalDpi="4294967293" verticalDpi="4294967293" r:id="rId1"/>
  <headerFooter>
    <oddHeader>&amp;L2016 Annual Statistical Report&amp;CIncome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defaultGridColor="0" view="pageLayout" topLeftCell="A75" colorId="8" zoomScaleNormal="90" workbookViewId="0">
      <selection activeCell="A81" sqref="A81"/>
    </sheetView>
  </sheetViews>
  <sheetFormatPr defaultRowHeight="15"/>
  <cols>
    <col min="1" max="1" width="39.140625" customWidth="1"/>
    <col min="2" max="2" width="14.28515625" bestFit="1" customWidth="1"/>
    <col min="3" max="3" width="12.85546875" customWidth="1"/>
    <col min="4" max="4" width="14.42578125" bestFit="1" customWidth="1"/>
    <col min="5" max="5" width="10" customWidth="1"/>
    <col min="6" max="6" width="12.7109375" bestFit="1" customWidth="1"/>
    <col min="7" max="7" width="11.85546875" bestFit="1" customWidth="1"/>
    <col min="8" max="8" width="12.5703125" bestFit="1" customWidth="1"/>
    <col min="9" max="9" width="12.85546875" bestFit="1" customWidth="1"/>
    <col min="10" max="10" width="9.28515625" customWidth="1"/>
    <col min="11" max="11" width="14.28515625" bestFit="1" customWidth="1"/>
    <col min="12" max="12" width="9.28515625" bestFit="1" customWidth="1"/>
    <col min="13" max="13" width="15.85546875" customWidth="1"/>
    <col min="14" max="14" width="15.85546875" style="584" customWidth="1"/>
    <col min="15" max="15" width="12.140625" customWidth="1"/>
  </cols>
  <sheetData>
    <row r="1" spans="1:15">
      <c r="A1" s="231" t="s">
        <v>92</v>
      </c>
      <c r="B1" s="969" t="s">
        <v>93</v>
      </c>
      <c r="C1" s="970"/>
      <c r="D1" s="970"/>
      <c r="E1" s="506"/>
      <c r="F1" s="969" t="s">
        <v>94</v>
      </c>
      <c r="G1" s="970"/>
      <c r="H1" s="970"/>
      <c r="I1" s="970"/>
      <c r="J1" s="971"/>
      <c r="K1" s="969" t="s">
        <v>95</v>
      </c>
      <c r="L1" s="972"/>
      <c r="M1" s="973" t="s">
        <v>592</v>
      </c>
      <c r="N1" s="820"/>
      <c r="O1" s="975" t="s">
        <v>97</v>
      </c>
    </row>
    <row r="2" spans="1:15" ht="39">
      <c r="A2" s="232" t="s">
        <v>2</v>
      </c>
      <c r="B2" s="44" t="s">
        <v>98</v>
      </c>
      <c r="C2" s="45" t="s">
        <v>99</v>
      </c>
      <c r="D2" s="45" t="s">
        <v>100</v>
      </c>
      <c r="E2" s="507" t="s">
        <v>101</v>
      </c>
      <c r="F2" s="44" t="s">
        <v>102</v>
      </c>
      <c r="G2" s="45" t="s">
        <v>103</v>
      </c>
      <c r="H2" s="45" t="s">
        <v>104</v>
      </c>
      <c r="I2" s="45" t="s">
        <v>100</v>
      </c>
      <c r="J2" s="46" t="s">
        <v>101</v>
      </c>
      <c r="K2" s="783" t="s">
        <v>100</v>
      </c>
      <c r="L2" s="795" t="s">
        <v>101</v>
      </c>
      <c r="M2" s="974"/>
      <c r="N2" s="821" t="s">
        <v>686</v>
      </c>
      <c r="O2" s="976"/>
    </row>
    <row r="3" spans="1:15">
      <c r="A3" s="1" t="s">
        <v>14</v>
      </c>
      <c r="B3" s="47"/>
      <c r="C3" s="48"/>
      <c r="D3" s="48"/>
      <c r="E3" s="49"/>
      <c r="F3" s="47"/>
      <c r="G3" s="48"/>
      <c r="H3" s="48"/>
      <c r="I3" s="48"/>
      <c r="J3" s="49"/>
      <c r="K3" s="47"/>
      <c r="L3" s="796"/>
      <c r="M3" s="837"/>
      <c r="N3" s="822"/>
      <c r="O3" s="784"/>
    </row>
    <row r="4" spans="1:15">
      <c r="A4" s="4" t="s">
        <v>15</v>
      </c>
      <c r="B4" s="777">
        <v>79064</v>
      </c>
      <c r="C4" s="556">
        <v>36245</v>
      </c>
      <c r="D4" s="556">
        <v>115309</v>
      </c>
      <c r="E4" s="508">
        <f>D4/M4</f>
        <v>0.83362733332369399</v>
      </c>
      <c r="F4" s="777">
        <v>6488</v>
      </c>
      <c r="G4" s="556">
        <v>0</v>
      </c>
      <c r="H4" s="556">
        <v>398</v>
      </c>
      <c r="I4" s="556">
        <v>6886</v>
      </c>
      <c r="J4" s="50">
        <f>I4/M4</f>
        <v>4.9782391810413384E-2</v>
      </c>
      <c r="K4" s="777">
        <v>16127</v>
      </c>
      <c r="L4" s="558">
        <f>K4/M4</f>
        <v>0.11659027486589263</v>
      </c>
      <c r="M4" s="833">
        <v>138322</v>
      </c>
      <c r="N4" s="823">
        <v>16.737899322362054</v>
      </c>
      <c r="O4" s="798">
        <v>0</v>
      </c>
    </row>
    <row r="5" spans="1:15">
      <c r="A5" s="4" t="s">
        <v>16</v>
      </c>
      <c r="B5" s="777">
        <v>64459</v>
      </c>
      <c r="C5" s="556">
        <v>32952</v>
      </c>
      <c r="D5" s="556">
        <v>97411</v>
      </c>
      <c r="E5" s="508">
        <f t="shared" ref="E5:E14" si="0">D5/M5</f>
        <v>0.68988448926692114</v>
      </c>
      <c r="F5" s="777">
        <v>18825</v>
      </c>
      <c r="G5" s="556">
        <v>0</v>
      </c>
      <c r="H5" s="556">
        <v>0</v>
      </c>
      <c r="I5" s="556">
        <v>18825</v>
      </c>
      <c r="J5" s="50">
        <f t="shared" ref="J5:J14" si="1">I5/M5</f>
        <v>0.13332247395519797</v>
      </c>
      <c r="K5" s="777">
        <v>24963</v>
      </c>
      <c r="L5" s="558">
        <f t="shared" ref="L5:L14" si="2">K5/M5</f>
        <v>0.17679303677788086</v>
      </c>
      <c r="M5" s="833">
        <v>141199</v>
      </c>
      <c r="N5" s="823">
        <v>13.768795709410044</v>
      </c>
      <c r="O5" s="798">
        <v>0</v>
      </c>
    </row>
    <row r="6" spans="1:15">
      <c r="A6" s="4" t="s">
        <v>17</v>
      </c>
      <c r="B6" s="777">
        <v>110755</v>
      </c>
      <c r="C6" s="556">
        <v>47936</v>
      </c>
      <c r="D6" s="556">
        <v>158691</v>
      </c>
      <c r="E6" s="508">
        <f t="shared" si="0"/>
        <v>0.65609495931732487</v>
      </c>
      <c r="F6" s="777">
        <v>6497</v>
      </c>
      <c r="G6" s="556">
        <v>0</v>
      </c>
      <c r="H6" s="556">
        <v>1331</v>
      </c>
      <c r="I6" s="556">
        <v>7828</v>
      </c>
      <c r="J6" s="50">
        <f t="shared" si="1"/>
        <v>3.2364225706158628E-2</v>
      </c>
      <c r="K6" s="777">
        <v>75353</v>
      </c>
      <c r="L6" s="558">
        <f t="shared" si="2"/>
        <v>0.31154081497651648</v>
      </c>
      <c r="M6" s="833">
        <v>241872</v>
      </c>
      <c r="N6" s="823">
        <v>12.359957074965507</v>
      </c>
      <c r="O6" s="798">
        <v>0</v>
      </c>
    </row>
    <row r="7" spans="1:15">
      <c r="A7" s="4" t="s">
        <v>18</v>
      </c>
      <c r="B7" s="777">
        <v>56671</v>
      </c>
      <c r="C7" s="556">
        <v>21989</v>
      </c>
      <c r="D7" s="556">
        <v>78660</v>
      </c>
      <c r="E7" s="508">
        <f t="shared" si="0"/>
        <v>0.73833503853121452</v>
      </c>
      <c r="F7" s="777">
        <v>3344</v>
      </c>
      <c r="G7" s="556">
        <v>0</v>
      </c>
      <c r="H7" s="556">
        <v>2687</v>
      </c>
      <c r="I7" s="556">
        <v>6031</v>
      </c>
      <c r="J7" s="50">
        <f t="shared" si="1"/>
        <v>5.6609440851535145E-2</v>
      </c>
      <c r="K7" s="777">
        <v>21846</v>
      </c>
      <c r="L7" s="558">
        <f t="shared" si="2"/>
        <v>0.20505552061725035</v>
      </c>
      <c r="M7" s="833">
        <v>106537</v>
      </c>
      <c r="N7" s="823">
        <v>11.657402341612867</v>
      </c>
      <c r="O7" s="798">
        <v>0</v>
      </c>
    </row>
    <row r="8" spans="1:15">
      <c r="A8" s="4" t="s">
        <v>20</v>
      </c>
      <c r="B8" s="777">
        <v>62202</v>
      </c>
      <c r="C8" s="556">
        <v>27994</v>
      </c>
      <c r="D8" s="556">
        <v>90196</v>
      </c>
      <c r="E8" s="508">
        <f t="shared" si="0"/>
        <v>0.84389180490451998</v>
      </c>
      <c r="F8" s="777">
        <v>3458</v>
      </c>
      <c r="G8" s="556">
        <v>0</v>
      </c>
      <c r="H8" s="556">
        <v>0</v>
      </c>
      <c r="I8" s="556">
        <v>3458</v>
      </c>
      <c r="J8" s="50">
        <f t="shared" si="1"/>
        <v>3.2353739205284379E-2</v>
      </c>
      <c r="K8" s="777">
        <v>13227</v>
      </c>
      <c r="L8" s="558">
        <f t="shared" si="2"/>
        <v>0.12375445589019564</v>
      </c>
      <c r="M8" s="833">
        <v>106881</v>
      </c>
      <c r="N8" s="823">
        <v>12.555033478209797</v>
      </c>
      <c r="O8" s="798">
        <v>0</v>
      </c>
    </row>
    <row r="9" spans="1:15">
      <c r="A9" s="4" t="s">
        <v>21</v>
      </c>
      <c r="B9" s="777">
        <v>68273</v>
      </c>
      <c r="C9" s="556">
        <v>24137</v>
      </c>
      <c r="D9" s="556">
        <v>92410</v>
      </c>
      <c r="E9" s="508">
        <f t="shared" si="0"/>
        <v>0.92242119342796114</v>
      </c>
      <c r="F9" s="777">
        <v>6177</v>
      </c>
      <c r="G9" s="556">
        <v>1500</v>
      </c>
      <c r="H9" s="556">
        <v>95</v>
      </c>
      <c r="I9" s="556">
        <v>7772</v>
      </c>
      <c r="J9" s="50">
        <f t="shared" si="1"/>
        <v>7.7578806572038889E-2</v>
      </c>
      <c r="K9" s="777">
        <v>0</v>
      </c>
      <c r="L9" s="558">
        <f t="shared" si="2"/>
        <v>0</v>
      </c>
      <c r="M9" s="833">
        <v>100182</v>
      </c>
      <c r="N9" s="823">
        <v>13.63205878350796</v>
      </c>
      <c r="O9" s="798">
        <v>0</v>
      </c>
    </row>
    <row r="10" spans="1:15">
      <c r="A10" s="4" t="s">
        <v>22</v>
      </c>
      <c r="B10" s="777">
        <v>69339</v>
      </c>
      <c r="C10" s="556">
        <v>12206</v>
      </c>
      <c r="D10" s="556">
        <v>81545</v>
      </c>
      <c r="E10" s="508">
        <f t="shared" si="0"/>
        <v>0.77952183846514167</v>
      </c>
      <c r="F10" s="777">
        <v>4007</v>
      </c>
      <c r="G10" s="556">
        <v>0</v>
      </c>
      <c r="H10" s="556">
        <v>0</v>
      </c>
      <c r="I10" s="556">
        <v>4007</v>
      </c>
      <c r="J10" s="50">
        <f t="shared" si="1"/>
        <v>3.8304543586115916E-2</v>
      </c>
      <c r="K10" s="777">
        <v>19057</v>
      </c>
      <c r="L10" s="558">
        <f t="shared" si="2"/>
        <v>0.18217361794874246</v>
      </c>
      <c r="M10" s="833">
        <v>104609</v>
      </c>
      <c r="N10" s="823">
        <v>9.4771697771335379</v>
      </c>
      <c r="O10" s="798">
        <v>0</v>
      </c>
    </row>
    <row r="11" spans="1:15">
      <c r="A11" s="4" t="s">
        <v>23</v>
      </c>
      <c r="B11" s="777">
        <v>88250</v>
      </c>
      <c r="C11" s="556">
        <v>26379</v>
      </c>
      <c r="D11" s="556">
        <v>114629</v>
      </c>
      <c r="E11" s="508">
        <f t="shared" si="0"/>
        <v>0.75150788031363913</v>
      </c>
      <c r="F11" s="777">
        <v>2414</v>
      </c>
      <c r="G11" s="556">
        <v>0</v>
      </c>
      <c r="H11" s="556">
        <v>0</v>
      </c>
      <c r="I11" s="556">
        <v>2414</v>
      </c>
      <c r="J11" s="50">
        <f t="shared" si="1"/>
        <v>1.5826187291846958E-2</v>
      </c>
      <c r="K11" s="777">
        <v>35489</v>
      </c>
      <c r="L11" s="558">
        <f t="shared" si="2"/>
        <v>0.23266593239451394</v>
      </c>
      <c r="M11" s="833">
        <v>152532</v>
      </c>
      <c r="N11" s="823">
        <v>26.091686623332194</v>
      </c>
      <c r="O11" s="798">
        <v>0</v>
      </c>
    </row>
    <row r="12" spans="1:15">
      <c r="A12" s="4" t="s">
        <v>24</v>
      </c>
      <c r="B12" s="777">
        <v>97027</v>
      </c>
      <c r="C12" s="556">
        <v>32000</v>
      </c>
      <c r="D12" s="556">
        <v>129027</v>
      </c>
      <c r="E12" s="508">
        <f t="shared" si="0"/>
        <v>0.68237926001142346</v>
      </c>
      <c r="F12" s="777">
        <v>3000</v>
      </c>
      <c r="G12" s="556">
        <v>3000</v>
      </c>
      <c r="H12" s="556">
        <v>0</v>
      </c>
      <c r="I12" s="556">
        <v>6000</v>
      </c>
      <c r="J12" s="50">
        <f t="shared" si="1"/>
        <v>3.1731928666624359E-2</v>
      </c>
      <c r="K12" s="777">
        <v>54057</v>
      </c>
      <c r="L12" s="558">
        <f t="shared" si="2"/>
        <v>0.28588881132195215</v>
      </c>
      <c r="M12" s="833">
        <v>189084</v>
      </c>
      <c r="N12" s="823">
        <v>13.136306794497708</v>
      </c>
      <c r="O12" s="798">
        <v>0</v>
      </c>
    </row>
    <row r="13" spans="1:15">
      <c r="A13" s="4" t="s">
        <v>25</v>
      </c>
      <c r="B13" s="777">
        <v>51119</v>
      </c>
      <c r="C13" s="556">
        <v>14792</v>
      </c>
      <c r="D13" s="556">
        <v>65911</v>
      </c>
      <c r="E13" s="508">
        <f t="shared" si="0"/>
        <v>0.53789968498539176</v>
      </c>
      <c r="F13" s="777">
        <v>8304</v>
      </c>
      <c r="G13" s="556">
        <v>0</v>
      </c>
      <c r="H13" s="556">
        <v>755</v>
      </c>
      <c r="I13" s="556">
        <v>9059</v>
      </c>
      <c r="J13" s="50">
        <f t="shared" si="1"/>
        <v>7.3930500922193026E-2</v>
      </c>
      <c r="K13" s="777">
        <v>47564</v>
      </c>
      <c r="L13" s="558">
        <f t="shared" si="2"/>
        <v>0.38816981409241519</v>
      </c>
      <c r="M13" s="833">
        <v>122534</v>
      </c>
      <c r="N13" s="823">
        <v>13.544158284514204</v>
      </c>
      <c r="O13" s="798">
        <v>0</v>
      </c>
    </row>
    <row r="14" spans="1:15">
      <c r="A14" s="4" t="s">
        <v>26</v>
      </c>
      <c r="B14" s="777">
        <v>53640</v>
      </c>
      <c r="C14" s="556">
        <v>20544</v>
      </c>
      <c r="D14" s="556">
        <v>74184</v>
      </c>
      <c r="E14" s="508">
        <f t="shared" si="0"/>
        <v>0.74822988320254979</v>
      </c>
      <c r="F14" s="777">
        <v>11153</v>
      </c>
      <c r="G14" s="556">
        <v>0</v>
      </c>
      <c r="H14" s="556">
        <v>809</v>
      </c>
      <c r="I14" s="556">
        <v>11962</v>
      </c>
      <c r="J14" s="50">
        <f t="shared" si="1"/>
        <v>0.1206503540233595</v>
      </c>
      <c r="K14" s="777">
        <v>13000</v>
      </c>
      <c r="L14" s="558">
        <f t="shared" si="2"/>
        <v>0.13111976277409074</v>
      </c>
      <c r="M14" s="833">
        <v>99146</v>
      </c>
      <c r="N14" s="823">
        <v>7.9501242883489693</v>
      </c>
      <c r="O14" s="798">
        <v>0</v>
      </c>
    </row>
    <row r="15" spans="1:15">
      <c r="A15" s="7"/>
      <c r="B15" s="7"/>
      <c r="C15" s="36"/>
      <c r="D15" s="36"/>
      <c r="E15" s="37"/>
      <c r="F15" s="7"/>
      <c r="G15" s="36"/>
      <c r="H15" s="36"/>
      <c r="I15" s="36"/>
      <c r="J15" s="37"/>
      <c r="K15" s="7"/>
      <c r="L15" s="36"/>
      <c r="M15" s="686"/>
      <c r="N15" s="687"/>
      <c r="O15" s="37"/>
    </row>
    <row r="16" spans="1:15">
      <c r="A16" s="8" t="s">
        <v>27</v>
      </c>
      <c r="B16" s="34"/>
      <c r="C16" s="24"/>
      <c r="D16" s="24"/>
      <c r="E16" s="508"/>
      <c r="F16" s="34"/>
      <c r="G16" s="29"/>
      <c r="H16" s="24"/>
      <c r="I16" s="24"/>
      <c r="J16" s="50"/>
      <c r="K16" s="34"/>
      <c r="L16" s="558"/>
      <c r="M16" s="832"/>
      <c r="N16" s="824"/>
      <c r="O16" s="785"/>
    </row>
    <row r="17" spans="1:15">
      <c r="A17" s="4" t="s">
        <v>28</v>
      </c>
      <c r="B17" s="777">
        <v>328615</v>
      </c>
      <c r="C17" s="556">
        <v>119456</v>
      </c>
      <c r="D17" s="556">
        <v>448071</v>
      </c>
      <c r="E17" s="508">
        <f>D17/M17</f>
        <v>0.64788530776905395</v>
      </c>
      <c r="F17" s="777">
        <v>23326</v>
      </c>
      <c r="G17" s="556">
        <v>12798</v>
      </c>
      <c r="H17" s="556">
        <v>4624</v>
      </c>
      <c r="I17" s="556">
        <v>40748</v>
      </c>
      <c r="J17" s="50">
        <f>I17/M17</f>
        <v>5.8919301898523693E-2</v>
      </c>
      <c r="K17" s="777">
        <v>202771</v>
      </c>
      <c r="L17" s="558">
        <f>K17/M17</f>
        <v>0.29319539033242237</v>
      </c>
      <c r="M17" s="833">
        <v>691590</v>
      </c>
      <c r="N17" s="823">
        <v>21.125637657696185</v>
      </c>
      <c r="O17" s="798">
        <v>0</v>
      </c>
    </row>
    <row r="18" spans="1:15">
      <c r="A18" s="4" t="s">
        <v>29</v>
      </c>
      <c r="B18" s="777">
        <v>313289</v>
      </c>
      <c r="C18" s="556">
        <v>77518</v>
      </c>
      <c r="D18" s="556">
        <v>390807</v>
      </c>
      <c r="E18" s="508">
        <f t="shared" ref="E18:E31" si="3">D18/M18</f>
        <v>0.65493403853115073</v>
      </c>
      <c r="F18" s="777">
        <v>25449</v>
      </c>
      <c r="G18" s="556">
        <v>8427</v>
      </c>
      <c r="H18" s="556">
        <v>8310</v>
      </c>
      <c r="I18" s="556">
        <v>42186</v>
      </c>
      <c r="J18" s="50">
        <f t="shared" ref="J18:J31" si="4">I18/M18</f>
        <v>7.0697421871857777E-2</v>
      </c>
      <c r="K18" s="777">
        <v>163719</v>
      </c>
      <c r="L18" s="558">
        <f t="shared" ref="L18:L31" si="5">K18/M18</f>
        <v>0.27436853959699153</v>
      </c>
      <c r="M18" s="833">
        <v>596712</v>
      </c>
      <c r="N18" s="823">
        <v>25.062455374018228</v>
      </c>
      <c r="O18" s="798">
        <v>0</v>
      </c>
    </row>
    <row r="19" spans="1:15">
      <c r="A19" s="4" t="s">
        <v>30</v>
      </c>
      <c r="B19" s="777">
        <v>206715</v>
      </c>
      <c r="C19" s="556">
        <v>59986</v>
      </c>
      <c r="D19" s="556">
        <v>266701</v>
      </c>
      <c r="E19" s="508">
        <f t="shared" si="3"/>
        <v>0.60368547810261941</v>
      </c>
      <c r="F19" s="777">
        <v>16354</v>
      </c>
      <c r="G19" s="556">
        <v>2880</v>
      </c>
      <c r="H19" s="556">
        <v>0</v>
      </c>
      <c r="I19" s="556">
        <v>19234</v>
      </c>
      <c r="J19" s="50">
        <f t="shared" si="4"/>
        <v>4.3536718969279381E-2</v>
      </c>
      <c r="K19" s="777">
        <v>155853</v>
      </c>
      <c r="L19" s="558">
        <f t="shared" si="5"/>
        <v>0.35277780292810124</v>
      </c>
      <c r="M19" s="833">
        <v>441788</v>
      </c>
      <c r="N19" s="823">
        <v>12.347689985745829</v>
      </c>
      <c r="O19" s="798">
        <v>0</v>
      </c>
    </row>
    <row r="20" spans="1:15">
      <c r="A20" s="4" t="s">
        <v>31</v>
      </c>
      <c r="B20" s="778">
        <v>203980</v>
      </c>
      <c r="C20" s="557">
        <v>48940</v>
      </c>
      <c r="D20" s="557">
        <v>252920</v>
      </c>
      <c r="E20" s="508">
        <f t="shared" si="3"/>
        <v>0.47775561398736666</v>
      </c>
      <c r="F20" s="778">
        <v>52047</v>
      </c>
      <c r="G20" s="557">
        <v>3000</v>
      </c>
      <c r="H20" s="557">
        <v>11359</v>
      </c>
      <c r="I20" s="557">
        <v>66406</v>
      </c>
      <c r="J20" s="50">
        <f t="shared" si="4"/>
        <v>0.12543823858312933</v>
      </c>
      <c r="K20" s="778">
        <v>210066</v>
      </c>
      <c r="L20" s="558">
        <f t="shared" si="5"/>
        <v>0.39680614742950404</v>
      </c>
      <c r="M20" s="833">
        <v>529392</v>
      </c>
      <c r="N20" s="823">
        <v>16.306043245241174</v>
      </c>
      <c r="O20" s="798">
        <v>0</v>
      </c>
    </row>
    <row r="21" spans="1:15">
      <c r="A21" s="4" t="s">
        <v>32</v>
      </c>
      <c r="B21" s="777">
        <v>178283</v>
      </c>
      <c r="C21" s="556">
        <v>67710</v>
      </c>
      <c r="D21" s="556">
        <v>245993</v>
      </c>
      <c r="E21" s="508">
        <f t="shared" si="3"/>
        <v>0.65850296067072844</v>
      </c>
      <c r="F21" s="777">
        <v>13620</v>
      </c>
      <c r="G21" s="556">
        <v>8287</v>
      </c>
      <c r="H21" s="556">
        <v>4010</v>
      </c>
      <c r="I21" s="556">
        <v>25917</v>
      </c>
      <c r="J21" s="50">
        <f t="shared" si="4"/>
        <v>6.9377670225182292E-2</v>
      </c>
      <c r="K21" s="777">
        <v>101654</v>
      </c>
      <c r="L21" s="558">
        <f t="shared" si="5"/>
        <v>0.27211936910408924</v>
      </c>
      <c r="M21" s="833">
        <v>373564</v>
      </c>
      <c r="N21" s="823">
        <v>17.558824911868392</v>
      </c>
      <c r="O21" s="798">
        <v>0</v>
      </c>
    </row>
    <row r="22" spans="1:15">
      <c r="A22" s="4" t="s">
        <v>33</v>
      </c>
      <c r="B22" s="777">
        <v>277149</v>
      </c>
      <c r="C22" s="556">
        <v>109835</v>
      </c>
      <c r="D22" s="556">
        <v>386984</v>
      </c>
      <c r="E22" s="508">
        <f t="shared" si="3"/>
        <v>0.70108083234598229</v>
      </c>
      <c r="F22" s="777">
        <v>39941</v>
      </c>
      <c r="G22" s="556">
        <v>0</v>
      </c>
      <c r="H22" s="556">
        <v>4533</v>
      </c>
      <c r="I22" s="556">
        <v>44474</v>
      </c>
      <c r="J22" s="50">
        <f t="shared" si="4"/>
        <v>8.0571467910185476E-2</v>
      </c>
      <c r="K22" s="777">
        <v>120524</v>
      </c>
      <c r="L22" s="558">
        <f t="shared" si="5"/>
        <v>0.21834769974383222</v>
      </c>
      <c r="M22" s="833">
        <v>551982</v>
      </c>
      <c r="N22" s="823">
        <v>18.48814308681672</v>
      </c>
      <c r="O22" s="798">
        <v>0</v>
      </c>
    </row>
    <row r="23" spans="1:15">
      <c r="A23" s="4" t="s">
        <v>34</v>
      </c>
      <c r="B23" s="777">
        <v>223151</v>
      </c>
      <c r="C23" s="556">
        <v>51904</v>
      </c>
      <c r="D23" s="556">
        <v>275055</v>
      </c>
      <c r="E23" s="508">
        <f t="shared" si="3"/>
        <v>0.6897187262564789</v>
      </c>
      <c r="F23" s="777">
        <v>20099</v>
      </c>
      <c r="G23" s="556">
        <v>14394</v>
      </c>
      <c r="H23" s="556">
        <v>7803</v>
      </c>
      <c r="I23" s="556">
        <v>42296</v>
      </c>
      <c r="J23" s="50">
        <f t="shared" si="4"/>
        <v>0.10606003615911011</v>
      </c>
      <c r="K23" s="777">
        <v>81442</v>
      </c>
      <c r="L23" s="558">
        <f t="shared" si="5"/>
        <v>0.20422123758441096</v>
      </c>
      <c r="M23" s="833">
        <v>398793</v>
      </c>
      <c r="N23" s="823">
        <v>12.762192780337942</v>
      </c>
      <c r="O23" s="798">
        <v>0</v>
      </c>
    </row>
    <row r="24" spans="1:15">
      <c r="A24" s="4" t="s">
        <v>35</v>
      </c>
      <c r="B24" s="777">
        <v>153129</v>
      </c>
      <c r="C24" s="556">
        <v>59544</v>
      </c>
      <c r="D24" s="556">
        <v>212673</v>
      </c>
      <c r="E24" s="508">
        <f t="shared" si="3"/>
        <v>0.78854517747299813</v>
      </c>
      <c r="F24" s="777">
        <v>5094</v>
      </c>
      <c r="G24" s="556">
        <v>6000</v>
      </c>
      <c r="H24" s="556">
        <v>1229</v>
      </c>
      <c r="I24" s="556">
        <v>12323</v>
      </c>
      <c r="J24" s="50">
        <f t="shared" si="4"/>
        <v>4.5691000841666572E-2</v>
      </c>
      <c r="K24" s="777">
        <v>44707</v>
      </c>
      <c r="L24" s="558">
        <f t="shared" si="5"/>
        <v>0.16576382168533535</v>
      </c>
      <c r="M24" s="833">
        <v>269703</v>
      </c>
      <c r="N24" s="823">
        <v>8.6134070005109855</v>
      </c>
      <c r="O24" s="798">
        <v>0</v>
      </c>
    </row>
    <row r="25" spans="1:15">
      <c r="A25" s="4" t="s">
        <v>36</v>
      </c>
      <c r="B25" s="777">
        <v>103791</v>
      </c>
      <c r="C25" s="556">
        <v>21502</v>
      </c>
      <c r="D25" s="556">
        <v>125293</v>
      </c>
      <c r="E25" s="508">
        <f t="shared" si="3"/>
        <v>0.59224507931706027</v>
      </c>
      <c r="F25" s="777">
        <v>15282</v>
      </c>
      <c r="G25" s="556">
        <v>0</v>
      </c>
      <c r="H25" s="556">
        <v>4945</v>
      </c>
      <c r="I25" s="556">
        <v>20227</v>
      </c>
      <c r="J25" s="50">
        <f t="shared" si="4"/>
        <v>9.5610618465087255E-2</v>
      </c>
      <c r="K25" s="777">
        <v>66036</v>
      </c>
      <c r="L25" s="558">
        <f t="shared" si="5"/>
        <v>0.3121443022178525</v>
      </c>
      <c r="M25" s="833">
        <v>211556</v>
      </c>
      <c r="N25" s="823">
        <v>5.9092204128376302</v>
      </c>
      <c r="O25" s="798">
        <v>0</v>
      </c>
    </row>
    <row r="26" spans="1:15">
      <c r="A26" s="4" t="s">
        <v>37</v>
      </c>
      <c r="B26" s="777">
        <v>210357</v>
      </c>
      <c r="C26" s="556">
        <v>42113</v>
      </c>
      <c r="D26" s="556">
        <v>252470</v>
      </c>
      <c r="E26" s="508">
        <f t="shared" si="3"/>
        <v>0.59702233720044839</v>
      </c>
      <c r="F26" s="777">
        <v>21476</v>
      </c>
      <c r="G26" s="556">
        <v>4591</v>
      </c>
      <c r="H26" s="556">
        <v>5955</v>
      </c>
      <c r="I26" s="556">
        <v>32022</v>
      </c>
      <c r="J26" s="50">
        <f t="shared" si="4"/>
        <v>7.5723251403464795E-2</v>
      </c>
      <c r="K26" s="777">
        <v>138390</v>
      </c>
      <c r="L26" s="558">
        <f t="shared" si="5"/>
        <v>0.32725441139608685</v>
      </c>
      <c r="M26" s="833">
        <v>422882</v>
      </c>
      <c r="N26" s="823">
        <v>14.382273917627453</v>
      </c>
      <c r="O26" s="798">
        <v>0</v>
      </c>
    </row>
    <row r="27" spans="1:15">
      <c r="A27" s="4" t="s">
        <v>38</v>
      </c>
      <c r="B27" s="777">
        <v>262266</v>
      </c>
      <c r="C27" s="556">
        <v>58646</v>
      </c>
      <c r="D27" s="556">
        <v>320912</v>
      </c>
      <c r="E27" s="508">
        <f t="shared" si="3"/>
        <v>0.60014624394312566</v>
      </c>
      <c r="F27" s="777">
        <v>32103</v>
      </c>
      <c r="G27" s="556">
        <v>8244</v>
      </c>
      <c r="H27" s="556">
        <v>5387</v>
      </c>
      <c r="I27" s="556">
        <v>45734</v>
      </c>
      <c r="J27" s="50">
        <f t="shared" si="4"/>
        <v>8.5528395075581187E-2</v>
      </c>
      <c r="K27" s="777">
        <v>168077</v>
      </c>
      <c r="L27" s="558">
        <f t="shared" si="5"/>
        <v>0.3143253609812931</v>
      </c>
      <c r="M27" s="833">
        <v>534723</v>
      </c>
      <c r="N27" s="823">
        <v>14.595561742548313</v>
      </c>
      <c r="O27" s="798">
        <v>0</v>
      </c>
    </row>
    <row r="28" spans="1:15">
      <c r="A28" s="4" t="s">
        <v>39</v>
      </c>
      <c r="B28" s="777">
        <v>297721</v>
      </c>
      <c r="C28" s="556">
        <v>113163</v>
      </c>
      <c r="D28" s="556">
        <v>410884</v>
      </c>
      <c r="E28" s="508">
        <f t="shared" si="3"/>
        <v>0.60409903552105382</v>
      </c>
      <c r="F28" s="777">
        <v>23543</v>
      </c>
      <c r="G28" s="556">
        <v>7321</v>
      </c>
      <c r="H28" s="556">
        <v>2393</v>
      </c>
      <c r="I28" s="556">
        <v>33257</v>
      </c>
      <c r="J28" s="50">
        <f t="shared" si="4"/>
        <v>4.8895848035756292E-2</v>
      </c>
      <c r="K28" s="777">
        <v>236019</v>
      </c>
      <c r="L28" s="558">
        <f t="shared" si="5"/>
        <v>0.34700511644318982</v>
      </c>
      <c r="M28" s="833">
        <v>680160</v>
      </c>
      <c r="N28" s="823">
        <v>25.756806907259438</v>
      </c>
      <c r="O28" s="798">
        <v>0</v>
      </c>
    </row>
    <row r="29" spans="1:15">
      <c r="A29" s="4" t="s">
        <v>40</v>
      </c>
      <c r="B29" s="778">
        <v>156226</v>
      </c>
      <c r="C29" s="556">
        <v>24039</v>
      </c>
      <c r="D29" s="556">
        <v>180265</v>
      </c>
      <c r="E29" s="508">
        <f t="shared" si="3"/>
        <v>0.64875262718452198</v>
      </c>
      <c r="F29" s="777">
        <v>12482</v>
      </c>
      <c r="G29" s="557">
        <v>6768</v>
      </c>
      <c r="H29" s="557">
        <v>2436</v>
      </c>
      <c r="I29" s="557">
        <v>21686</v>
      </c>
      <c r="J29" s="50">
        <f t="shared" si="4"/>
        <v>7.8045374715688245E-2</v>
      </c>
      <c r="K29" s="777">
        <v>75913</v>
      </c>
      <c r="L29" s="558">
        <f t="shared" si="5"/>
        <v>0.27320199809978984</v>
      </c>
      <c r="M29" s="833">
        <v>277864</v>
      </c>
      <c r="N29" s="823">
        <v>9.8147009996114587</v>
      </c>
      <c r="O29" s="798">
        <v>0</v>
      </c>
    </row>
    <row r="30" spans="1:15">
      <c r="A30" s="4" t="s">
        <v>41</v>
      </c>
      <c r="B30" s="777">
        <v>188265</v>
      </c>
      <c r="C30" s="556">
        <v>88941</v>
      </c>
      <c r="D30" s="556">
        <v>277206</v>
      </c>
      <c r="E30" s="508">
        <f t="shared" si="3"/>
        <v>0.70857712511023352</v>
      </c>
      <c r="F30" s="777">
        <v>11126</v>
      </c>
      <c r="G30" s="556">
        <v>3787</v>
      </c>
      <c r="H30" s="556">
        <v>722</v>
      </c>
      <c r="I30" s="556">
        <v>15635</v>
      </c>
      <c r="J30" s="50">
        <f t="shared" si="4"/>
        <v>3.9965236506780161E-2</v>
      </c>
      <c r="K30" s="777">
        <v>98374</v>
      </c>
      <c r="L30" s="558">
        <f t="shared" si="5"/>
        <v>0.25145763838298635</v>
      </c>
      <c r="M30" s="833">
        <v>391215</v>
      </c>
      <c r="N30" s="823">
        <v>19.102294921875</v>
      </c>
      <c r="O30" s="798">
        <v>0</v>
      </c>
    </row>
    <row r="31" spans="1:15">
      <c r="A31" s="4" t="s">
        <v>42</v>
      </c>
      <c r="B31" s="777">
        <v>125212</v>
      </c>
      <c r="C31" s="556">
        <v>46697</v>
      </c>
      <c r="D31" s="556">
        <v>171909</v>
      </c>
      <c r="E31" s="508">
        <f t="shared" si="3"/>
        <v>0.65240359619128585</v>
      </c>
      <c r="F31" s="777">
        <v>7423</v>
      </c>
      <c r="G31" s="556">
        <v>1593</v>
      </c>
      <c r="H31" s="556">
        <v>970</v>
      </c>
      <c r="I31" s="556">
        <v>9986</v>
      </c>
      <c r="J31" s="50">
        <f t="shared" si="4"/>
        <v>3.7897389383721503E-2</v>
      </c>
      <c r="K31" s="777">
        <v>81606</v>
      </c>
      <c r="L31" s="558">
        <f t="shared" si="5"/>
        <v>0.3096990144249927</v>
      </c>
      <c r="M31" s="833">
        <v>263501</v>
      </c>
      <c r="N31" s="823">
        <v>9.6647960680751179</v>
      </c>
      <c r="O31" s="799">
        <v>1801</v>
      </c>
    </row>
    <row r="32" spans="1:15" s="584" customFormat="1">
      <c r="A32" s="4"/>
      <c r="B32" s="921"/>
      <c r="C32" s="922"/>
      <c r="D32" s="922"/>
      <c r="E32" s="918"/>
      <c r="F32" s="921"/>
      <c r="G32" s="922"/>
      <c r="H32" s="922"/>
      <c r="I32" s="922"/>
      <c r="J32" s="919"/>
      <c r="K32" s="921"/>
      <c r="L32" s="920"/>
      <c r="M32" s="923"/>
      <c r="N32" s="924"/>
      <c r="O32" s="925"/>
    </row>
    <row r="33" spans="1:15" ht="15.75" thickBot="1">
      <c r="A33" s="4"/>
      <c r="B33" s="779"/>
      <c r="C33" s="780"/>
      <c r="D33" s="780"/>
      <c r="E33" s="781"/>
      <c r="F33" s="779"/>
      <c r="G33" s="780"/>
      <c r="H33" s="780"/>
      <c r="I33" s="780"/>
      <c r="J33" s="782"/>
      <c r="K33" s="779"/>
      <c r="L33" s="797"/>
      <c r="M33" s="834"/>
      <c r="N33" s="825"/>
      <c r="O33" s="800"/>
    </row>
    <row r="34" spans="1:15">
      <c r="A34" s="233" t="s">
        <v>92</v>
      </c>
      <c r="B34" s="969" t="s">
        <v>93</v>
      </c>
      <c r="C34" s="970"/>
      <c r="D34" s="970"/>
      <c r="E34" s="510"/>
      <c r="F34" s="969" t="s">
        <v>94</v>
      </c>
      <c r="G34" s="970"/>
      <c r="H34" s="970"/>
      <c r="I34" s="970"/>
      <c r="J34" s="971"/>
      <c r="K34" s="969" t="s">
        <v>95</v>
      </c>
      <c r="L34" s="972"/>
      <c r="M34" s="973" t="s">
        <v>592</v>
      </c>
      <c r="N34" s="820"/>
      <c r="O34" s="977" t="s">
        <v>97</v>
      </c>
    </row>
    <row r="35" spans="1:15" ht="39.75" thickBot="1">
      <c r="A35" s="232" t="s">
        <v>2</v>
      </c>
      <c r="B35" s="237" t="s">
        <v>98</v>
      </c>
      <c r="C35" s="238" t="s">
        <v>99</v>
      </c>
      <c r="D35" s="238" t="s">
        <v>100</v>
      </c>
      <c r="E35" s="511" t="s">
        <v>101</v>
      </c>
      <c r="F35" s="237" t="s">
        <v>102</v>
      </c>
      <c r="G35" s="238" t="s">
        <v>103</v>
      </c>
      <c r="H35" s="238" t="s">
        <v>104</v>
      </c>
      <c r="I35" s="238" t="s">
        <v>100</v>
      </c>
      <c r="J35" s="239" t="s">
        <v>101</v>
      </c>
      <c r="K35" s="793" t="s">
        <v>100</v>
      </c>
      <c r="L35" s="801" t="s">
        <v>101</v>
      </c>
      <c r="M35" s="974"/>
      <c r="N35" s="821" t="s">
        <v>686</v>
      </c>
      <c r="O35" s="978"/>
    </row>
    <row r="36" spans="1:15">
      <c r="A36" s="7"/>
      <c r="B36" s="7"/>
      <c r="C36" s="36"/>
      <c r="D36" s="36"/>
      <c r="E36" s="37"/>
      <c r="F36" s="7"/>
      <c r="G36" s="36"/>
      <c r="H36" s="36"/>
      <c r="I36" s="36"/>
      <c r="J36" s="37"/>
      <c r="K36" s="7"/>
      <c r="L36" s="36"/>
      <c r="M36" s="836"/>
      <c r="N36" s="826"/>
      <c r="O36" s="13"/>
    </row>
    <row r="37" spans="1:15">
      <c r="A37" s="8" t="s">
        <v>43</v>
      </c>
      <c r="B37" s="34"/>
      <c r="C37" s="24"/>
      <c r="D37" s="24"/>
      <c r="E37" s="508"/>
      <c r="F37" s="34"/>
      <c r="G37" s="24"/>
      <c r="H37" s="24"/>
      <c r="I37" s="24"/>
      <c r="J37" s="50"/>
      <c r="K37" s="34"/>
      <c r="L37" s="558"/>
      <c r="M37" s="832"/>
      <c r="N37" s="824"/>
      <c r="O37" s="25"/>
    </row>
    <row r="38" spans="1:15">
      <c r="A38" s="4" t="s">
        <v>44</v>
      </c>
      <c r="B38" s="777">
        <v>376903</v>
      </c>
      <c r="C38" s="556">
        <v>140292</v>
      </c>
      <c r="D38" s="556">
        <v>517195</v>
      </c>
      <c r="E38" s="508">
        <f>D38/M38</f>
        <v>0.65600666667512264</v>
      </c>
      <c r="F38" s="777">
        <v>26140</v>
      </c>
      <c r="G38" s="556">
        <v>6475</v>
      </c>
      <c r="H38" s="556">
        <v>14133</v>
      </c>
      <c r="I38" s="556">
        <v>46748</v>
      </c>
      <c r="J38" s="50">
        <f>I38/M38</f>
        <v>5.9294849435374726E-2</v>
      </c>
      <c r="K38" s="794">
        <v>224456</v>
      </c>
      <c r="L38" s="558">
        <f>K38/M38</f>
        <v>0.28469848388950264</v>
      </c>
      <c r="M38" s="833">
        <v>788399</v>
      </c>
      <c r="N38" s="823">
        <v>13.227727257474582</v>
      </c>
      <c r="O38" s="786">
        <v>0</v>
      </c>
    </row>
    <row r="39" spans="1:15">
      <c r="A39" s="4" t="s">
        <v>45</v>
      </c>
      <c r="B39" s="777">
        <v>864200</v>
      </c>
      <c r="C39" s="556">
        <v>331518</v>
      </c>
      <c r="D39" s="556">
        <v>1195718</v>
      </c>
      <c r="E39" s="508">
        <f t="shared" ref="E39:E45" si="6">D39/M39</f>
        <v>0.60972392267326025</v>
      </c>
      <c r="F39" s="777">
        <v>99404</v>
      </c>
      <c r="G39" s="556">
        <v>9339</v>
      </c>
      <c r="H39" s="556">
        <v>5095</v>
      </c>
      <c r="I39" s="556">
        <v>113838</v>
      </c>
      <c r="J39" s="50">
        <f t="shared" ref="J39:J45" si="7">I39/M39</f>
        <v>5.8048596666838342E-2</v>
      </c>
      <c r="K39" s="794">
        <v>651525</v>
      </c>
      <c r="L39" s="558">
        <f t="shared" ref="L39:L45" si="8">K39/M39</f>
        <v>0.33222748065990138</v>
      </c>
      <c r="M39" s="833">
        <v>1961081</v>
      </c>
      <c r="N39" s="823">
        <v>41.911500074800706</v>
      </c>
      <c r="O39" s="786">
        <v>0</v>
      </c>
    </row>
    <row r="40" spans="1:15">
      <c r="A40" s="4" t="s">
        <v>46</v>
      </c>
      <c r="B40" s="777">
        <v>418846</v>
      </c>
      <c r="C40" s="556">
        <v>183428</v>
      </c>
      <c r="D40" s="556">
        <v>602274</v>
      </c>
      <c r="E40" s="508">
        <f t="shared" si="6"/>
        <v>0.59568277014830895</v>
      </c>
      <c r="F40" s="777">
        <v>33777</v>
      </c>
      <c r="G40" s="556">
        <v>50629</v>
      </c>
      <c r="H40" s="556">
        <v>19022</v>
      </c>
      <c r="I40" s="556">
        <v>103428</v>
      </c>
      <c r="J40" s="50">
        <f t="shared" si="7"/>
        <v>0.10229609372295549</v>
      </c>
      <c r="K40" s="794">
        <v>305363</v>
      </c>
      <c r="L40" s="558">
        <f t="shared" si="8"/>
        <v>0.30202113612873555</v>
      </c>
      <c r="M40" s="833">
        <v>1011065</v>
      </c>
      <c r="N40" s="823">
        <v>18.364968939586589</v>
      </c>
      <c r="O40" s="786">
        <v>0</v>
      </c>
    </row>
    <row r="41" spans="1:15">
      <c r="A41" s="4" t="s">
        <v>47</v>
      </c>
      <c r="B41" s="777">
        <v>275706</v>
      </c>
      <c r="C41" s="556">
        <v>106689</v>
      </c>
      <c r="D41" s="556">
        <v>382395</v>
      </c>
      <c r="E41" s="508">
        <f t="shared" si="6"/>
        <v>0.70304700585206037</v>
      </c>
      <c r="F41" s="777">
        <v>16132</v>
      </c>
      <c r="G41" s="556">
        <v>0</v>
      </c>
      <c r="H41" s="556">
        <v>1406</v>
      </c>
      <c r="I41" s="556">
        <v>17538</v>
      </c>
      <c r="J41" s="50">
        <f t="shared" si="7"/>
        <v>3.2244245841691013E-2</v>
      </c>
      <c r="K41" s="794">
        <v>143978</v>
      </c>
      <c r="L41" s="558">
        <f t="shared" si="8"/>
        <v>0.26470874830624863</v>
      </c>
      <c r="M41" s="833">
        <v>543911</v>
      </c>
      <c r="N41" s="823">
        <v>9.8338636774543478</v>
      </c>
      <c r="O41" s="678">
        <v>0</v>
      </c>
    </row>
    <row r="42" spans="1:15">
      <c r="A42" s="4" t="s">
        <v>48</v>
      </c>
      <c r="B42" s="777">
        <v>208483</v>
      </c>
      <c r="C42" s="556">
        <v>32202</v>
      </c>
      <c r="D42" s="556">
        <v>240685</v>
      </c>
      <c r="E42" s="508">
        <f t="shared" si="6"/>
        <v>0.59327318888806724</v>
      </c>
      <c r="F42" s="777">
        <v>5000</v>
      </c>
      <c r="G42" s="556">
        <v>0</v>
      </c>
      <c r="H42" s="556">
        <v>500</v>
      </c>
      <c r="I42" s="556">
        <v>5500</v>
      </c>
      <c r="J42" s="50">
        <f t="shared" si="7"/>
        <v>1.3557149547684192E-2</v>
      </c>
      <c r="K42" s="794">
        <v>159505</v>
      </c>
      <c r="L42" s="558">
        <f t="shared" si="8"/>
        <v>0.39316966156424854</v>
      </c>
      <c r="M42" s="833">
        <v>405690</v>
      </c>
      <c r="N42" s="823">
        <v>9.2909653040192381</v>
      </c>
      <c r="O42" s="678">
        <v>0</v>
      </c>
    </row>
    <row r="43" spans="1:15">
      <c r="A43" s="4" t="s">
        <v>49</v>
      </c>
      <c r="B43" s="777">
        <v>267175</v>
      </c>
      <c r="C43" s="556">
        <v>82408</v>
      </c>
      <c r="D43" s="556">
        <v>349583</v>
      </c>
      <c r="E43" s="508">
        <f t="shared" si="6"/>
        <v>0.67762826327991132</v>
      </c>
      <c r="F43" s="777">
        <v>32994</v>
      </c>
      <c r="G43" s="556">
        <v>2752</v>
      </c>
      <c r="H43" s="556">
        <v>6815</v>
      </c>
      <c r="I43" s="556">
        <v>42561</v>
      </c>
      <c r="J43" s="50">
        <f t="shared" si="7"/>
        <v>8.2499825544881486E-2</v>
      </c>
      <c r="K43" s="794">
        <v>123748</v>
      </c>
      <c r="L43" s="558">
        <f t="shared" si="8"/>
        <v>0.2398719111752072</v>
      </c>
      <c r="M43" s="833">
        <v>515892</v>
      </c>
      <c r="N43" s="823">
        <v>10.352417073023901</v>
      </c>
      <c r="O43" s="678">
        <v>0</v>
      </c>
    </row>
    <row r="44" spans="1:15">
      <c r="A44" s="4" t="s">
        <v>50</v>
      </c>
      <c r="B44" s="777">
        <v>415164</v>
      </c>
      <c r="C44" s="556">
        <v>131950</v>
      </c>
      <c r="D44" s="556">
        <v>547114</v>
      </c>
      <c r="E44" s="508">
        <f t="shared" si="6"/>
        <v>0.6447246703692312</v>
      </c>
      <c r="F44" s="777">
        <v>51694</v>
      </c>
      <c r="G44" s="556">
        <v>15457</v>
      </c>
      <c r="H44" s="556">
        <v>71209</v>
      </c>
      <c r="I44" s="556">
        <v>138360</v>
      </c>
      <c r="J44" s="50">
        <f t="shared" si="7"/>
        <v>0.16304482318545466</v>
      </c>
      <c r="K44" s="794">
        <v>163127</v>
      </c>
      <c r="L44" s="558">
        <f t="shared" si="8"/>
        <v>0.19223050644531411</v>
      </c>
      <c r="M44" s="833">
        <v>848601</v>
      </c>
      <c r="N44" s="823">
        <v>18.001718285956724</v>
      </c>
      <c r="O44" s="678">
        <v>0</v>
      </c>
    </row>
    <row r="45" spans="1:15">
      <c r="A45" s="4" t="s">
        <v>51</v>
      </c>
      <c r="B45" s="777">
        <v>404508</v>
      </c>
      <c r="C45" s="556">
        <v>194155</v>
      </c>
      <c r="D45" s="556">
        <v>598663</v>
      </c>
      <c r="E45" s="508">
        <f t="shared" si="6"/>
        <v>0.78248316191357514</v>
      </c>
      <c r="F45" s="777">
        <v>52773</v>
      </c>
      <c r="G45" s="556">
        <v>2200</v>
      </c>
      <c r="H45" s="556">
        <v>2209</v>
      </c>
      <c r="I45" s="556">
        <v>57182</v>
      </c>
      <c r="J45" s="50">
        <f t="shared" si="7"/>
        <v>7.473979879254615E-2</v>
      </c>
      <c r="K45" s="794">
        <v>109236</v>
      </c>
      <c r="L45" s="558">
        <f t="shared" si="8"/>
        <v>0.14277703929387869</v>
      </c>
      <c r="M45" s="833">
        <v>765081</v>
      </c>
      <c r="N45" s="823">
        <v>16.198704240858756</v>
      </c>
      <c r="O45" s="678">
        <v>0</v>
      </c>
    </row>
    <row r="46" spans="1:15">
      <c r="A46" s="7"/>
      <c r="B46" s="7"/>
      <c r="C46" s="36"/>
      <c r="D46" s="36"/>
      <c r="E46" s="37"/>
      <c r="F46" s="7"/>
      <c r="G46" s="36"/>
      <c r="H46" s="36"/>
      <c r="I46" s="36"/>
      <c r="J46" s="37"/>
      <c r="K46" s="7"/>
      <c r="L46" s="36"/>
      <c r="M46" s="686"/>
      <c r="N46" s="687"/>
      <c r="O46" s="13"/>
    </row>
    <row r="47" spans="1:15">
      <c r="A47" s="8" t="s">
        <v>52</v>
      </c>
      <c r="B47" s="34"/>
      <c r="C47" s="24"/>
      <c r="D47" s="24"/>
      <c r="E47" s="508"/>
      <c r="F47" s="34"/>
      <c r="G47" s="24"/>
      <c r="H47" s="24"/>
      <c r="I47" s="24"/>
      <c r="J47" s="50"/>
      <c r="K47" s="34"/>
      <c r="L47" s="558"/>
      <c r="M47" s="832"/>
      <c r="N47" s="824"/>
      <c r="O47" s="25"/>
    </row>
    <row r="48" spans="1:15">
      <c r="A48" s="4" t="s">
        <v>53</v>
      </c>
      <c r="B48" s="777">
        <v>415511</v>
      </c>
      <c r="C48" s="556">
        <v>160691</v>
      </c>
      <c r="D48" s="556">
        <v>576202</v>
      </c>
      <c r="E48" s="508">
        <f>D48/M48</f>
        <v>0.75667406003732141</v>
      </c>
      <c r="F48" s="777">
        <v>31522</v>
      </c>
      <c r="G48" s="556">
        <v>2741</v>
      </c>
      <c r="H48" s="556">
        <v>10287</v>
      </c>
      <c r="I48" s="556">
        <v>44550</v>
      </c>
      <c r="J48" s="50">
        <f>I48/M48</f>
        <v>5.850349248121782E-2</v>
      </c>
      <c r="K48" s="777">
        <v>140741</v>
      </c>
      <c r="L48" s="558">
        <f>K48/M48</f>
        <v>0.18482244748146076</v>
      </c>
      <c r="M48" s="833">
        <v>761493</v>
      </c>
      <c r="N48" s="823">
        <v>12.009794025801975</v>
      </c>
      <c r="O48" s="678">
        <v>0</v>
      </c>
    </row>
    <row r="49" spans="1:15">
      <c r="A49" s="4" t="s">
        <v>54</v>
      </c>
      <c r="B49" s="777">
        <v>417174</v>
      </c>
      <c r="C49" s="556">
        <v>254504</v>
      </c>
      <c r="D49" s="556">
        <v>671678</v>
      </c>
      <c r="E49" s="508">
        <f t="shared" ref="E49:E54" si="9">D49/M49</f>
        <v>0.68451609944509273</v>
      </c>
      <c r="F49" s="777">
        <v>43212</v>
      </c>
      <c r="G49" s="556">
        <v>10057</v>
      </c>
      <c r="H49" s="556">
        <v>39392</v>
      </c>
      <c r="I49" s="556">
        <v>92661</v>
      </c>
      <c r="J49" s="50">
        <f t="shared" ref="J49:J54" si="10">I49/M49</f>
        <v>9.4432073539228223E-2</v>
      </c>
      <c r="K49" s="777">
        <v>216906</v>
      </c>
      <c r="L49" s="558">
        <f t="shared" ref="L49:L54" si="11">K49/M49</f>
        <v>0.22105182701567905</v>
      </c>
      <c r="M49" s="833">
        <v>981245</v>
      </c>
      <c r="N49" s="823">
        <v>16.10869422464458</v>
      </c>
      <c r="O49" s="678">
        <v>0</v>
      </c>
    </row>
    <row r="50" spans="1:15">
      <c r="A50" s="4" t="s">
        <v>55</v>
      </c>
      <c r="B50" s="777">
        <v>338621</v>
      </c>
      <c r="C50" s="556">
        <v>137507</v>
      </c>
      <c r="D50" s="556">
        <v>476128</v>
      </c>
      <c r="E50" s="508">
        <f t="shared" si="9"/>
        <v>0.54999000812056786</v>
      </c>
      <c r="F50" s="777">
        <v>37107</v>
      </c>
      <c r="G50" s="556">
        <v>1206</v>
      </c>
      <c r="H50" s="556">
        <v>4014</v>
      </c>
      <c r="I50" s="556">
        <v>42327</v>
      </c>
      <c r="J50" s="50">
        <f t="shared" si="10"/>
        <v>4.8893211644178203E-2</v>
      </c>
      <c r="K50" s="777">
        <v>347248</v>
      </c>
      <c r="L50" s="558">
        <f t="shared" si="11"/>
        <v>0.40111678023525388</v>
      </c>
      <c r="M50" s="833">
        <v>865703</v>
      </c>
      <c r="N50" s="823">
        <v>12.739731873500801</v>
      </c>
      <c r="O50" s="689">
        <v>9934</v>
      </c>
    </row>
    <row r="51" spans="1:15">
      <c r="A51" s="4" t="s">
        <v>56</v>
      </c>
      <c r="B51" s="777">
        <v>459268</v>
      </c>
      <c r="C51" s="556">
        <v>191592</v>
      </c>
      <c r="D51" s="556">
        <v>650860</v>
      </c>
      <c r="E51" s="508">
        <f t="shared" si="9"/>
        <v>0.59378426853945088</v>
      </c>
      <c r="F51" s="777">
        <v>100000</v>
      </c>
      <c r="G51" s="556">
        <v>24970</v>
      </c>
      <c r="H51" s="556">
        <v>10000</v>
      </c>
      <c r="I51" s="556">
        <v>134193</v>
      </c>
      <c r="J51" s="50">
        <f t="shared" si="10"/>
        <v>0.12242524098594865</v>
      </c>
      <c r="K51" s="777">
        <v>311069</v>
      </c>
      <c r="L51" s="558">
        <f t="shared" si="11"/>
        <v>0.28379049047460048</v>
      </c>
      <c r="M51" s="833">
        <v>1096122</v>
      </c>
      <c r="N51" s="823">
        <v>14.097125586778985</v>
      </c>
      <c r="O51" s="678">
        <v>0</v>
      </c>
    </row>
    <row r="52" spans="1:15">
      <c r="A52" s="4" t="s">
        <v>57</v>
      </c>
      <c r="B52" s="777">
        <v>422553</v>
      </c>
      <c r="C52" s="556">
        <v>169242</v>
      </c>
      <c r="D52" s="556">
        <v>591795</v>
      </c>
      <c r="E52" s="508">
        <f t="shared" si="9"/>
        <v>0.59645330027514887</v>
      </c>
      <c r="F52" s="777">
        <v>40758</v>
      </c>
      <c r="G52" s="556">
        <v>60166</v>
      </c>
      <c r="H52" s="556">
        <v>9751</v>
      </c>
      <c r="I52" s="556">
        <v>110675</v>
      </c>
      <c r="J52" s="50">
        <f t="shared" si="10"/>
        <v>0.11154617563168345</v>
      </c>
      <c r="K52" s="777">
        <v>289720</v>
      </c>
      <c r="L52" s="558">
        <f t="shared" si="11"/>
        <v>0.29200052409316762</v>
      </c>
      <c r="M52" s="833">
        <v>992190</v>
      </c>
      <c r="N52" s="823">
        <v>14.870061746897669</v>
      </c>
      <c r="O52" s="678">
        <v>0</v>
      </c>
    </row>
    <row r="53" spans="1:15">
      <c r="A53" s="4" t="s">
        <v>58</v>
      </c>
      <c r="B53" s="777">
        <v>781592</v>
      </c>
      <c r="C53" s="556">
        <v>263917</v>
      </c>
      <c r="D53" s="556">
        <v>1045509</v>
      </c>
      <c r="E53" s="508">
        <f t="shared" si="9"/>
        <v>0.58237969826808289</v>
      </c>
      <c r="F53" s="777">
        <v>186143</v>
      </c>
      <c r="G53" s="556">
        <v>49128</v>
      </c>
      <c r="H53" s="556">
        <v>36022</v>
      </c>
      <c r="I53" s="556">
        <v>271293</v>
      </c>
      <c r="J53" s="50">
        <f t="shared" si="10"/>
        <v>0.15111829308235797</v>
      </c>
      <c r="K53" s="777">
        <v>478434</v>
      </c>
      <c r="L53" s="558">
        <f t="shared" si="11"/>
        <v>0.26650200864955914</v>
      </c>
      <c r="M53" s="833">
        <v>1795236</v>
      </c>
      <c r="N53" s="823">
        <v>38.355645764341418</v>
      </c>
      <c r="O53" s="678">
        <v>0</v>
      </c>
    </row>
    <row r="54" spans="1:15">
      <c r="A54" s="619" t="s">
        <v>696</v>
      </c>
      <c r="B54" s="778">
        <v>299403</v>
      </c>
      <c r="C54" s="557">
        <v>24008</v>
      </c>
      <c r="D54" s="556">
        <f>SUM(B54:C54)</f>
        <v>323411</v>
      </c>
      <c r="E54" s="508">
        <f t="shared" si="9"/>
        <v>0.67001524781848465</v>
      </c>
      <c r="F54" s="778">
        <v>18685</v>
      </c>
      <c r="G54" s="557">
        <v>15402</v>
      </c>
      <c r="H54" s="557">
        <v>14346</v>
      </c>
      <c r="I54" s="556">
        <f>SUM(F54:H54)</f>
        <v>48433</v>
      </c>
      <c r="J54" s="50">
        <f t="shared" si="10"/>
        <v>0.10033934682986252</v>
      </c>
      <c r="K54" s="777">
        <v>110848</v>
      </c>
      <c r="L54" s="558">
        <f t="shared" si="11"/>
        <v>0.22964540535165281</v>
      </c>
      <c r="M54" s="833">
        <f>SUM(D54+I54+K54)</f>
        <v>482692</v>
      </c>
      <c r="N54" s="823">
        <f>M54/73732</f>
        <v>6.5465740790972715</v>
      </c>
      <c r="O54" s="678">
        <v>0</v>
      </c>
    </row>
    <row r="55" spans="1:15">
      <c r="A55" s="7"/>
      <c r="B55" s="7"/>
      <c r="C55" s="36"/>
      <c r="D55" s="36"/>
      <c r="E55" s="37"/>
      <c r="F55" s="7"/>
      <c r="G55" s="36"/>
      <c r="H55" s="36"/>
      <c r="I55" s="36"/>
      <c r="J55" s="37"/>
      <c r="K55" s="7"/>
      <c r="L55" s="36"/>
      <c r="M55" s="686"/>
      <c r="N55" s="687"/>
      <c r="O55" s="13"/>
    </row>
    <row r="56" spans="1:15">
      <c r="A56" s="8" t="s">
        <v>60</v>
      </c>
      <c r="B56" s="34"/>
      <c r="C56" s="24"/>
      <c r="D56" s="24"/>
      <c r="E56" s="508"/>
      <c r="F56" s="34"/>
      <c r="G56" s="24"/>
      <c r="H56" s="29"/>
      <c r="I56" s="24"/>
      <c r="J56" s="50"/>
      <c r="K56" s="34"/>
      <c r="L56" s="558"/>
      <c r="M56" s="832"/>
      <c r="N56" s="824"/>
      <c r="O56" s="25"/>
    </row>
    <row r="57" spans="1:15">
      <c r="A57" s="4" t="s">
        <v>61</v>
      </c>
      <c r="B57" s="777">
        <v>768053</v>
      </c>
      <c r="C57" s="556">
        <v>284793</v>
      </c>
      <c r="D57" s="556">
        <v>1052846</v>
      </c>
      <c r="E57" s="508">
        <f>D57/M57</f>
        <v>0.69782760275407163</v>
      </c>
      <c r="F57" s="777">
        <v>85498</v>
      </c>
      <c r="G57" s="556">
        <v>13498</v>
      </c>
      <c r="H57" s="556">
        <v>21423</v>
      </c>
      <c r="I57" s="556">
        <v>120419</v>
      </c>
      <c r="J57" s="50">
        <f>I57/M57</f>
        <v>7.9813858908180824E-2</v>
      </c>
      <c r="K57" s="777">
        <v>335483</v>
      </c>
      <c r="L57" s="802">
        <f>K57/M57</f>
        <v>0.2223585383377476</v>
      </c>
      <c r="M57" s="833">
        <v>1508748</v>
      </c>
      <c r="N57" s="823">
        <v>13.853163162244055</v>
      </c>
      <c r="O57" s="678">
        <v>0</v>
      </c>
    </row>
    <row r="58" spans="1:15">
      <c r="A58" s="4" t="s">
        <v>62</v>
      </c>
      <c r="B58" s="777">
        <v>1117978</v>
      </c>
      <c r="C58" s="556">
        <v>261368</v>
      </c>
      <c r="D58" s="556">
        <v>1379346</v>
      </c>
      <c r="E58" s="508">
        <f>D58/M58</f>
        <v>0.67949986773027615</v>
      </c>
      <c r="F58" s="777">
        <v>134171</v>
      </c>
      <c r="G58" s="556">
        <v>36967</v>
      </c>
      <c r="H58" s="556">
        <v>31049</v>
      </c>
      <c r="I58" s="556">
        <v>202187</v>
      </c>
      <c r="J58" s="50">
        <f>I58/M58</f>
        <v>9.960230410410538E-2</v>
      </c>
      <c r="K58" s="777">
        <v>448410</v>
      </c>
      <c r="L58" s="802">
        <f>K58/M58</f>
        <v>0.22089782816561845</v>
      </c>
      <c r="M58" s="833">
        <v>2029943</v>
      </c>
      <c r="N58" s="823">
        <v>19.311823353692184</v>
      </c>
      <c r="O58" s="678">
        <v>0</v>
      </c>
    </row>
    <row r="59" spans="1:15">
      <c r="A59" s="4" t="s">
        <v>63</v>
      </c>
      <c r="B59" s="777">
        <v>1135492</v>
      </c>
      <c r="C59" s="556">
        <v>407159</v>
      </c>
      <c r="D59" s="556">
        <v>1542651</v>
      </c>
      <c r="E59" s="508">
        <f>D59/M59</f>
        <v>0.76835159515096818</v>
      </c>
      <c r="F59" s="777">
        <v>213871</v>
      </c>
      <c r="G59" s="556">
        <v>20962</v>
      </c>
      <c r="H59" s="556">
        <v>11228</v>
      </c>
      <c r="I59" s="556">
        <v>246061</v>
      </c>
      <c r="J59" s="50">
        <f>I59/M59</f>
        <v>0.12255614643522247</v>
      </c>
      <c r="K59" s="777">
        <v>219029</v>
      </c>
      <c r="L59" s="802">
        <f>K59/M59</f>
        <v>0.10909225841380935</v>
      </c>
      <c r="M59" s="833">
        <v>2007741</v>
      </c>
      <c r="N59" s="823">
        <v>22.841194539249148</v>
      </c>
      <c r="O59" s="678">
        <v>0</v>
      </c>
    </row>
    <row r="60" spans="1:15">
      <c r="A60" s="4" t="s">
        <v>64</v>
      </c>
      <c r="B60" s="777">
        <v>468264</v>
      </c>
      <c r="C60" s="556">
        <v>181497</v>
      </c>
      <c r="D60" s="556">
        <v>649761</v>
      </c>
      <c r="E60" s="508">
        <f>D60/M60</f>
        <v>0.73026956858910597</v>
      </c>
      <c r="F60" s="777">
        <v>53215</v>
      </c>
      <c r="G60" s="556">
        <v>8911</v>
      </c>
      <c r="H60" s="556">
        <v>14928</v>
      </c>
      <c r="I60" s="556">
        <v>77054</v>
      </c>
      <c r="J60" s="50">
        <f>I60/M60</f>
        <v>8.6601367792257425E-2</v>
      </c>
      <c r="K60" s="777">
        <v>162940</v>
      </c>
      <c r="L60" s="802">
        <f>K60/M60</f>
        <v>0.18312906361863659</v>
      </c>
      <c r="M60" s="833">
        <v>889755</v>
      </c>
      <c r="N60" s="823">
        <v>8.5355570265058862</v>
      </c>
      <c r="O60" s="678">
        <v>0</v>
      </c>
    </row>
    <row r="61" spans="1:15">
      <c r="A61" s="7"/>
      <c r="B61" s="7"/>
      <c r="C61" s="36"/>
      <c r="D61" s="36"/>
      <c r="E61" s="37"/>
      <c r="F61" s="7"/>
      <c r="G61" s="36"/>
      <c r="H61" s="36"/>
      <c r="I61" s="36"/>
      <c r="J61" s="37"/>
      <c r="K61" s="7"/>
      <c r="L61" s="36"/>
      <c r="M61" s="686"/>
      <c r="N61" s="687"/>
      <c r="O61" s="13"/>
    </row>
    <row r="62" spans="1:15">
      <c r="A62" s="8" t="s">
        <v>65</v>
      </c>
      <c r="B62" s="34"/>
      <c r="C62" s="24"/>
      <c r="D62" s="24"/>
      <c r="E62" s="508"/>
      <c r="F62" s="34"/>
      <c r="G62" s="24"/>
      <c r="H62" s="24"/>
      <c r="I62" s="24"/>
      <c r="J62" s="50"/>
      <c r="K62" s="34"/>
      <c r="L62" s="558"/>
      <c r="M62" s="832"/>
      <c r="N62" s="824"/>
      <c r="O62" s="30"/>
    </row>
    <row r="63" spans="1:15">
      <c r="A63" s="181" t="s">
        <v>66</v>
      </c>
      <c r="B63" s="777">
        <v>1685789</v>
      </c>
      <c r="C63" s="556">
        <v>499939</v>
      </c>
      <c r="D63" s="556">
        <v>2185728</v>
      </c>
      <c r="E63" s="508">
        <f>D63/M63</f>
        <v>0.72547411451105559</v>
      </c>
      <c r="F63" s="777">
        <v>229850</v>
      </c>
      <c r="G63" s="556">
        <v>63661</v>
      </c>
      <c r="H63" s="556">
        <v>77482</v>
      </c>
      <c r="I63" s="556">
        <v>370993</v>
      </c>
      <c r="J63" s="50">
        <f>I63/M63</f>
        <v>0.12313783698831696</v>
      </c>
      <c r="K63" s="777">
        <v>456106</v>
      </c>
      <c r="L63" s="558">
        <f>K63/M63</f>
        <v>0.15138804850062748</v>
      </c>
      <c r="M63" s="833">
        <v>3012827</v>
      </c>
      <c r="N63" s="823">
        <v>13.616927902520157</v>
      </c>
      <c r="O63" s="678">
        <v>0</v>
      </c>
    </row>
    <row r="64" spans="1:15">
      <c r="A64" s="4" t="s">
        <v>67</v>
      </c>
      <c r="B64" s="777">
        <v>2871671</v>
      </c>
      <c r="C64" s="556">
        <v>994408</v>
      </c>
      <c r="D64" s="556">
        <v>3866079</v>
      </c>
      <c r="E64" s="508">
        <f>D64/M64</f>
        <v>0.68518233967087461</v>
      </c>
      <c r="F64" s="777">
        <v>410501</v>
      </c>
      <c r="G64" s="556">
        <v>88267</v>
      </c>
      <c r="H64" s="556">
        <v>72182</v>
      </c>
      <c r="I64" s="556">
        <v>570950</v>
      </c>
      <c r="J64" s="50">
        <f>I64/M64</f>
        <v>0.10118904886193114</v>
      </c>
      <c r="K64" s="777">
        <v>1205380</v>
      </c>
      <c r="L64" s="558">
        <f>K64/M64</f>
        <v>0.21362861146719425</v>
      </c>
      <c r="M64" s="833">
        <v>5642409</v>
      </c>
      <c r="N64" s="823">
        <v>18.683102322470415</v>
      </c>
      <c r="O64" s="678">
        <v>0</v>
      </c>
    </row>
    <row r="65" spans="1:15">
      <c r="A65" s="4" t="s">
        <v>68</v>
      </c>
      <c r="B65" s="777">
        <v>1633392</v>
      </c>
      <c r="C65" s="556">
        <v>592688</v>
      </c>
      <c r="D65" s="556">
        <v>2226080</v>
      </c>
      <c r="E65" s="508">
        <f>D65/M65</f>
        <v>0.74462391488177426</v>
      </c>
      <c r="F65" s="777">
        <v>158216</v>
      </c>
      <c r="G65" s="556">
        <v>6000</v>
      </c>
      <c r="H65" s="556">
        <v>0</v>
      </c>
      <c r="I65" s="556">
        <v>164216</v>
      </c>
      <c r="J65" s="50">
        <f>I65/M65</f>
        <v>5.4930263425494792E-2</v>
      </c>
      <c r="K65" s="777">
        <v>599240</v>
      </c>
      <c r="L65" s="558">
        <f>K65/M65</f>
        <v>0.20044582169273092</v>
      </c>
      <c r="M65" s="833">
        <v>2989536</v>
      </c>
      <c r="N65" s="823">
        <v>14.709822175423403</v>
      </c>
      <c r="O65" s="678">
        <v>0</v>
      </c>
    </row>
    <row r="66" spans="1:15" ht="15.75" thickBot="1">
      <c r="A66" s="4"/>
      <c r="B66" s="787"/>
      <c r="C66" s="788"/>
      <c r="D66" s="788"/>
      <c r="E66" s="789"/>
      <c r="F66" s="787"/>
      <c r="G66" s="790"/>
      <c r="H66" s="791"/>
      <c r="I66" s="788"/>
      <c r="J66" s="792"/>
      <c r="K66" s="787"/>
      <c r="L66" s="803"/>
      <c r="M66" s="834"/>
      <c r="N66" s="825"/>
      <c r="O66" s="804"/>
    </row>
    <row r="67" spans="1:15">
      <c r="A67" s="233" t="s">
        <v>92</v>
      </c>
      <c r="B67" s="961" t="s">
        <v>93</v>
      </c>
      <c r="C67" s="962"/>
      <c r="D67" s="962"/>
      <c r="E67" s="512"/>
      <c r="F67" s="961" t="s">
        <v>94</v>
      </c>
      <c r="G67" s="962"/>
      <c r="H67" s="962"/>
      <c r="I67" s="962"/>
      <c r="J67" s="963"/>
      <c r="K67" s="961" t="s">
        <v>95</v>
      </c>
      <c r="L67" s="964"/>
      <c r="M67" s="965" t="s">
        <v>96</v>
      </c>
      <c r="N67" s="827"/>
      <c r="O67" s="967" t="s">
        <v>97</v>
      </c>
    </row>
    <row r="68" spans="1:15" ht="39">
      <c r="A68" s="234" t="s">
        <v>2</v>
      </c>
      <c r="B68" s="54" t="s">
        <v>98</v>
      </c>
      <c r="C68" s="55" t="s">
        <v>99</v>
      </c>
      <c r="D68" s="55" t="s">
        <v>100</v>
      </c>
      <c r="E68" s="513" t="s">
        <v>101</v>
      </c>
      <c r="F68" s="54" t="s">
        <v>102</v>
      </c>
      <c r="G68" s="55" t="s">
        <v>103</v>
      </c>
      <c r="H68" s="55" t="s">
        <v>104</v>
      </c>
      <c r="I68" s="55" t="s">
        <v>100</v>
      </c>
      <c r="J68" s="56" t="s">
        <v>101</v>
      </c>
      <c r="K68" s="808" t="s">
        <v>100</v>
      </c>
      <c r="L68" s="809" t="s">
        <v>101</v>
      </c>
      <c r="M68" s="966"/>
      <c r="N68" s="821" t="s">
        <v>686</v>
      </c>
      <c r="O68" s="968"/>
    </row>
    <row r="69" spans="1:15">
      <c r="A69" s="232" t="s">
        <v>105</v>
      </c>
      <c r="B69" s="44"/>
      <c r="C69" s="45"/>
      <c r="D69" s="45"/>
      <c r="E69" s="514"/>
      <c r="F69" s="44"/>
      <c r="G69" s="45"/>
      <c r="H69" s="45"/>
      <c r="I69" s="45"/>
      <c r="J69" s="46"/>
      <c r="K69" s="783"/>
      <c r="L69" s="795"/>
      <c r="M69" s="835"/>
      <c r="N69" s="821"/>
      <c r="O69" s="775"/>
    </row>
    <row r="70" spans="1:15">
      <c r="A70" s="4" t="s">
        <v>70</v>
      </c>
      <c r="B70" s="777">
        <v>2207000</v>
      </c>
      <c r="C70" s="556">
        <v>878310</v>
      </c>
      <c r="D70" s="556">
        <v>3085310</v>
      </c>
      <c r="E70" s="508">
        <f>D70/M70</f>
        <v>0.66149218070450733</v>
      </c>
      <c r="F70" s="777">
        <v>147955</v>
      </c>
      <c r="G70" s="556">
        <v>23440</v>
      </c>
      <c r="H70" s="556">
        <v>45526</v>
      </c>
      <c r="I70" s="556">
        <v>216921</v>
      </c>
      <c r="J70" s="50">
        <f>I70/M70</f>
        <v>4.6507983097517733E-2</v>
      </c>
      <c r="K70" s="777">
        <v>1361936</v>
      </c>
      <c r="L70" s="558">
        <f>K70/M70</f>
        <v>0.29199983619797493</v>
      </c>
      <c r="M70" s="833">
        <v>4664167</v>
      </c>
      <c r="N70" s="823">
        <v>19.335017763204259</v>
      </c>
      <c r="O70" s="678">
        <v>0</v>
      </c>
    </row>
    <row r="71" spans="1:15">
      <c r="A71" s="4" t="s">
        <v>69</v>
      </c>
      <c r="B71" s="777">
        <v>2165869</v>
      </c>
      <c r="C71" s="556">
        <v>763250</v>
      </c>
      <c r="D71" s="556">
        <v>2929119</v>
      </c>
      <c r="E71" s="508">
        <f>D71/M71</f>
        <v>0.64113896149776584</v>
      </c>
      <c r="F71" s="777">
        <v>292015</v>
      </c>
      <c r="G71" s="556">
        <v>43316</v>
      </c>
      <c r="H71" s="556">
        <v>142698</v>
      </c>
      <c r="I71" s="556">
        <v>478029</v>
      </c>
      <c r="J71" s="50">
        <f>I71/M71</f>
        <v>0.10463317353300276</v>
      </c>
      <c r="K71" s="777">
        <v>1161470</v>
      </c>
      <c r="L71" s="558">
        <f>K71/M71</f>
        <v>0.25422786496923139</v>
      </c>
      <c r="M71" s="833">
        <v>4568618</v>
      </c>
      <c r="N71" s="823">
        <v>27.699337925013339</v>
      </c>
      <c r="O71" s="678">
        <v>0</v>
      </c>
    </row>
    <row r="72" spans="1:15">
      <c r="A72" s="7"/>
      <c r="B72" s="7"/>
      <c r="C72" s="36"/>
      <c r="D72" s="36"/>
      <c r="E72" s="509"/>
      <c r="F72" s="7"/>
      <c r="G72" s="36"/>
      <c r="H72" s="36"/>
      <c r="I72" s="36"/>
      <c r="J72" s="37"/>
      <c r="K72" s="7"/>
      <c r="L72" s="36"/>
      <c r="M72" s="686"/>
      <c r="N72" s="687"/>
      <c r="O72" s="13"/>
    </row>
    <row r="73" spans="1:15">
      <c r="A73" s="235" t="s">
        <v>71</v>
      </c>
      <c r="B73" s="41"/>
      <c r="C73" s="3"/>
      <c r="D73" s="3"/>
      <c r="E73" s="508"/>
      <c r="F73" s="41"/>
      <c r="G73" s="3"/>
      <c r="H73" s="3"/>
      <c r="I73" s="3"/>
      <c r="J73" s="50"/>
      <c r="K73" s="41"/>
      <c r="L73" s="558"/>
      <c r="M73" s="830"/>
      <c r="N73" s="828"/>
      <c r="O73" s="42"/>
    </row>
    <row r="74" spans="1:15">
      <c r="A74" s="4" t="s">
        <v>72</v>
      </c>
      <c r="B74" s="777">
        <v>45989</v>
      </c>
      <c r="C74" s="556">
        <v>22736</v>
      </c>
      <c r="D74" s="556">
        <v>68725</v>
      </c>
      <c r="E74" s="508">
        <f>D74/M74</f>
        <v>0.72598109121639465</v>
      </c>
      <c r="F74" s="777">
        <v>10628</v>
      </c>
      <c r="G74" s="556">
        <v>0</v>
      </c>
      <c r="H74" s="556">
        <v>0</v>
      </c>
      <c r="I74" s="556">
        <v>10628</v>
      </c>
      <c r="J74" s="50">
        <f>I74/M74</f>
        <v>0.11226958221095441</v>
      </c>
      <c r="K74" s="777">
        <v>15312</v>
      </c>
      <c r="L74" s="558">
        <f>K74/M74</f>
        <v>0.16174932657265093</v>
      </c>
      <c r="M74" s="831">
        <v>94665</v>
      </c>
      <c r="N74" s="823">
        <v>27.900088417329798</v>
      </c>
      <c r="O74" s="678">
        <v>0</v>
      </c>
    </row>
    <row r="75" spans="1:15" ht="15.75" thickBot="1">
      <c r="A75" s="236" t="s">
        <v>73</v>
      </c>
      <c r="B75" s="805">
        <v>174605</v>
      </c>
      <c r="C75" s="806">
        <v>66938</v>
      </c>
      <c r="D75" s="806">
        <v>241543</v>
      </c>
      <c r="E75" s="807">
        <f>D75/M75</f>
        <v>0.79216762759335424</v>
      </c>
      <c r="F75" s="777">
        <v>19942</v>
      </c>
      <c r="G75" s="556">
        <v>500</v>
      </c>
      <c r="H75" s="556">
        <v>16438</v>
      </c>
      <c r="I75" s="556">
        <v>36880</v>
      </c>
      <c r="J75" s="50">
        <f>I75/M75</f>
        <v>0.12095213732396676</v>
      </c>
      <c r="K75" s="777">
        <v>26491</v>
      </c>
      <c r="L75" s="558">
        <f>K75/M75</f>
        <v>8.6880235082679044E-2</v>
      </c>
      <c r="M75" s="831">
        <v>304914</v>
      </c>
      <c r="N75" s="823">
        <v>19.602314368370298</v>
      </c>
      <c r="O75" s="678">
        <v>0</v>
      </c>
    </row>
    <row r="76" spans="1:15" ht="45.75" thickBot="1">
      <c r="E76" s="908" t="s">
        <v>612</v>
      </c>
      <c r="F76" s="909"/>
      <c r="G76" s="910"/>
      <c r="H76" s="910"/>
      <c r="I76" s="910"/>
      <c r="J76" s="911" t="s">
        <v>612</v>
      </c>
      <c r="K76" s="909"/>
      <c r="L76" s="912" t="s">
        <v>613</v>
      </c>
      <c r="M76" s="914"/>
      <c r="N76" s="913" t="s">
        <v>692</v>
      </c>
      <c r="O76" s="810"/>
    </row>
    <row r="77" spans="1:15" ht="15.75" thickBot="1">
      <c r="A77" s="57" t="s">
        <v>74</v>
      </c>
      <c r="B77" s="291">
        <f>SUM(B4:B75)</f>
        <v>24668157</v>
      </c>
      <c r="C77" s="291">
        <f>SUM(C4:C75)</f>
        <v>8644357</v>
      </c>
      <c r="D77" s="292">
        <f>SUM(D4:D75)</f>
        <v>33312514</v>
      </c>
      <c r="E77" s="293">
        <f>D77/M77</f>
        <v>0.67073012676044064</v>
      </c>
      <c r="F77" s="294">
        <f>SUM(F4:F75)</f>
        <v>2924235</v>
      </c>
      <c r="G77" s="291">
        <f>SUM(G4:G75)</f>
        <v>648634</v>
      </c>
      <c r="H77" s="291">
        <f>SUM(H4:H75)</f>
        <v>747906</v>
      </c>
      <c r="I77" s="292">
        <f>SUM(I4:I75)</f>
        <v>4319998</v>
      </c>
      <c r="J77" s="293">
        <f>I77/M77</f>
        <v>8.698091072156397E-2</v>
      </c>
      <c r="K77" s="295">
        <f>SUM(K4:K75)</f>
        <v>12033535</v>
      </c>
      <c r="L77" s="293">
        <f>K77/M77</f>
        <v>0.24228896251799545</v>
      </c>
      <c r="M77" s="915">
        <f>SUM(M4:M75)</f>
        <v>49666047</v>
      </c>
      <c r="N77" s="829">
        <v>16.901429001050886</v>
      </c>
      <c r="O77" s="296">
        <f>SUM(O4:O75)</f>
        <v>11735</v>
      </c>
    </row>
    <row r="79" spans="1:15" ht="45">
      <c r="A79" s="230" t="s">
        <v>690</v>
      </c>
      <c r="N79" s="811"/>
    </row>
    <row r="81" spans="1:1" ht="60">
      <c r="A81" s="927" t="s">
        <v>697</v>
      </c>
    </row>
  </sheetData>
  <mergeCells count="15">
    <mergeCell ref="B34:D34"/>
    <mergeCell ref="F34:J34"/>
    <mergeCell ref="K34:L34"/>
    <mergeCell ref="M34:M35"/>
    <mergeCell ref="O34:O35"/>
    <mergeCell ref="B1:D1"/>
    <mergeCell ref="F1:J1"/>
    <mergeCell ref="K1:L1"/>
    <mergeCell ref="M1:M2"/>
    <mergeCell ref="O1:O2"/>
    <mergeCell ref="B67:D67"/>
    <mergeCell ref="F67:J67"/>
    <mergeCell ref="K67:L67"/>
    <mergeCell ref="M67:M68"/>
    <mergeCell ref="O67:O68"/>
  </mergeCells>
  <pageMargins left="0.5" right="0.5" top="0.75" bottom="0.75" header="0.3" footer="0.3"/>
  <pageSetup orientation="landscape" horizontalDpi="4294967293" verticalDpi="4294967293" r:id="rId1"/>
  <headerFooter>
    <oddHeader>&amp;L2016 Annual Statistical Report&amp;CExpenditures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Layout" topLeftCell="A73" zoomScaleNormal="110" workbookViewId="0">
      <selection activeCell="G5" sqref="G5"/>
    </sheetView>
  </sheetViews>
  <sheetFormatPr defaultRowHeight="15"/>
  <cols>
    <col min="1" max="1" width="38.85546875" customWidth="1"/>
    <col min="2" max="2" width="9.7109375" bestFit="1" customWidth="1"/>
    <col min="3" max="3" width="8.5703125" customWidth="1"/>
    <col min="4" max="4" width="9.42578125" bestFit="1" customWidth="1"/>
    <col min="5" max="5" width="9.7109375" customWidth="1"/>
    <col min="6" max="6" width="9.42578125" bestFit="1" customWidth="1"/>
    <col min="7" max="7" width="10.7109375" customWidth="1"/>
    <col min="8" max="8" width="13.42578125" customWidth="1"/>
    <col min="9" max="9" width="11" customWidth="1"/>
    <col min="10" max="10" width="5.140625" bestFit="1" customWidth="1"/>
    <col min="11" max="11" width="8.28515625" bestFit="1" customWidth="1"/>
    <col min="12" max="12" width="11.28515625" bestFit="1" customWidth="1"/>
    <col min="13" max="13" width="12.140625" customWidth="1"/>
  </cols>
  <sheetData>
    <row r="1" spans="1:13" ht="15.75" customHeight="1">
      <c r="A1" s="58"/>
      <c r="B1" s="983" t="s">
        <v>584</v>
      </c>
      <c r="C1" s="987"/>
      <c r="D1" s="987"/>
      <c r="E1" s="987"/>
      <c r="F1" s="987"/>
      <c r="G1" s="984"/>
      <c r="H1" s="979" t="s">
        <v>109</v>
      </c>
      <c r="I1" s="990"/>
      <c r="J1" s="983" t="s">
        <v>107</v>
      </c>
      <c r="K1" s="987"/>
      <c r="L1" s="59" t="s">
        <v>108</v>
      </c>
      <c r="M1" s="988" t="s">
        <v>110</v>
      </c>
    </row>
    <row r="2" spans="1:13" ht="48.75" customHeight="1" thickBot="1">
      <c r="A2" s="60" t="s">
        <v>2</v>
      </c>
      <c r="B2" s="61" t="s">
        <v>102</v>
      </c>
      <c r="C2" s="62" t="s">
        <v>111</v>
      </c>
      <c r="D2" s="62" t="s">
        <v>112</v>
      </c>
      <c r="E2" s="62" t="s">
        <v>113</v>
      </c>
      <c r="F2" s="62" t="s">
        <v>114</v>
      </c>
      <c r="G2" s="63" t="s">
        <v>115</v>
      </c>
      <c r="H2" s="67" t="s">
        <v>100</v>
      </c>
      <c r="I2" s="220" t="s">
        <v>119</v>
      </c>
      <c r="J2" s="64" t="s">
        <v>116</v>
      </c>
      <c r="K2" s="65" t="s">
        <v>117</v>
      </c>
      <c r="L2" s="66" t="s">
        <v>102</v>
      </c>
      <c r="M2" s="989"/>
    </row>
    <row r="3" spans="1:13">
      <c r="A3" s="20"/>
      <c r="B3" s="1"/>
      <c r="C3" s="68"/>
      <c r="D3" s="68"/>
      <c r="E3" s="68"/>
      <c r="F3" s="68"/>
      <c r="G3" s="69"/>
      <c r="H3" s="1"/>
      <c r="I3" s="69"/>
      <c r="J3" s="1"/>
      <c r="K3" s="68"/>
      <c r="L3" s="20"/>
      <c r="M3" s="812"/>
    </row>
    <row r="4" spans="1:13">
      <c r="A4" s="22" t="s">
        <v>14</v>
      </c>
      <c r="B4" s="70"/>
      <c r="C4" s="71"/>
      <c r="D4" s="71"/>
      <c r="E4" s="71"/>
      <c r="F4" s="71"/>
      <c r="G4" s="72"/>
      <c r="H4" s="76"/>
      <c r="I4" s="316"/>
      <c r="J4" s="73"/>
      <c r="K4" s="74"/>
      <c r="L4" s="75"/>
      <c r="M4" s="813"/>
    </row>
    <row r="5" spans="1:13">
      <c r="A5" s="12" t="s">
        <v>15</v>
      </c>
      <c r="B5" s="78">
        <v>19887</v>
      </c>
      <c r="C5" s="79">
        <v>0</v>
      </c>
      <c r="D5" s="79">
        <v>299</v>
      </c>
      <c r="E5" s="79">
        <v>0</v>
      </c>
      <c r="F5" s="79">
        <v>663</v>
      </c>
      <c r="G5" s="80">
        <v>0</v>
      </c>
      <c r="H5" s="78">
        <f>SUM(B5:G5)</f>
        <v>20849</v>
      </c>
      <c r="I5" s="317">
        <v>2.5228702807357211</v>
      </c>
      <c r="J5" s="81">
        <v>0</v>
      </c>
      <c r="K5" s="82">
        <v>49</v>
      </c>
      <c r="L5" s="83">
        <v>25</v>
      </c>
      <c r="M5" s="83">
        <v>213</v>
      </c>
    </row>
    <row r="6" spans="1:13">
      <c r="A6" s="12" t="s">
        <v>16</v>
      </c>
      <c r="B6" s="78">
        <v>28325</v>
      </c>
      <c r="C6" s="79">
        <v>580</v>
      </c>
      <c r="D6" s="87">
        <v>975</v>
      </c>
      <c r="E6" s="79">
        <v>0</v>
      </c>
      <c r="F6" s="79">
        <v>875</v>
      </c>
      <c r="G6" s="80">
        <v>0</v>
      </c>
      <c r="H6" s="78">
        <f t="shared" ref="H6:H15" si="0">SUM(B6:G6)</f>
        <v>30755</v>
      </c>
      <c r="I6" s="317">
        <v>2.9990248659190639</v>
      </c>
      <c r="J6" s="81">
        <v>0</v>
      </c>
      <c r="K6" s="82">
        <v>49</v>
      </c>
      <c r="L6" s="83">
        <v>38</v>
      </c>
      <c r="M6" s="83">
        <v>342</v>
      </c>
    </row>
    <row r="7" spans="1:13">
      <c r="A7" s="12" t="s">
        <v>90</v>
      </c>
      <c r="B7" s="78">
        <v>32099</v>
      </c>
      <c r="C7" s="79">
        <v>0</v>
      </c>
      <c r="D7" s="79">
        <v>382</v>
      </c>
      <c r="E7" s="79">
        <v>0</v>
      </c>
      <c r="F7" s="79">
        <v>738</v>
      </c>
      <c r="G7" s="80">
        <v>0</v>
      </c>
      <c r="H7" s="78">
        <f t="shared" si="0"/>
        <v>33219</v>
      </c>
      <c r="I7" s="317">
        <v>1.6975318105166335</v>
      </c>
      <c r="J7" s="81">
        <v>0</v>
      </c>
      <c r="K7" s="82">
        <v>49</v>
      </c>
      <c r="L7" s="83">
        <v>19</v>
      </c>
      <c r="M7" s="814">
        <v>1449</v>
      </c>
    </row>
    <row r="8" spans="1:13">
      <c r="A8" s="12" t="s">
        <v>18</v>
      </c>
      <c r="B8" s="78">
        <v>20011</v>
      </c>
      <c r="C8" s="79">
        <v>0</v>
      </c>
      <c r="D8" s="79">
        <v>507</v>
      </c>
      <c r="E8" s="79">
        <v>0</v>
      </c>
      <c r="F8" s="87">
        <v>2085</v>
      </c>
      <c r="G8" s="80">
        <v>0</v>
      </c>
      <c r="H8" s="78">
        <f t="shared" si="0"/>
        <v>22603</v>
      </c>
      <c r="I8" s="317">
        <v>2.4732465258781047</v>
      </c>
      <c r="J8" s="81">
        <v>0</v>
      </c>
      <c r="K8" s="82">
        <v>49</v>
      </c>
      <c r="L8" s="83">
        <v>20</v>
      </c>
      <c r="M8" s="83">
        <v>577</v>
      </c>
    </row>
    <row r="9" spans="1:13">
      <c r="A9" s="12" t="s">
        <v>20</v>
      </c>
      <c r="B9" s="78">
        <v>15643</v>
      </c>
      <c r="C9" s="79">
        <v>0</v>
      </c>
      <c r="D9" s="79">
        <v>519</v>
      </c>
      <c r="E9" s="79">
        <v>0</v>
      </c>
      <c r="F9" s="79">
        <v>759</v>
      </c>
      <c r="G9" s="80">
        <v>0</v>
      </c>
      <c r="H9" s="78">
        <f t="shared" si="0"/>
        <v>16921</v>
      </c>
      <c r="I9" s="317">
        <v>1.987665922706449</v>
      </c>
      <c r="J9" s="81">
        <v>0</v>
      </c>
      <c r="K9" s="82">
        <v>49</v>
      </c>
      <c r="L9" s="83">
        <v>16</v>
      </c>
      <c r="M9" s="83">
        <v>0</v>
      </c>
    </row>
    <row r="10" spans="1:13">
      <c r="A10" s="12" t="s">
        <v>21</v>
      </c>
      <c r="B10" s="78">
        <v>14896</v>
      </c>
      <c r="C10" s="79">
        <v>186</v>
      </c>
      <c r="D10" s="79">
        <v>501</v>
      </c>
      <c r="E10" s="79">
        <v>0</v>
      </c>
      <c r="F10" s="79">
        <v>0</v>
      </c>
      <c r="G10" s="80">
        <v>0</v>
      </c>
      <c r="H10" s="78">
        <f t="shared" si="0"/>
        <v>15583</v>
      </c>
      <c r="I10" s="317">
        <v>2.1204245475574908</v>
      </c>
      <c r="J10" s="81">
        <v>0</v>
      </c>
      <c r="K10" s="82">
        <v>49</v>
      </c>
      <c r="L10" s="83">
        <v>25</v>
      </c>
      <c r="M10" s="83">
        <v>109</v>
      </c>
    </row>
    <row r="11" spans="1:13">
      <c r="A11" s="12" t="s">
        <v>22</v>
      </c>
      <c r="B11" s="78">
        <v>28365</v>
      </c>
      <c r="C11" s="79">
        <v>0</v>
      </c>
      <c r="D11" s="79">
        <v>48</v>
      </c>
      <c r="E11" s="79">
        <v>0</v>
      </c>
      <c r="F11" s="79">
        <v>412</v>
      </c>
      <c r="G11" s="80">
        <v>0</v>
      </c>
      <c r="H11" s="78">
        <f t="shared" si="0"/>
        <v>28825</v>
      </c>
      <c r="I11" s="317">
        <v>2.6114332306577279</v>
      </c>
      <c r="J11" s="81">
        <v>0</v>
      </c>
      <c r="K11" s="82">
        <v>49</v>
      </c>
      <c r="L11" s="83">
        <v>2</v>
      </c>
      <c r="M11" s="814">
        <v>705</v>
      </c>
    </row>
    <row r="12" spans="1:13">
      <c r="A12" s="12" t="s">
        <v>23</v>
      </c>
      <c r="B12" s="78">
        <v>33455</v>
      </c>
      <c r="C12" s="79">
        <v>0</v>
      </c>
      <c r="D12" s="79">
        <v>160</v>
      </c>
      <c r="E12" s="79">
        <v>0</v>
      </c>
      <c r="F12" s="79">
        <v>518</v>
      </c>
      <c r="G12" s="80">
        <v>0</v>
      </c>
      <c r="H12" s="78">
        <f t="shared" si="0"/>
        <v>34133</v>
      </c>
      <c r="I12" s="317">
        <v>5.8386931235032504</v>
      </c>
      <c r="J12" s="81">
        <v>0</v>
      </c>
      <c r="K12" s="82">
        <v>49</v>
      </c>
      <c r="L12" s="83">
        <v>30</v>
      </c>
      <c r="M12" s="814">
        <v>1956</v>
      </c>
    </row>
    <row r="13" spans="1:13">
      <c r="A13" s="12" t="s">
        <v>24</v>
      </c>
      <c r="B13" s="78">
        <v>54592</v>
      </c>
      <c r="C13" s="79">
        <v>0</v>
      </c>
      <c r="D13" s="79">
        <v>503</v>
      </c>
      <c r="E13" s="79">
        <v>0</v>
      </c>
      <c r="F13" s="87">
        <v>1759</v>
      </c>
      <c r="G13" s="80">
        <v>0</v>
      </c>
      <c r="H13" s="78">
        <f t="shared" si="0"/>
        <v>56854</v>
      </c>
      <c r="I13" s="317">
        <v>3.9498402111991107</v>
      </c>
      <c r="J13" s="81">
        <v>0</v>
      </c>
      <c r="K13" s="82">
        <v>49</v>
      </c>
      <c r="L13" s="83">
        <v>10</v>
      </c>
      <c r="M13" s="814">
        <v>479</v>
      </c>
    </row>
    <row r="14" spans="1:13">
      <c r="A14" s="12" t="s">
        <v>583</v>
      </c>
      <c r="B14" s="81">
        <v>22168</v>
      </c>
      <c r="C14" s="79">
        <v>0</v>
      </c>
      <c r="D14" s="79">
        <v>227</v>
      </c>
      <c r="E14" s="79">
        <v>0</v>
      </c>
      <c r="F14" s="79">
        <v>202</v>
      </c>
      <c r="G14" s="80">
        <v>0</v>
      </c>
      <c r="H14" s="78">
        <f t="shared" si="0"/>
        <v>22597</v>
      </c>
      <c r="I14" s="317">
        <v>2.497734055488007</v>
      </c>
      <c r="J14" s="81">
        <v>0</v>
      </c>
      <c r="K14" s="82">
        <v>49</v>
      </c>
      <c r="L14" s="83">
        <v>26</v>
      </c>
      <c r="M14" s="83">
        <v>11</v>
      </c>
    </row>
    <row r="15" spans="1:13">
      <c r="A15" s="12" t="s">
        <v>26</v>
      </c>
      <c r="B15" s="78">
        <v>16037</v>
      </c>
      <c r="C15" s="79">
        <v>0</v>
      </c>
      <c r="D15" s="79">
        <v>236</v>
      </c>
      <c r="E15" s="79">
        <v>0</v>
      </c>
      <c r="F15" s="87">
        <v>1043</v>
      </c>
      <c r="G15" s="80">
        <v>0</v>
      </c>
      <c r="H15" s="78">
        <f t="shared" si="0"/>
        <v>17316</v>
      </c>
      <c r="I15" s="317">
        <v>1.3885013230695213</v>
      </c>
      <c r="J15" s="81">
        <v>0</v>
      </c>
      <c r="K15" s="82">
        <v>49</v>
      </c>
      <c r="L15" s="83">
        <v>64</v>
      </c>
      <c r="M15" s="83">
        <v>2707</v>
      </c>
    </row>
    <row r="16" spans="1:13">
      <c r="A16" s="13"/>
      <c r="B16" s="88"/>
      <c r="C16" s="89"/>
      <c r="D16" s="89"/>
      <c r="E16" s="89"/>
      <c r="F16" s="89"/>
      <c r="G16" s="90"/>
      <c r="H16" s="88"/>
      <c r="I16" s="90"/>
      <c r="J16" s="88"/>
      <c r="K16" s="89"/>
      <c r="L16" s="91"/>
      <c r="M16" s="91"/>
    </row>
    <row r="17" spans="1:13">
      <c r="A17" s="11" t="s">
        <v>27</v>
      </c>
      <c r="B17" s="78"/>
      <c r="C17" s="79"/>
      <c r="D17" s="79"/>
      <c r="E17" s="79"/>
      <c r="F17" s="79"/>
      <c r="G17" s="80"/>
      <c r="H17" s="78"/>
      <c r="I17" s="318"/>
      <c r="J17" s="81"/>
      <c r="K17" s="82"/>
      <c r="L17" s="83"/>
      <c r="M17" s="814"/>
    </row>
    <row r="18" spans="1:13">
      <c r="A18" s="12" t="s">
        <v>28</v>
      </c>
      <c r="B18" s="78">
        <v>41669</v>
      </c>
      <c r="C18" s="79">
        <v>603</v>
      </c>
      <c r="D18" s="79">
        <v>536</v>
      </c>
      <c r="E18" s="79">
        <v>61</v>
      </c>
      <c r="F18" s="79">
        <v>341</v>
      </c>
      <c r="G18" s="80">
        <v>0</v>
      </c>
      <c r="H18" s="78">
        <f>SUM(B18:G18)</f>
        <v>43210</v>
      </c>
      <c r="I18" s="317">
        <v>1.3199132480068425</v>
      </c>
      <c r="J18" s="81">
        <v>5</v>
      </c>
      <c r="K18" s="82">
        <v>54</v>
      </c>
      <c r="L18" s="83">
        <v>108</v>
      </c>
      <c r="M18" s="814">
        <v>5071</v>
      </c>
    </row>
    <row r="19" spans="1:13">
      <c r="A19" s="12" t="s">
        <v>29</v>
      </c>
      <c r="B19" s="78">
        <v>82086</v>
      </c>
      <c r="C19" s="79">
        <v>3166</v>
      </c>
      <c r="D19" s="87">
        <v>2024</v>
      </c>
      <c r="E19" s="79">
        <v>60</v>
      </c>
      <c r="F19" s="87">
        <v>3073</v>
      </c>
      <c r="G19" s="80">
        <v>0</v>
      </c>
      <c r="H19" s="78">
        <f t="shared" ref="H19:H32" si="1">SUM(B19:G19)</f>
        <v>90409</v>
      </c>
      <c r="I19" s="317">
        <v>3.7972615397538747</v>
      </c>
      <c r="J19" s="81">
        <v>4</v>
      </c>
      <c r="K19" s="82">
        <v>53</v>
      </c>
      <c r="L19" s="83">
        <v>90</v>
      </c>
      <c r="M19" s="814">
        <v>7885</v>
      </c>
    </row>
    <row r="20" spans="1:13">
      <c r="A20" s="12" t="s">
        <v>30</v>
      </c>
      <c r="B20" s="78">
        <v>83217</v>
      </c>
      <c r="C20" s="79">
        <v>143</v>
      </c>
      <c r="D20" s="87">
        <v>2392</v>
      </c>
      <c r="E20" s="79">
        <v>0</v>
      </c>
      <c r="F20" s="87">
        <v>2237</v>
      </c>
      <c r="G20" s="80">
        <v>0</v>
      </c>
      <c r="H20" s="78">
        <f t="shared" si="1"/>
        <v>87989</v>
      </c>
      <c r="I20" s="317">
        <v>2.4592358646133206</v>
      </c>
      <c r="J20" s="81">
        <v>5</v>
      </c>
      <c r="K20" s="82">
        <v>54</v>
      </c>
      <c r="L20" s="83">
        <v>140</v>
      </c>
      <c r="M20" s="814">
        <v>4463</v>
      </c>
    </row>
    <row r="21" spans="1:13">
      <c r="A21" s="12" t="s">
        <v>31</v>
      </c>
      <c r="B21" s="78">
        <v>55777</v>
      </c>
      <c r="C21" s="79">
        <v>2813</v>
      </c>
      <c r="D21" s="79">
        <v>949</v>
      </c>
      <c r="E21" s="79">
        <v>50</v>
      </c>
      <c r="F21" s="87">
        <v>5309</v>
      </c>
      <c r="G21" s="80">
        <v>0</v>
      </c>
      <c r="H21" s="78">
        <f t="shared" si="1"/>
        <v>64898</v>
      </c>
      <c r="I21" s="317">
        <v>1.9989527505698268</v>
      </c>
      <c r="J21" s="81">
        <v>0</v>
      </c>
      <c r="K21" s="82">
        <v>49</v>
      </c>
      <c r="L21" s="83">
        <v>117</v>
      </c>
      <c r="M21" s="814">
        <v>2894</v>
      </c>
    </row>
    <row r="22" spans="1:13">
      <c r="A22" s="12" t="s">
        <v>32</v>
      </c>
      <c r="B22" s="78">
        <v>43633</v>
      </c>
      <c r="C22" s="79">
        <v>262</v>
      </c>
      <c r="D22" s="79">
        <v>339</v>
      </c>
      <c r="E22" s="79">
        <v>2011</v>
      </c>
      <c r="F22" s="87">
        <v>1049</v>
      </c>
      <c r="G22" s="80">
        <v>0</v>
      </c>
      <c r="H22" s="78">
        <f t="shared" si="1"/>
        <v>47294</v>
      </c>
      <c r="I22" s="317">
        <v>2.2229847238542892</v>
      </c>
      <c r="J22" s="81">
        <v>3</v>
      </c>
      <c r="K22" s="82">
        <v>52</v>
      </c>
      <c r="L22" s="83">
        <v>17</v>
      </c>
      <c r="M22" s="814">
        <v>1793</v>
      </c>
    </row>
    <row r="23" spans="1:13">
      <c r="A23" s="12" t="s">
        <v>33</v>
      </c>
      <c r="B23" s="78">
        <v>68732</v>
      </c>
      <c r="C23" s="79">
        <v>688</v>
      </c>
      <c r="D23" s="87">
        <v>1302</v>
      </c>
      <c r="E23" s="79">
        <v>0</v>
      </c>
      <c r="F23" s="79">
        <v>14</v>
      </c>
      <c r="G23" s="80">
        <v>0</v>
      </c>
      <c r="H23" s="78">
        <f t="shared" si="1"/>
        <v>70736</v>
      </c>
      <c r="I23" s="317">
        <v>2.3692390139335475</v>
      </c>
      <c r="J23" s="81">
        <v>2</v>
      </c>
      <c r="K23" s="82">
        <v>51</v>
      </c>
      <c r="L23" s="83">
        <v>63</v>
      </c>
      <c r="M23" s="814">
        <v>8530</v>
      </c>
    </row>
    <row r="24" spans="1:13">
      <c r="A24" s="12" t="s">
        <v>34</v>
      </c>
      <c r="B24" s="78">
        <v>80676</v>
      </c>
      <c r="C24" s="79">
        <v>325</v>
      </c>
      <c r="D24" s="87">
        <v>1078</v>
      </c>
      <c r="E24" s="79">
        <v>0</v>
      </c>
      <c r="F24" s="87">
        <v>2076</v>
      </c>
      <c r="G24" s="80">
        <v>0</v>
      </c>
      <c r="H24" s="78">
        <f t="shared" si="1"/>
        <v>84155</v>
      </c>
      <c r="I24" s="317">
        <v>2.6931323604710702</v>
      </c>
      <c r="J24" s="81">
        <v>10</v>
      </c>
      <c r="K24" s="82">
        <v>59</v>
      </c>
      <c r="L24" s="83">
        <v>67</v>
      </c>
      <c r="M24" s="814">
        <v>822</v>
      </c>
    </row>
    <row r="25" spans="1:13">
      <c r="A25" s="12" t="s">
        <v>35</v>
      </c>
      <c r="B25" s="78">
        <v>59176</v>
      </c>
      <c r="C25" s="79">
        <v>175</v>
      </c>
      <c r="D25" s="79">
        <v>387</v>
      </c>
      <c r="E25" s="79">
        <v>278</v>
      </c>
      <c r="F25" s="79">
        <v>1312</v>
      </c>
      <c r="G25" s="80">
        <v>180</v>
      </c>
      <c r="H25" s="78">
        <f t="shared" si="1"/>
        <v>61508</v>
      </c>
      <c r="I25" s="317">
        <v>1.9643587123147674</v>
      </c>
      <c r="J25" s="81">
        <v>0</v>
      </c>
      <c r="K25" s="82">
        <v>49</v>
      </c>
      <c r="L25" s="83">
        <v>8</v>
      </c>
      <c r="M25" s="83">
        <v>1536</v>
      </c>
    </row>
    <row r="26" spans="1:13">
      <c r="A26" s="12" t="s">
        <v>36</v>
      </c>
      <c r="B26" s="78">
        <v>22679</v>
      </c>
      <c r="C26" s="79">
        <v>0</v>
      </c>
      <c r="D26" s="79">
        <v>1110</v>
      </c>
      <c r="E26" s="79">
        <v>0</v>
      </c>
      <c r="F26" s="79">
        <v>1158</v>
      </c>
      <c r="G26" s="80">
        <v>0</v>
      </c>
      <c r="H26" s="78">
        <f t="shared" si="1"/>
        <v>24947</v>
      </c>
      <c r="I26" s="317">
        <v>0.69682411105835029</v>
      </c>
      <c r="J26" s="81">
        <v>1</v>
      </c>
      <c r="K26" s="82">
        <v>50</v>
      </c>
      <c r="L26" s="83">
        <v>51</v>
      </c>
      <c r="M26" s="814">
        <v>917</v>
      </c>
    </row>
    <row r="27" spans="1:13">
      <c r="A27" s="12" t="s">
        <v>37</v>
      </c>
      <c r="B27" s="78">
        <v>37431</v>
      </c>
      <c r="C27" s="87">
        <v>2910</v>
      </c>
      <c r="D27" s="79">
        <v>799</v>
      </c>
      <c r="E27" s="79">
        <v>0</v>
      </c>
      <c r="F27" s="79">
        <v>1455</v>
      </c>
      <c r="G27" s="80">
        <v>0</v>
      </c>
      <c r="H27" s="78">
        <f t="shared" si="1"/>
        <v>42595</v>
      </c>
      <c r="I27" s="317">
        <v>1.4486617011869538</v>
      </c>
      <c r="J27" s="81">
        <v>2</v>
      </c>
      <c r="K27" s="82">
        <v>51</v>
      </c>
      <c r="L27" s="83">
        <v>70</v>
      </c>
      <c r="M27" s="83">
        <v>2389</v>
      </c>
    </row>
    <row r="28" spans="1:13">
      <c r="A28" s="12" t="s">
        <v>38</v>
      </c>
      <c r="B28" s="78">
        <v>46138</v>
      </c>
      <c r="C28" s="79">
        <v>1421</v>
      </c>
      <c r="D28" s="87">
        <v>684</v>
      </c>
      <c r="E28" s="79">
        <v>0</v>
      </c>
      <c r="F28" s="87">
        <v>4762</v>
      </c>
      <c r="G28" s="80">
        <v>0</v>
      </c>
      <c r="H28" s="78">
        <f t="shared" si="1"/>
        <v>53005</v>
      </c>
      <c r="I28" s="317">
        <v>1.4468009608035812</v>
      </c>
      <c r="J28" s="81">
        <v>3</v>
      </c>
      <c r="K28" s="82">
        <v>52</v>
      </c>
      <c r="L28" s="83">
        <v>126</v>
      </c>
      <c r="M28" s="814">
        <v>7471</v>
      </c>
    </row>
    <row r="29" spans="1:13">
      <c r="A29" s="12" t="s">
        <v>39</v>
      </c>
      <c r="B29" s="78">
        <v>68330</v>
      </c>
      <c r="C29" s="79">
        <v>206</v>
      </c>
      <c r="D29" s="79">
        <v>551</v>
      </c>
      <c r="E29" s="79">
        <v>0</v>
      </c>
      <c r="F29" s="87">
        <v>3505</v>
      </c>
      <c r="G29" s="80">
        <v>0</v>
      </c>
      <c r="H29" s="78">
        <f t="shared" si="1"/>
        <v>72592</v>
      </c>
      <c r="I29" s="317">
        <v>2.7489680766463436</v>
      </c>
      <c r="J29" s="81">
        <v>2</v>
      </c>
      <c r="K29" s="82">
        <v>51</v>
      </c>
      <c r="L29" s="83">
        <v>23</v>
      </c>
      <c r="M29" s="814">
        <v>3193</v>
      </c>
    </row>
    <row r="30" spans="1:13">
      <c r="A30" s="12" t="s">
        <v>40</v>
      </c>
      <c r="B30" s="78">
        <v>80494</v>
      </c>
      <c r="C30" s="79">
        <v>311</v>
      </c>
      <c r="D30" s="87">
        <v>1589</v>
      </c>
      <c r="E30" s="87">
        <v>3900</v>
      </c>
      <c r="F30" s="87">
        <v>2751</v>
      </c>
      <c r="G30" s="80">
        <v>0</v>
      </c>
      <c r="H30" s="78">
        <f t="shared" si="1"/>
        <v>89045</v>
      </c>
      <c r="I30" s="317">
        <v>3.1452438981314685</v>
      </c>
      <c r="J30" s="81">
        <v>2</v>
      </c>
      <c r="K30" s="82">
        <v>51</v>
      </c>
      <c r="L30" s="83">
        <v>26</v>
      </c>
      <c r="M30" s="814">
        <v>988</v>
      </c>
    </row>
    <row r="31" spans="1:13">
      <c r="A31" s="12" t="s">
        <v>41</v>
      </c>
      <c r="B31" s="78">
        <v>41566</v>
      </c>
      <c r="C31" s="79">
        <v>37</v>
      </c>
      <c r="D31" s="87">
        <v>1689</v>
      </c>
      <c r="E31" s="79">
        <v>0</v>
      </c>
      <c r="F31" s="87">
        <v>4841</v>
      </c>
      <c r="G31" s="80">
        <v>0</v>
      </c>
      <c r="H31" s="78">
        <f t="shared" si="1"/>
        <v>48133</v>
      </c>
      <c r="I31" s="317">
        <v>2.3502441406250001</v>
      </c>
      <c r="J31" s="81">
        <v>3</v>
      </c>
      <c r="K31" s="82">
        <v>52</v>
      </c>
      <c r="L31" s="83">
        <v>50</v>
      </c>
      <c r="M31" s="83">
        <v>3930</v>
      </c>
    </row>
    <row r="32" spans="1:13" ht="15.75" thickBot="1">
      <c r="A32" s="12" t="s">
        <v>42</v>
      </c>
      <c r="B32" s="78">
        <v>27768</v>
      </c>
      <c r="C32" s="79">
        <v>113</v>
      </c>
      <c r="D32" s="79">
        <v>416</v>
      </c>
      <c r="E32" s="79">
        <v>11</v>
      </c>
      <c r="F32" s="87">
        <v>439</v>
      </c>
      <c r="G32" s="80">
        <v>0</v>
      </c>
      <c r="H32" s="78">
        <f t="shared" si="1"/>
        <v>28747</v>
      </c>
      <c r="I32" s="317">
        <v>1.054394072769953</v>
      </c>
      <c r="J32" s="81">
        <v>0</v>
      </c>
      <c r="K32" s="82">
        <v>49</v>
      </c>
      <c r="L32" s="92">
        <v>39</v>
      </c>
      <c r="M32" s="83">
        <v>0</v>
      </c>
    </row>
    <row r="33" spans="1:13" ht="15" customHeight="1">
      <c r="A33" s="58"/>
      <c r="B33" s="983" t="s">
        <v>106</v>
      </c>
      <c r="C33" s="987"/>
      <c r="D33" s="987"/>
      <c r="E33" s="987"/>
      <c r="F33" s="987"/>
      <c r="G33" s="984"/>
      <c r="H33" s="979" t="s">
        <v>109</v>
      </c>
      <c r="I33" s="990"/>
      <c r="J33" s="983" t="s">
        <v>107</v>
      </c>
      <c r="K33" s="987"/>
      <c r="L33" s="96" t="s">
        <v>108</v>
      </c>
      <c r="M33" s="988" t="s">
        <v>110</v>
      </c>
    </row>
    <row r="34" spans="1:13" ht="47.25" customHeight="1" thickBot="1">
      <c r="A34" s="60" t="s">
        <v>2</v>
      </c>
      <c r="B34" s="61" t="s">
        <v>102</v>
      </c>
      <c r="C34" s="62" t="s">
        <v>111</v>
      </c>
      <c r="D34" s="62" t="s">
        <v>112</v>
      </c>
      <c r="E34" s="62" t="s">
        <v>113</v>
      </c>
      <c r="F34" s="62" t="s">
        <v>114</v>
      </c>
      <c r="G34" s="63" t="s">
        <v>115</v>
      </c>
      <c r="H34" s="67" t="s">
        <v>118</v>
      </c>
      <c r="I34" s="220" t="s">
        <v>119</v>
      </c>
      <c r="J34" s="64" t="s">
        <v>116</v>
      </c>
      <c r="K34" s="65" t="s">
        <v>117</v>
      </c>
      <c r="L34" s="66" t="s">
        <v>102</v>
      </c>
      <c r="M34" s="989"/>
    </row>
    <row r="35" spans="1:13">
      <c r="A35" s="13"/>
      <c r="B35" s="88"/>
      <c r="C35" s="89"/>
      <c r="D35" s="89"/>
      <c r="E35" s="89"/>
      <c r="F35" s="89"/>
      <c r="G35" s="90"/>
      <c r="H35" s="88"/>
      <c r="I35" s="90"/>
      <c r="J35" s="88"/>
      <c r="K35" s="89"/>
      <c r="L35" s="91"/>
      <c r="M35" s="91"/>
    </row>
    <row r="36" spans="1:13">
      <c r="A36" s="11" t="s">
        <v>43</v>
      </c>
      <c r="B36" s="78"/>
      <c r="C36" s="79"/>
      <c r="D36" s="87"/>
      <c r="E36" s="79"/>
      <c r="F36" s="87"/>
      <c r="G36" s="80"/>
      <c r="H36" s="78"/>
      <c r="I36" s="318"/>
      <c r="J36" s="81"/>
      <c r="K36" s="82"/>
      <c r="L36" s="83"/>
      <c r="M36" s="814"/>
    </row>
    <row r="37" spans="1:13">
      <c r="A37" s="12" t="s">
        <v>44</v>
      </c>
      <c r="B37" s="78">
        <v>95558</v>
      </c>
      <c r="C37" s="87">
        <v>5944</v>
      </c>
      <c r="D37" s="87">
        <v>1286</v>
      </c>
      <c r="E37" s="79">
        <v>0</v>
      </c>
      <c r="F37" s="87">
        <v>1848</v>
      </c>
      <c r="G37" s="80">
        <v>0</v>
      </c>
      <c r="H37" s="78">
        <f>SUM(B37:G37)</f>
        <v>104636</v>
      </c>
      <c r="I37" s="317">
        <v>1.7555786718566491</v>
      </c>
      <c r="J37" s="81">
        <v>3</v>
      </c>
      <c r="K37" s="82">
        <v>52</v>
      </c>
      <c r="L37" s="83">
        <v>56</v>
      </c>
      <c r="M37" s="814">
        <v>4406</v>
      </c>
    </row>
    <row r="38" spans="1:13">
      <c r="A38" s="12" t="s">
        <v>45</v>
      </c>
      <c r="B38" s="78">
        <v>96622</v>
      </c>
      <c r="C38" s="79">
        <v>1265</v>
      </c>
      <c r="D38" s="87">
        <v>4904</v>
      </c>
      <c r="E38" s="79">
        <v>0</v>
      </c>
      <c r="F38" s="87">
        <v>11581</v>
      </c>
      <c r="G38" s="80">
        <v>0</v>
      </c>
      <c r="H38" s="78">
        <f t="shared" ref="H38:H44" si="2">SUM(B38:G38)</f>
        <v>114372</v>
      </c>
      <c r="I38" s="317">
        <v>2.4443162146566646</v>
      </c>
      <c r="J38" s="81">
        <v>4</v>
      </c>
      <c r="K38" s="82">
        <v>53</v>
      </c>
      <c r="L38" s="83">
        <v>110</v>
      </c>
      <c r="M38" s="814">
        <v>6594</v>
      </c>
    </row>
    <row r="39" spans="1:13">
      <c r="A39" s="12" t="s">
        <v>46</v>
      </c>
      <c r="B39" s="78">
        <v>75527</v>
      </c>
      <c r="C39" s="79">
        <v>751</v>
      </c>
      <c r="D39" s="87">
        <v>3109</v>
      </c>
      <c r="E39" s="79">
        <v>0</v>
      </c>
      <c r="F39" s="87">
        <v>6759</v>
      </c>
      <c r="G39" s="80">
        <v>0</v>
      </c>
      <c r="H39" s="78">
        <f t="shared" si="2"/>
        <v>86146</v>
      </c>
      <c r="I39" s="317">
        <v>1.5647546045700584</v>
      </c>
      <c r="J39" s="81">
        <v>4</v>
      </c>
      <c r="K39" s="82">
        <v>53</v>
      </c>
      <c r="L39" s="83">
        <v>84</v>
      </c>
      <c r="M39" s="814">
        <v>4786</v>
      </c>
    </row>
    <row r="40" spans="1:13">
      <c r="A40" s="12" t="s">
        <v>47</v>
      </c>
      <c r="B40" s="78">
        <v>109376</v>
      </c>
      <c r="C40" s="79">
        <v>0</v>
      </c>
      <c r="D40" s="87">
        <v>858</v>
      </c>
      <c r="E40" s="79">
        <v>0</v>
      </c>
      <c r="F40" s="87">
        <v>1890</v>
      </c>
      <c r="G40" s="80">
        <v>0</v>
      </c>
      <c r="H40" s="78">
        <f t="shared" si="2"/>
        <v>112124</v>
      </c>
      <c r="I40" s="317">
        <v>2.0271921894774905</v>
      </c>
      <c r="J40" s="81">
        <v>0</v>
      </c>
      <c r="K40" s="82">
        <v>49</v>
      </c>
      <c r="L40" s="83">
        <v>37</v>
      </c>
      <c r="M40" s="814">
        <v>4736</v>
      </c>
    </row>
    <row r="41" spans="1:13">
      <c r="A41" s="12" t="s">
        <v>48</v>
      </c>
      <c r="B41" s="78">
        <v>95200</v>
      </c>
      <c r="C41" s="79">
        <v>0</v>
      </c>
      <c r="D41" s="79">
        <v>500</v>
      </c>
      <c r="E41" s="79">
        <v>0</v>
      </c>
      <c r="F41" s="79">
        <v>850</v>
      </c>
      <c r="G41" s="80">
        <v>0</v>
      </c>
      <c r="H41" s="78">
        <f t="shared" si="2"/>
        <v>96550</v>
      </c>
      <c r="I41" s="317">
        <v>2.2111530974464673</v>
      </c>
      <c r="J41" s="81">
        <v>3</v>
      </c>
      <c r="K41" s="82">
        <v>52</v>
      </c>
      <c r="L41" s="83">
        <v>170</v>
      </c>
      <c r="M41" s="83">
        <v>803</v>
      </c>
    </row>
    <row r="42" spans="1:13">
      <c r="A42" s="12" t="s">
        <v>49</v>
      </c>
      <c r="B42" s="78">
        <v>1576</v>
      </c>
      <c r="C42" s="87">
        <v>62730</v>
      </c>
      <c r="D42" s="87">
        <v>274</v>
      </c>
      <c r="E42" s="79">
        <v>4600</v>
      </c>
      <c r="F42" s="87">
        <v>222</v>
      </c>
      <c r="G42" s="80">
        <v>0</v>
      </c>
      <c r="H42" s="78">
        <f t="shared" si="2"/>
        <v>69402</v>
      </c>
      <c r="I42" s="317">
        <v>1.3926915899103005</v>
      </c>
      <c r="J42" s="81">
        <v>2</v>
      </c>
      <c r="K42" s="82">
        <v>51</v>
      </c>
      <c r="L42" s="83">
        <v>42</v>
      </c>
      <c r="M42" s="814">
        <v>11753</v>
      </c>
    </row>
    <row r="43" spans="1:13">
      <c r="A43" s="12" t="s">
        <v>50</v>
      </c>
      <c r="B43" s="78">
        <v>134067</v>
      </c>
      <c r="C43" s="79">
        <v>585</v>
      </c>
      <c r="D43" s="87">
        <v>10753</v>
      </c>
      <c r="E43" s="79">
        <v>6565</v>
      </c>
      <c r="F43" s="87">
        <v>14896</v>
      </c>
      <c r="G43" s="80">
        <v>0</v>
      </c>
      <c r="H43" s="78">
        <f t="shared" si="2"/>
        <v>166866</v>
      </c>
      <c r="I43" s="317">
        <v>3.5397963512940178</v>
      </c>
      <c r="J43" s="81">
        <v>6</v>
      </c>
      <c r="K43" s="82">
        <v>55</v>
      </c>
      <c r="L43" s="83">
        <v>71</v>
      </c>
      <c r="M43" s="814">
        <v>3165</v>
      </c>
    </row>
    <row r="44" spans="1:13">
      <c r="A44" s="12" t="s">
        <v>51</v>
      </c>
      <c r="B44" s="78">
        <v>167426</v>
      </c>
      <c r="C44" s="79">
        <v>165</v>
      </c>
      <c r="D44" s="87">
        <v>5674</v>
      </c>
      <c r="E44" s="79">
        <v>45</v>
      </c>
      <c r="F44" s="87">
        <v>2734</v>
      </c>
      <c r="G44" s="80">
        <v>0</v>
      </c>
      <c r="H44" s="78">
        <f t="shared" si="2"/>
        <v>176044</v>
      </c>
      <c r="I44" s="317">
        <v>3.727297749359531</v>
      </c>
      <c r="J44" s="81">
        <v>1</v>
      </c>
      <c r="K44" s="82">
        <v>50</v>
      </c>
      <c r="L44" s="83">
        <v>148</v>
      </c>
      <c r="M44" s="814">
        <v>1792</v>
      </c>
    </row>
    <row r="45" spans="1:13">
      <c r="A45" s="13"/>
      <c r="B45" s="88"/>
      <c r="C45" s="89"/>
      <c r="D45" s="89"/>
      <c r="E45" s="89"/>
      <c r="F45" s="89"/>
      <c r="G45" s="90"/>
      <c r="H45" s="88"/>
      <c r="I45" s="90"/>
      <c r="J45" s="88"/>
      <c r="K45" s="89"/>
      <c r="L45" s="91"/>
      <c r="M45" s="91"/>
    </row>
    <row r="46" spans="1:13">
      <c r="A46" s="11" t="s">
        <v>52</v>
      </c>
      <c r="B46" s="78"/>
      <c r="C46" s="87"/>
      <c r="D46" s="87"/>
      <c r="E46" s="79"/>
      <c r="F46" s="87"/>
      <c r="G46" s="80"/>
      <c r="H46" s="78"/>
      <c r="I46" s="318"/>
      <c r="J46" s="81"/>
      <c r="K46" s="82"/>
      <c r="L46" s="83"/>
      <c r="M46" s="814"/>
    </row>
    <row r="47" spans="1:13">
      <c r="A47" s="12" t="s">
        <v>53</v>
      </c>
      <c r="B47" s="78">
        <v>147432</v>
      </c>
      <c r="C47" s="79">
        <v>549</v>
      </c>
      <c r="D47" s="87">
        <v>3833</v>
      </c>
      <c r="E47" s="79">
        <v>70</v>
      </c>
      <c r="F47" s="87">
        <v>8240</v>
      </c>
      <c r="G47" s="80">
        <v>0</v>
      </c>
      <c r="H47" s="78">
        <f>SUM(B47:G47)</f>
        <v>160124</v>
      </c>
      <c r="I47" s="317">
        <v>2.5253761473677572</v>
      </c>
      <c r="J47" s="81">
        <v>2</v>
      </c>
      <c r="K47" s="82">
        <v>51</v>
      </c>
      <c r="L47" s="83">
        <v>92</v>
      </c>
      <c r="M47" s="814">
        <v>4380</v>
      </c>
    </row>
    <row r="48" spans="1:13">
      <c r="A48" s="12" t="s">
        <v>54</v>
      </c>
      <c r="B48" s="78">
        <v>47598</v>
      </c>
      <c r="C48" s="79">
        <v>1147</v>
      </c>
      <c r="D48" s="87">
        <v>3261</v>
      </c>
      <c r="E48" s="79">
        <v>157</v>
      </c>
      <c r="F48" s="87">
        <v>6644</v>
      </c>
      <c r="G48" s="80">
        <v>0</v>
      </c>
      <c r="H48" s="78">
        <f t="shared" ref="H48:H53" si="3">SUM(B48:G48)</f>
        <v>58807</v>
      </c>
      <c r="I48" s="317">
        <v>0.96541025051712248</v>
      </c>
      <c r="J48" s="81">
        <v>5</v>
      </c>
      <c r="K48" s="82">
        <v>54</v>
      </c>
      <c r="L48" s="83">
        <v>70</v>
      </c>
      <c r="M48" s="814">
        <v>7746</v>
      </c>
    </row>
    <row r="49" spans="1:13">
      <c r="A49" s="12" t="s">
        <v>55</v>
      </c>
      <c r="B49" s="78">
        <v>56813</v>
      </c>
      <c r="C49" s="79">
        <v>369</v>
      </c>
      <c r="D49" s="87">
        <v>2566</v>
      </c>
      <c r="E49" s="79">
        <v>37</v>
      </c>
      <c r="F49" s="87">
        <v>4281</v>
      </c>
      <c r="G49" s="80">
        <v>0</v>
      </c>
      <c r="H49" s="78">
        <f t="shared" si="3"/>
        <v>64066</v>
      </c>
      <c r="I49" s="317">
        <v>0.94279869910084912</v>
      </c>
      <c r="J49" s="81">
        <v>2</v>
      </c>
      <c r="K49" s="82">
        <v>51</v>
      </c>
      <c r="L49" s="83">
        <v>63</v>
      </c>
      <c r="M49" s="814">
        <v>2430</v>
      </c>
    </row>
    <row r="50" spans="1:13">
      <c r="A50" s="12" t="s">
        <v>56</v>
      </c>
      <c r="B50" s="78">
        <v>77411</v>
      </c>
      <c r="C50" s="87">
        <v>1867</v>
      </c>
      <c r="D50" s="87">
        <v>2734</v>
      </c>
      <c r="E50" s="87">
        <v>8165</v>
      </c>
      <c r="F50" s="87">
        <v>1917</v>
      </c>
      <c r="G50" s="80">
        <v>0</v>
      </c>
      <c r="H50" s="78">
        <f t="shared" si="3"/>
        <v>92094</v>
      </c>
      <c r="I50" s="317">
        <v>1.1844125779692625</v>
      </c>
      <c r="J50" s="81">
        <v>2</v>
      </c>
      <c r="K50" s="82">
        <v>51</v>
      </c>
      <c r="L50" s="83">
        <v>130</v>
      </c>
      <c r="M50" s="83">
        <v>0</v>
      </c>
    </row>
    <row r="51" spans="1:13">
      <c r="A51" s="12" t="s">
        <v>57</v>
      </c>
      <c r="B51" s="78">
        <v>133300</v>
      </c>
      <c r="C51" s="79">
        <v>2997</v>
      </c>
      <c r="D51" s="87">
        <v>2609</v>
      </c>
      <c r="E51" s="79">
        <v>50</v>
      </c>
      <c r="F51" s="87">
        <v>8173</v>
      </c>
      <c r="G51" s="80">
        <v>0</v>
      </c>
      <c r="H51" s="78">
        <f t="shared" si="3"/>
        <v>147129</v>
      </c>
      <c r="I51" s="317">
        <v>2.205038666746598</v>
      </c>
      <c r="J51" s="81">
        <v>3</v>
      </c>
      <c r="K51" s="82">
        <v>52</v>
      </c>
      <c r="L51" s="83">
        <v>178</v>
      </c>
      <c r="M51" s="814">
        <v>1669</v>
      </c>
    </row>
    <row r="52" spans="1:13">
      <c r="A52" s="12" t="s">
        <v>58</v>
      </c>
      <c r="B52" s="78">
        <v>151511</v>
      </c>
      <c r="C52" s="79">
        <v>2757</v>
      </c>
      <c r="D52" s="87">
        <v>6477</v>
      </c>
      <c r="E52" s="79">
        <v>5866</v>
      </c>
      <c r="F52" s="87">
        <v>20946</v>
      </c>
      <c r="G52" s="80">
        <v>1726</v>
      </c>
      <c r="H52" s="78">
        <f t="shared" si="3"/>
        <v>189283</v>
      </c>
      <c r="I52" s="317">
        <v>4.0440764875547481</v>
      </c>
      <c r="J52" s="81">
        <v>9</v>
      </c>
      <c r="K52" s="82">
        <v>58</v>
      </c>
      <c r="L52" s="83">
        <v>143</v>
      </c>
      <c r="M52" s="814">
        <v>22796</v>
      </c>
    </row>
    <row r="53" spans="1:13">
      <c r="A53" s="12" t="s">
        <v>59</v>
      </c>
      <c r="B53" s="710">
        <v>149108</v>
      </c>
      <c r="C53" s="87">
        <v>14508</v>
      </c>
      <c r="D53" s="87">
        <v>4977</v>
      </c>
      <c r="E53" s="79">
        <v>569</v>
      </c>
      <c r="F53" s="87">
        <v>9392</v>
      </c>
      <c r="G53" s="80">
        <v>101</v>
      </c>
      <c r="H53" s="78">
        <f t="shared" si="3"/>
        <v>178655</v>
      </c>
      <c r="I53" s="317">
        <v>2.4230320620626049</v>
      </c>
      <c r="J53" s="81">
        <v>2</v>
      </c>
      <c r="K53" s="82">
        <v>51</v>
      </c>
      <c r="L53" s="83">
        <v>0</v>
      </c>
      <c r="M53" s="83">
        <v>0</v>
      </c>
    </row>
    <row r="54" spans="1:13">
      <c r="A54" s="13"/>
      <c r="B54" s="88"/>
      <c r="C54" s="89"/>
      <c r="D54" s="89"/>
      <c r="E54" s="89"/>
      <c r="F54" s="89"/>
      <c r="G54" s="90"/>
      <c r="H54" s="88"/>
      <c r="I54" s="90"/>
      <c r="J54" s="88"/>
      <c r="K54" s="89"/>
      <c r="L54" s="91"/>
      <c r="M54" s="91"/>
    </row>
    <row r="55" spans="1:13">
      <c r="A55" s="11" t="s">
        <v>60</v>
      </c>
      <c r="B55" s="78"/>
      <c r="C55" s="87"/>
      <c r="D55" s="87"/>
      <c r="E55" s="87"/>
      <c r="F55" s="87"/>
      <c r="G55" s="80"/>
      <c r="H55" s="78"/>
      <c r="I55" s="318"/>
      <c r="J55" s="81"/>
      <c r="K55" s="82"/>
      <c r="L55" s="83"/>
      <c r="M55" s="83"/>
    </row>
    <row r="56" spans="1:13">
      <c r="A56" s="12" t="s">
        <v>61</v>
      </c>
      <c r="B56" s="78">
        <v>174555</v>
      </c>
      <c r="C56" s="87">
        <v>1904</v>
      </c>
      <c r="D56" s="87">
        <v>3886</v>
      </c>
      <c r="E56" s="79">
        <v>107</v>
      </c>
      <c r="F56" s="87">
        <v>8326</v>
      </c>
      <c r="G56" s="80">
        <v>0</v>
      </c>
      <c r="H56" s="78">
        <f>SUM(B56:G56)</f>
        <v>188778</v>
      </c>
      <c r="I56" s="318">
        <v>1.7333394545955376</v>
      </c>
      <c r="J56" s="81">
        <v>27</v>
      </c>
      <c r="K56" s="82">
        <v>76</v>
      </c>
      <c r="L56" s="83">
        <v>28</v>
      </c>
      <c r="M56" s="814">
        <v>6897</v>
      </c>
    </row>
    <row r="57" spans="1:13">
      <c r="A57" s="12" t="s">
        <v>62</v>
      </c>
      <c r="B57" s="78">
        <v>177249</v>
      </c>
      <c r="C57" s="87">
        <v>1925</v>
      </c>
      <c r="D57" s="87">
        <v>6187</v>
      </c>
      <c r="E57" s="79">
        <v>1256</v>
      </c>
      <c r="F57" s="87">
        <v>10515</v>
      </c>
      <c r="G57" s="80">
        <v>0</v>
      </c>
      <c r="H57" s="78">
        <f t="shared" ref="H57:H58" si="4">SUM(B57:G57)</f>
        <v>197132</v>
      </c>
      <c r="I57" s="318">
        <v>1.875411458036037</v>
      </c>
      <c r="J57" s="81">
        <v>7</v>
      </c>
      <c r="K57" s="82">
        <v>56</v>
      </c>
      <c r="L57" s="83">
        <v>167</v>
      </c>
      <c r="M57" s="814">
        <v>23373</v>
      </c>
    </row>
    <row r="58" spans="1:13">
      <c r="A58" s="12" t="s">
        <v>63</v>
      </c>
      <c r="B58" s="78">
        <v>341440</v>
      </c>
      <c r="C58" s="79">
        <v>1203</v>
      </c>
      <c r="D58" s="87">
        <v>5153</v>
      </c>
      <c r="E58" s="79">
        <v>0</v>
      </c>
      <c r="F58" s="87">
        <v>13540</v>
      </c>
      <c r="G58" s="80">
        <v>0</v>
      </c>
      <c r="H58" s="78">
        <f t="shared" si="4"/>
        <v>361336</v>
      </c>
      <c r="I58" s="318">
        <v>4.110762229806598</v>
      </c>
      <c r="J58" s="81">
        <v>8</v>
      </c>
      <c r="K58" s="82">
        <v>57</v>
      </c>
      <c r="L58" s="83">
        <v>265</v>
      </c>
      <c r="M58" s="814">
        <v>20568</v>
      </c>
    </row>
    <row r="59" spans="1:13">
      <c r="A59" s="12" t="s">
        <v>64</v>
      </c>
      <c r="B59" s="78">
        <v>217485</v>
      </c>
      <c r="C59" s="79">
        <v>406</v>
      </c>
      <c r="D59" s="87">
        <v>6149</v>
      </c>
      <c r="E59" s="79">
        <v>4909</v>
      </c>
      <c r="F59" s="87">
        <v>19804</v>
      </c>
      <c r="G59" s="80">
        <v>0</v>
      </c>
      <c r="H59" s="78">
        <f>SUM(B59:G59)</f>
        <v>248753</v>
      </c>
      <c r="I59" s="318">
        <v>2.3863259178250402</v>
      </c>
      <c r="J59" s="81">
        <v>0</v>
      </c>
      <c r="K59" s="82">
        <v>49</v>
      </c>
      <c r="L59" s="83">
        <v>11</v>
      </c>
      <c r="M59" s="814">
        <v>10451</v>
      </c>
    </row>
    <row r="60" spans="1:13">
      <c r="A60" s="13"/>
      <c r="B60" s="88"/>
      <c r="C60" s="89"/>
      <c r="D60" s="89"/>
      <c r="E60" s="89"/>
      <c r="F60" s="89"/>
      <c r="G60" s="90"/>
      <c r="H60" s="88"/>
      <c r="I60" s="90"/>
      <c r="J60" s="88"/>
      <c r="K60" s="89"/>
      <c r="L60" s="91"/>
      <c r="M60" s="91"/>
    </row>
    <row r="61" spans="1:13">
      <c r="A61" s="11" t="s">
        <v>65</v>
      </c>
      <c r="B61" s="78"/>
      <c r="C61" s="87"/>
      <c r="D61" s="87"/>
      <c r="E61" s="79"/>
      <c r="F61" s="87"/>
      <c r="G61" s="80"/>
      <c r="H61" s="78"/>
      <c r="I61" s="318"/>
      <c r="J61" s="81"/>
      <c r="K61" s="82"/>
      <c r="L61" s="83"/>
      <c r="M61" s="814"/>
    </row>
    <row r="62" spans="1:13" ht="15" customHeight="1">
      <c r="A62" s="38" t="s">
        <v>66</v>
      </c>
      <c r="B62" s="78">
        <v>473709</v>
      </c>
      <c r="C62" s="87">
        <v>2706</v>
      </c>
      <c r="D62" s="87">
        <v>30824</v>
      </c>
      <c r="E62" s="79">
        <v>350</v>
      </c>
      <c r="F62" s="87">
        <v>40594</v>
      </c>
      <c r="G62" s="80">
        <v>0</v>
      </c>
      <c r="H62" s="78">
        <f>SUM(B62:G62)</f>
        <v>548183</v>
      </c>
      <c r="I62" s="317">
        <v>2.4775960877897099</v>
      </c>
      <c r="J62" s="81">
        <v>14</v>
      </c>
      <c r="K62" s="82">
        <v>63</v>
      </c>
      <c r="L62" s="83">
        <v>271</v>
      </c>
      <c r="M62" s="814">
        <v>11541</v>
      </c>
    </row>
    <row r="63" spans="1:13">
      <c r="A63" s="12" t="s">
        <v>67</v>
      </c>
      <c r="B63" s="78">
        <v>475986</v>
      </c>
      <c r="C63" s="87">
        <v>38523</v>
      </c>
      <c r="D63" s="87">
        <v>30325</v>
      </c>
      <c r="E63" s="79">
        <v>1378</v>
      </c>
      <c r="F63" s="87">
        <v>35828</v>
      </c>
      <c r="G63" s="80">
        <v>296</v>
      </c>
      <c r="H63" s="78">
        <f t="shared" ref="H63:H64" si="5">SUM(B63:G63)</f>
        <v>582336</v>
      </c>
      <c r="I63" s="317">
        <v>1.9282265915246717</v>
      </c>
      <c r="J63" s="81">
        <v>7</v>
      </c>
      <c r="K63" s="82">
        <v>56</v>
      </c>
      <c r="L63" s="83">
        <v>608</v>
      </c>
      <c r="M63" s="814">
        <v>11879</v>
      </c>
    </row>
    <row r="64" spans="1:13">
      <c r="A64" s="12" t="s">
        <v>68</v>
      </c>
      <c r="B64" s="78">
        <v>283644</v>
      </c>
      <c r="C64" s="87">
        <v>2</v>
      </c>
      <c r="D64" s="87">
        <v>15534</v>
      </c>
      <c r="E64" s="79">
        <v>0</v>
      </c>
      <c r="F64" s="87">
        <v>29644</v>
      </c>
      <c r="G64" s="80">
        <v>0</v>
      </c>
      <c r="H64" s="78">
        <f t="shared" si="5"/>
        <v>328824</v>
      </c>
      <c r="I64" s="317">
        <v>1.6179576252005079</v>
      </c>
      <c r="J64" s="81">
        <v>2</v>
      </c>
      <c r="K64" s="82">
        <v>51</v>
      </c>
      <c r="L64" s="83">
        <v>98</v>
      </c>
      <c r="M64" s="814">
        <v>11149</v>
      </c>
    </row>
    <row r="65" spans="1:13" ht="15.75" thickBot="1">
      <c r="A65" s="183"/>
      <c r="B65" s="184"/>
      <c r="C65" s="185"/>
      <c r="D65" s="185"/>
      <c r="E65" s="186"/>
      <c r="F65" s="185"/>
      <c r="G65" s="187"/>
      <c r="H65" s="173"/>
      <c r="I65" s="319"/>
      <c r="J65" s="188"/>
      <c r="K65" s="189"/>
      <c r="L65" s="103"/>
      <c r="M65" s="815"/>
    </row>
    <row r="66" spans="1:13" ht="15.75" customHeight="1" thickBot="1">
      <c r="A66" s="190"/>
      <c r="B66" s="981" t="s">
        <v>106</v>
      </c>
      <c r="C66" s="981"/>
      <c r="D66" s="981"/>
      <c r="E66" s="981"/>
      <c r="F66" s="981"/>
      <c r="G66" s="982"/>
      <c r="H66" s="979" t="s">
        <v>109</v>
      </c>
      <c r="I66" s="980"/>
      <c r="J66" s="983" t="s">
        <v>107</v>
      </c>
      <c r="K66" s="984"/>
      <c r="L66" s="248" t="s">
        <v>108</v>
      </c>
      <c r="M66" s="985" t="s">
        <v>110</v>
      </c>
    </row>
    <row r="67" spans="1:13" ht="45" customHeight="1" thickBot="1">
      <c r="A67" s="269" t="s">
        <v>2</v>
      </c>
      <c r="B67" s="274" t="s">
        <v>102</v>
      </c>
      <c r="C67" s="275" t="s">
        <v>111</v>
      </c>
      <c r="D67" s="275" t="s">
        <v>112</v>
      </c>
      <c r="E67" s="275" t="s">
        <v>113</v>
      </c>
      <c r="F67" s="275" t="s">
        <v>114</v>
      </c>
      <c r="G67" s="276" t="s">
        <v>115</v>
      </c>
      <c r="H67" s="272" t="s">
        <v>118</v>
      </c>
      <c r="I67" s="279" t="s">
        <v>119</v>
      </c>
      <c r="J67" s="191" t="s">
        <v>116</v>
      </c>
      <c r="K67" s="192" t="s">
        <v>117</v>
      </c>
      <c r="L67" s="249" t="s">
        <v>102</v>
      </c>
      <c r="M67" s="986"/>
    </row>
    <row r="68" spans="1:13">
      <c r="A68" s="270"/>
      <c r="B68" s="88"/>
      <c r="C68" s="89"/>
      <c r="D68" s="89"/>
      <c r="E68" s="89"/>
      <c r="F68" s="89"/>
      <c r="G68" s="90"/>
      <c r="H68" s="89"/>
      <c r="I68" s="89"/>
      <c r="J68" s="88"/>
      <c r="K68" s="90"/>
      <c r="L68" s="91"/>
      <c r="M68" s="91"/>
    </row>
    <row r="69" spans="1:13">
      <c r="A69" s="271" t="s">
        <v>105</v>
      </c>
      <c r="B69" s="259"/>
      <c r="C69" s="256"/>
      <c r="D69" s="256"/>
      <c r="E69" s="257"/>
      <c r="F69" s="256"/>
      <c r="G69" s="258"/>
      <c r="H69" s="182"/>
      <c r="I69" s="320"/>
      <c r="J69" s="81"/>
      <c r="K69" s="80"/>
      <c r="L69" s="250"/>
      <c r="M69" s="287"/>
    </row>
    <row r="70" spans="1:13">
      <c r="A70" s="4" t="s">
        <v>70</v>
      </c>
      <c r="B70" s="259">
        <v>432490</v>
      </c>
      <c r="C70" s="257">
        <v>1566</v>
      </c>
      <c r="D70" s="256">
        <v>11572</v>
      </c>
      <c r="E70" s="257">
        <v>34</v>
      </c>
      <c r="F70" s="256">
        <v>14895</v>
      </c>
      <c r="G70" s="258">
        <v>0</v>
      </c>
      <c r="H70" s="182">
        <f>SUM(B70:G70)</f>
        <v>460557</v>
      </c>
      <c r="I70" s="320">
        <v>1.9092107499512911</v>
      </c>
      <c r="J70" s="81">
        <v>11</v>
      </c>
      <c r="K70" s="80">
        <v>60</v>
      </c>
      <c r="L70" s="250">
        <v>381</v>
      </c>
      <c r="M70" s="287">
        <v>47642</v>
      </c>
    </row>
    <row r="71" spans="1:13">
      <c r="A71" s="4" t="s">
        <v>69</v>
      </c>
      <c r="B71" s="259">
        <v>274473</v>
      </c>
      <c r="C71" s="256">
        <v>4382</v>
      </c>
      <c r="D71" s="256">
        <v>19257</v>
      </c>
      <c r="E71" s="257">
        <v>725</v>
      </c>
      <c r="F71" s="256">
        <v>41132</v>
      </c>
      <c r="G71" s="258">
        <v>0</v>
      </c>
      <c r="H71" s="182">
        <f>SUM(B71:G71)</f>
        <v>339969</v>
      </c>
      <c r="I71" s="320">
        <v>2.0612176844351748</v>
      </c>
      <c r="J71" s="81">
        <v>3</v>
      </c>
      <c r="K71" s="80">
        <v>52</v>
      </c>
      <c r="L71" s="250">
        <v>909</v>
      </c>
      <c r="M71" s="287">
        <v>30376</v>
      </c>
    </row>
    <row r="72" spans="1:13">
      <c r="A72" s="7"/>
      <c r="B72" s="88"/>
      <c r="C72" s="89"/>
      <c r="D72" s="89"/>
      <c r="E72" s="89"/>
      <c r="F72" s="89"/>
      <c r="G72" s="90"/>
      <c r="H72" s="89"/>
      <c r="I72" s="89"/>
      <c r="J72" s="88"/>
      <c r="K72" s="90"/>
      <c r="L72" s="91"/>
      <c r="M72" s="91"/>
    </row>
    <row r="73" spans="1:13">
      <c r="A73" s="235" t="s">
        <v>71</v>
      </c>
      <c r="B73" s="260"/>
      <c r="C73" s="261"/>
      <c r="D73" s="261"/>
      <c r="E73" s="261"/>
      <c r="F73" s="261"/>
      <c r="G73" s="262"/>
      <c r="H73" s="273"/>
      <c r="I73" s="320"/>
      <c r="J73" s="98"/>
      <c r="K73" s="100"/>
      <c r="L73" s="251"/>
      <c r="M73" s="251"/>
    </row>
    <row r="74" spans="1:13">
      <c r="A74" s="4" t="s">
        <v>72</v>
      </c>
      <c r="B74" s="259">
        <v>15170</v>
      </c>
      <c r="C74" s="257">
        <v>0</v>
      </c>
      <c r="D74" s="257">
        <v>22</v>
      </c>
      <c r="E74" s="257">
        <v>0</v>
      </c>
      <c r="F74" s="257">
        <v>260</v>
      </c>
      <c r="G74" s="258">
        <v>0</v>
      </c>
      <c r="H74" s="182">
        <f>SUM(B74:G74)</f>
        <v>15452</v>
      </c>
      <c r="I74" s="320">
        <v>1.2390345601796167</v>
      </c>
      <c r="J74" s="81">
        <v>0</v>
      </c>
      <c r="K74" s="80">
        <v>49</v>
      </c>
      <c r="L74" s="250">
        <v>17</v>
      </c>
      <c r="M74" s="250">
        <v>294</v>
      </c>
    </row>
    <row r="75" spans="1:13" ht="15.75" thickBot="1">
      <c r="A75" s="236" t="s">
        <v>73</v>
      </c>
      <c r="B75" s="263">
        <v>96468</v>
      </c>
      <c r="C75" s="264">
        <v>0</v>
      </c>
      <c r="D75" s="265">
        <v>3098</v>
      </c>
      <c r="E75" s="264">
        <v>0</v>
      </c>
      <c r="F75" s="265">
        <v>8496</v>
      </c>
      <c r="G75" s="266">
        <v>0</v>
      </c>
      <c r="H75" s="182">
        <f>SUM(B75:G75)</f>
        <v>108062</v>
      </c>
      <c r="I75" s="320">
        <v>6.9470909675345549</v>
      </c>
      <c r="J75" s="188">
        <v>3</v>
      </c>
      <c r="K75" s="187">
        <v>52</v>
      </c>
      <c r="L75" s="252">
        <v>27</v>
      </c>
      <c r="M75" s="288">
        <v>1967</v>
      </c>
    </row>
    <row r="76" spans="1:13">
      <c r="A76" s="221"/>
      <c r="B76" s="267"/>
      <c r="C76" s="253"/>
      <c r="D76" s="255"/>
      <c r="E76" s="253"/>
      <c r="F76" s="255"/>
      <c r="G76" s="277"/>
      <c r="H76" s="244"/>
      <c r="I76" s="246"/>
      <c r="J76" s="280"/>
      <c r="K76" s="245"/>
      <c r="L76" s="281"/>
      <c r="M76" s="289"/>
    </row>
    <row r="77" spans="1:13" ht="15.75" thickBot="1">
      <c r="A77" s="9"/>
      <c r="B77" s="268"/>
      <c r="C77" s="254"/>
      <c r="D77" s="254"/>
      <c r="E77" s="254"/>
      <c r="F77" s="254"/>
      <c r="G77" s="278"/>
      <c r="J77" s="104"/>
      <c r="K77" s="247"/>
      <c r="L77" s="282"/>
      <c r="M77" s="282"/>
    </row>
    <row r="78" spans="1:13" s="290" customFormat="1" ht="15.75" thickBot="1">
      <c r="A78" s="229" t="s">
        <v>74</v>
      </c>
      <c r="B78" s="240">
        <f>SUM(B5:B75)</f>
        <v>5626044</v>
      </c>
      <c r="C78" s="241">
        <f t="shared" ref="C78:M78" si="6">SUM(C5:C75)</f>
        <v>162190</v>
      </c>
      <c r="D78" s="241">
        <f t="shared" si="6"/>
        <v>206024</v>
      </c>
      <c r="E78" s="241">
        <f t="shared" si="6"/>
        <v>41254</v>
      </c>
      <c r="F78" s="241">
        <f t="shared" si="6"/>
        <v>366783</v>
      </c>
      <c r="G78" s="242">
        <f t="shared" si="6"/>
        <v>2303</v>
      </c>
      <c r="H78" s="106">
        <f>SUM(H5:H75)</f>
        <v>6404598</v>
      </c>
      <c r="I78" s="315">
        <f>H78/2959410</f>
        <v>2.1641469076606485</v>
      </c>
      <c r="J78" s="240">
        <f t="shared" si="6"/>
        <v>172</v>
      </c>
      <c r="K78" s="242">
        <f t="shared" si="6"/>
        <v>2720</v>
      </c>
      <c r="L78" s="243">
        <f t="shared" si="6"/>
        <v>5446</v>
      </c>
      <c r="M78" s="243">
        <f t="shared" si="6"/>
        <v>313623</v>
      </c>
    </row>
    <row r="80" spans="1:13" ht="30">
      <c r="A80" s="301" t="s">
        <v>609</v>
      </c>
    </row>
    <row r="82" spans="1:1" ht="45">
      <c r="A82" s="230" t="s">
        <v>663</v>
      </c>
    </row>
  </sheetData>
  <mergeCells count="12">
    <mergeCell ref="H66:I66"/>
    <mergeCell ref="B66:G66"/>
    <mergeCell ref="J66:K66"/>
    <mergeCell ref="M66:M67"/>
    <mergeCell ref="B1:G1"/>
    <mergeCell ref="J1:K1"/>
    <mergeCell ref="M1:M2"/>
    <mergeCell ref="H1:I1"/>
    <mergeCell ref="B33:G33"/>
    <mergeCell ref="J33:K33"/>
    <mergeCell ref="M33:M34"/>
    <mergeCell ref="H33:I33"/>
  </mergeCells>
  <pageMargins left="0.7" right="0.7" top="0.75" bottom="0.75" header="0.3" footer="0.3"/>
  <pageSetup orientation="landscape" r:id="rId1"/>
  <headerFooter>
    <oddHeader xml:space="preserve">&amp;L2016 Annual Statistical Report&amp;CLibrary Collections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view="pageLayout" topLeftCell="A79" zoomScaleNormal="85" workbookViewId="0">
      <selection activeCell="D29" sqref="D29"/>
    </sheetView>
  </sheetViews>
  <sheetFormatPr defaultRowHeight="15"/>
  <cols>
    <col min="1" max="1" width="38.85546875" style="584" customWidth="1"/>
    <col min="8" max="8" width="10.140625" customWidth="1"/>
  </cols>
  <sheetData>
    <row r="1" spans="1:10" ht="15.75" thickBot="1">
      <c r="A1" s="58"/>
      <c r="B1" s="1000" t="s">
        <v>598</v>
      </c>
      <c r="C1" s="1001"/>
      <c r="D1" s="1001"/>
      <c r="E1" s="1001"/>
      <c r="F1" s="1001"/>
      <c r="G1" s="1001"/>
      <c r="H1" s="1002"/>
      <c r="I1" s="1003"/>
      <c r="J1" s="1004"/>
    </row>
    <row r="2" spans="1:10" ht="46.5" thickBot="1">
      <c r="A2" s="60" t="s">
        <v>2</v>
      </c>
      <c r="B2" s="850" t="s">
        <v>646</v>
      </c>
      <c r="C2" s="851" t="s">
        <v>650</v>
      </c>
      <c r="D2" s="851" t="s">
        <v>651</v>
      </c>
      <c r="E2" s="851" t="s">
        <v>662</v>
      </c>
      <c r="F2" s="851" t="s">
        <v>648</v>
      </c>
      <c r="G2" s="852" t="s">
        <v>119</v>
      </c>
      <c r="H2" s="1005" t="s">
        <v>647</v>
      </c>
      <c r="I2" s="1006"/>
      <c r="J2" s="1007"/>
    </row>
    <row r="3" spans="1:10">
      <c r="A3" s="20"/>
      <c r="B3" s="703"/>
      <c r="C3" s="708"/>
      <c r="D3" s="846"/>
      <c r="E3" s="846"/>
      <c r="F3" s="846"/>
      <c r="G3" s="847"/>
      <c r="H3" s="703" t="s">
        <v>649</v>
      </c>
      <c r="I3" s="848" t="s">
        <v>684</v>
      </c>
      <c r="J3" s="849" t="s">
        <v>83</v>
      </c>
    </row>
    <row r="4" spans="1:10">
      <c r="A4" s="22" t="s">
        <v>14</v>
      </c>
      <c r="B4" s="77"/>
      <c r="C4" s="433"/>
      <c r="D4" s="71"/>
      <c r="E4" s="71"/>
      <c r="F4" s="71"/>
      <c r="G4" s="321"/>
      <c r="H4" s="210"/>
      <c r="I4" s="3"/>
      <c r="J4" s="845"/>
    </row>
    <row r="5" spans="1:10">
      <c r="A5" s="12" t="s">
        <v>15</v>
      </c>
      <c r="B5" s="81">
        <v>9601</v>
      </c>
      <c r="C5" s="285">
        <v>0</v>
      </c>
      <c r="D5" s="87">
        <v>61</v>
      </c>
      <c r="E5" s="87">
        <v>2026</v>
      </c>
      <c r="F5" s="87">
        <v>9662</v>
      </c>
      <c r="G5" s="322">
        <v>1.1691674733785091</v>
      </c>
      <c r="H5" s="211">
        <v>61</v>
      </c>
      <c r="I5" s="3">
        <v>0</v>
      </c>
      <c r="J5" s="80">
        <v>61</v>
      </c>
    </row>
    <row r="6" spans="1:10">
      <c r="A6" s="12" t="s">
        <v>16</v>
      </c>
      <c r="B6" s="81">
        <v>15203</v>
      </c>
      <c r="C6" s="285">
        <v>200</v>
      </c>
      <c r="D6" s="87">
        <v>484</v>
      </c>
      <c r="E6" s="87">
        <v>3330</v>
      </c>
      <c r="F6" s="87">
        <v>15887</v>
      </c>
      <c r="G6" s="322">
        <v>1.5491955143832277</v>
      </c>
      <c r="H6" s="211">
        <v>228</v>
      </c>
      <c r="I6" s="3">
        <v>56</v>
      </c>
      <c r="J6" s="80">
        <v>284</v>
      </c>
    </row>
    <row r="7" spans="1:10">
      <c r="A7" s="12" t="s">
        <v>90</v>
      </c>
      <c r="B7" s="81">
        <v>22172</v>
      </c>
      <c r="C7" s="285">
        <v>0</v>
      </c>
      <c r="D7" s="87">
        <v>22</v>
      </c>
      <c r="E7" s="87">
        <v>8541</v>
      </c>
      <c r="F7" s="87">
        <v>22194</v>
      </c>
      <c r="G7" s="322">
        <v>1.1341407327916604</v>
      </c>
      <c r="H7" s="211">
        <v>22</v>
      </c>
      <c r="I7" s="3">
        <v>0</v>
      </c>
      <c r="J7" s="80">
        <v>22</v>
      </c>
    </row>
    <row r="8" spans="1:10">
      <c r="A8" s="12" t="s">
        <v>18</v>
      </c>
      <c r="B8" s="81">
        <v>9558</v>
      </c>
      <c r="C8" s="285">
        <v>0</v>
      </c>
      <c r="D8" s="87">
        <v>627</v>
      </c>
      <c r="E8" s="87">
        <v>2012</v>
      </c>
      <c r="F8" s="87">
        <v>10185</v>
      </c>
      <c r="G8" s="322">
        <v>1.1144545355071671</v>
      </c>
      <c r="H8" s="211">
        <v>627</v>
      </c>
      <c r="I8" s="3">
        <v>0</v>
      </c>
      <c r="J8" s="80">
        <v>627</v>
      </c>
    </row>
    <row r="9" spans="1:10">
      <c r="A9" s="12" t="s">
        <v>20</v>
      </c>
      <c r="B9" s="81">
        <v>14282</v>
      </c>
      <c r="C9" s="285">
        <v>0</v>
      </c>
      <c r="D9" s="87">
        <v>20</v>
      </c>
      <c r="E9" s="87">
        <v>1772</v>
      </c>
      <c r="F9" s="87">
        <v>14302</v>
      </c>
      <c r="G9" s="322">
        <v>1.6800187947844474</v>
      </c>
      <c r="H9" s="211">
        <v>20</v>
      </c>
      <c r="I9" s="3">
        <v>0</v>
      </c>
      <c r="J9" s="80">
        <v>20</v>
      </c>
    </row>
    <row r="10" spans="1:10">
      <c r="A10" s="12" t="s">
        <v>21</v>
      </c>
      <c r="B10" s="81">
        <v>10186</v>
      </c>
      <c r="C10" s="285">
        <v>275</v>
      </c>
      <c r="D10" s="87">
        <v>1184</v>
      </c>
      <c r="E10" s="87">
        <v>983</v>
      </c>
      <c r="F10" s="87">
        <v>11645</v>
      </c>
      <c r="G10" s="322">
        <v>1.5845693291604299</v>
      </c>
      <c r="H10" s="211">
        <v>909</v>
      </c>
      <c r="I10" s="3">
        <v>0</v>
      </c>
      <c r="J10" s="80">
        <v>909</v>
      </c>
    </row>
    <row r="11" spans="1:10">
      <c r="A11" s="12" t="s">
        <v>22</v>
      </c>
      <c r="B11" s="81">
        <v>6244</v>
      </c>
      <c r="C11" s="285">
        <v>0</v>
      </c>
      <c r="D11" s="87">
        <v>168</v>
      </c>
      <c r="E11" s="87">
        <v>626</v>
      </c>
      <c r="F11" s="87">
        <v>6412</v>
      </c>
      <c r="G11" s="322">
        <v>0.58090233737996011</v>
      </c>
      <c r="H11" s="211">
        <v>168</v>
      </c>
      <c r="I11" s="3">
        <v>0</v>
      </c>
      <c r="J11" s="80">
        <v>168</v>
      </c>
    </row>
    <row r="12" spans="1:10">
      <c r="A12" s="12" t="s">
        <v>23</v>
      </c>
      <c r="B12" s="81">
        <v>31221</v>
      </c>
      <c r="C12" s="285">
        <v>0</v>
      </c>
      <c r="D12" s="87">
        <v>30</v>
      </c>
      <c r="E12" s="87">
        <v>4554</v>
      </c>
      <c r="F12" s="87">
        <v>31251</v>
      </c>
      <c r="G12" s="322">
        <v>5.3457064659596307</v>
      </c>
      <c r="H12" s="211">
        <v>5</v>
      </c>
      <c r="I12" s="3">
        <v>25</v>
      </c>
      <c r="J12" s="80">
        <v>30</v>
      </c>
    </row>
    <row r="13" spans="1:10">
      <c r="A13" s="12" t="s">
        <v>24</v>
      </c>
      <c r="B13" s="81">
        <v>20408</v>
      </c>
      <c r="C13" s="285">
        <v>12</v>
      </c>
      <c r="D13" s="87">
        <v>42</v>
      </c>
      <c r="E13" s="87">
        <v>2345</v>
      </c>
      <c r="F13" s="87">
        <v>20462</v>
      </c>
      <c r="G13" s="322">
        <v>1.421564540780881</v>
      </c>
      <c r="H13" s="211">
        <v>30</v>
      </c>
      <c r="I13" s="3">
        <v>0</v>
      </c>
      <c r="J13" s="80">
        <v>30</v>
      </c>
    </row>
    <row r="14" spans="1:10">
      <c r="A14" s="12" t="s">
        <v>583</v>
      </c>
      <c r="B14" s="81">
        <v>4747</v>
      </c>
      <c r="C14" s="285">
        <v>0</v>
      </c>
      <c r="D14" s="87">
        <v>551</v>
      </c>
      <c r="E14" s="87">
        <v>1654</v>
      </c>
      <c r="F14" s="87">
        <v>5298</v>
      </c>
      <c r="G14" s="322">
        <v>0.58560848900187912</v>
      </c>
      <c r="H14" s="211">
        <v>551</v>
      </c>
      <c r="I14" s="3">
        <v>0</v>
      </c>
      <c r="J14" s="80">
        <v>551</v>
      </c>
    </row>
    <row r="15" spans="1:10">
      <c r="A15" s="12" t="s">
        <v>26</v>
      </c>
      <c r="B15" s="81">
        <v>12986</v>
      </c>
      <c r="C15" s="285">
        <v>0</v>
      </c>
      <c r="D15" s="87">
        <v>122</v>
      </c>
      <c r="E15" s="87">
        <v>2818</v>
      </c>
      <c r="F15" s="87">
        <v>13108</v>
      </c>
      <c r="G15" s="322">
        <v>1.0510785021249298</v>
      </c>
      <c r="H15" s="211">
        <v>122</v>
      </c>
      <c r="I15" s="3">
        <v>0</v>
      </c>
      <c r="J15" s="80">
        <v>122</v>
      </c>
    </row>
    <row r="16" spans="1:10">
      <c r="A16" s="13"/>
      <c r="B16" s="194"/>
      <c r="C16" s="283"/>
      <c r="D16" s="193"/>
      <c r="E16" s="193"/>
      <c r="F16" s="193"/>
      <c r="G16" s="209"/>
      <c r="H16" s="194"/>
      <c r="I16" s="193"/>
      <c r="J16" s="195"/>
    </row>
    <row r="17" spans="1:10">
      <c r="A17" s="11" t="s">
        <v>27</v>
      </c>
      <c r="B17" s="81"/>
      <c r="C17" s="285"/>
      <c r="D17" s="87"/>
      <c r="E17" s="87"/>
      <c r="F17" s="87"/>
      <c r="G17" s="320"/>
      <c r="H17" s="212"/>
      <c r="I17" s="3"/>
      <c r="J17" s="80"/>
    </row>
    <row r="18" spans="1:10">
      <c r="A18" s="12" t="s">
        <v>28</v>
      </c>
      <c r="B18" s="81">
        <v>32016</v>
      </c>
      <c r="C18" s="285">
        <v>1155</v>
      </c>
      <c r="D18" s="87">
        <v>10928</v>
      </c>
      <c r="E18" s="87">
        <v>13883</v>
      </c>
      <c r="F18" s="87">
        <v>42944</v>
      </c>
      <c r="G18" s="322">
        <v>1.3117878852674345</v>
      </c>
      <c r="H18" s="211">
        <v>5092</v>
      </c>
      <c r="I18" s="3">
        <v>4681</v>
      </c>
      <c r="J18" s="80">
        <v>9773</v>
      </c>
    </row>
    <row r="19" spans="1:10">
      <c r="A19" s="12" t="s">
        <v>29</v>
      </c>
      <c r="B19" s="81">
        <v>51611</v>
      </c>
      <c r="C19" s="285">
        <v>234</v>
      </c>
      <c r="D19" s="87">
        <v>11319</v>
      </c>
      <c r="E19" s="87">
        <v>14337</v>
      </c>
      <c r="F19" s="87">
        <v>62930</v>
      </c>
      <c r="G19" s="322">
        <v>2.6431181485992692</v>
      </c>
      <c r="H19" s="211">
        <v>7065</v>
      </c>
      <c r="I19" s="3">
        <v>4020</v>
      </c>
      <c r="J19" s="80">
        <v>11085</v>
      </c>
    </row>
    <row r="20" spans="1:10">
      <c r="A20" s="12" t="s">
        <v>30</v>
      </c>
      <c r="B20" s="81">
        <v>39561</v>
      </c>
      <c r="C20" s="285">
        <v>20</v>
      </c>
      <c r="D20" s="87">
        <v>671</v>
      </c>
      <c r="E20" s="87">
        <v>19430</v>
      </c>
      <c r="F20" s="87">
        <v>40232</v>
      </c>
      <c r="G20" s="322">
        <v>1.1244584812320075</v>
      </c>
      <c r="H20" s="211">
        <v>551</v>
      </c>
      <c r="I20" s="3">
        <v>100</v>
      </c>
      <c r="J20" s="80">
        <v>651</v>
      </c>
    </row>
    <row r="21" spans="1:10">
      <c r="A21" s="12" t="s">
        <v>31</v>
      </c>
      <c r="B21" s="81">
        <v>60483</v>
      </c>
      <c r="C21" s="285">
        <v>986</v>
      </c>
      <c r="D21" s="87">
        <v>7156</v>
      </c>
      <c r="E21" s="87">
        <v>19326</v>
      </c>
      <c r="F21" s="87">
        <v>67639</v>
      </c>
      <c r="G21" s="322">
        <v>2.0833795355140761</v>
      </c>
      <c r="H21" s="211">
        <v>6170</v>
      </c>
      <c r="I21" s="3">
        <v>0</v>
      </c>
      <c r="J21" s="80">
        <v>6170</v>
      </c>
    </row>
    <row r="22" spans="1:10">
      <c r="A22" s="12" t="s">
        <v>32</v>
      </c>
      <c r="B22" s="81">
        <v>30204</v>
      </c>
      <c r="C22" s="285">
        <v>676</v>
      </c>
      <c r="D22" s="87">
        <v>881</v>
      </c>
      <c r="E22" s="87">
        <v>9809</v>
      </c>
      <c r="F22" s="87">
        <v>31085</v>
      </c>
      <c r="G22" s="322">
        <v>1.4611045828437133</v>
      </c>
      <c r="H22" s="211">
        <v>205</v>
      </c>
      <c r="I22" s="3">
        <v>0</v>
      </c>
      <c r="J22" s="80">
        <v>205</v>
      </c>
    </row>
    <row r="23" spans="1:10">
      <c r="A23" s="12" t="s">
        <v>33</v>
      </c>
      <c r="B23" s="81">
        <v>35043</v>
      </c>
      <c r="C23" s="285">
        <v>437</v>
      </c>
      <c r="D23" s="87">
        <v>2680</v>
      </c>
      <c r="E23" s="87">
        <v>11371</v>
      </c>
      <c r="F23" s="87">
        <v>37723</v>
      </c>
      <c r="G23" s="322">
        <v>1.263498124330118</v>
      </c>
      <c r="H23" s="211">
        <v>1867</v>
      </c>
      <c r="I23" s="3">
        <v>376</v>
      </c>
      <c r="J23" s="80">
        <v>2243</v>
      </c>
    </row>
    <row r="24" spans="1:10">
      <c r="A24" s="12" t="s">
        <v>34</v>
      </c>
      <c r="B24" s="78">
        <v>31694</v>
      </c>
      <c r="C24" s="182">
        <v>5128</v>
      </c>
      <c r="D24" s="87">
        <v>20649</v>
      </c>
      <c r="E24" s="87">
        <v>13428</v>
      </c>
      <c r="F24" s="87">
        <v>52343</v>
      </c>
      <c r="G24" s="322">
        <v>1.6750832053251408</v>
      </c>
      <c r="H24" s="211">
        <v>11001</v>
      </c>
      <c r="I24" s="3">
        <v>4520</v>
      </c>
      <c r="J24" s="160">
        <v>15521</v>
      </c>
    </row>
    <row r="25" spans="1:10">
      <c r="A25" s="12" t="s">
        <v>35</v>
      </c>
      <c r="B25" s="81">
        <v>19786</v>
      </c>
      <c r="C25" s="285">
        <v>585</v>
      </c>
      <c r="D25" s="87">
        <v>2258</v>
      </c>
      <c r="E25" s="87">
        <v>5843</v>
      </c>
      <c r="F25" s="87">
        <v>22044</v>
      </c>
      <c r="G25" s="322">
        <v>0.70401124169647422</v>
      </c>
      <c r="H25" s="211">
        <v>1673</v>
      </c>
      <c r="I25" s="3">
        <v>0</v>
      </c>
      <c r="J25" s="80">
        <v>1673</v>
      </c>
    </row>
    <row r="26" spans="1:10">
      <c r="A26" s="12" t="s">
        <v>36</v>
      </c>
      <c r="B26" s="81">
        <v>28860</v>
      </c>
      <c r="C26" s="285">
        <v>0</v>
      </c>
      <c r="D26" s="87">
        <v>3879</v>
      </c>
      <c r="E26" s="87">
        <v>8297</v>
      </c>
      <c r="F26" s="87">
        <v>32739</v>
      </c>
      <c r="G26" s="322">
        <v>0.91447166280271497</v>
      </c>
      <c r="H26" s="211">
        <v>3667</v>
      </c>
      <c r="I26" s="3">
        <v>212</v>
      </c>
      <c r="J26" s="80">
        <v>3879</v>
      </c>
    </row>
    <row r="27" spans="1:10">
      <c r="A27" s="12" t="s">
        <v>37</v>
      </c>
      <c r="B27" s="81">
        <v>32995</v>
      </c>
      <c r="C27" s="285">
        <v>1714</v>
      </c>
      <c r="D27" s="87">
        <v>2177</v>
      </c>
      <c r="E27" s="87">
        <v>19511</v>
      </c>
      <c r="F27" s="87">
        <v>35172</v>
      </c>
      <c r="G27" s="322">
        <v>1.1962044689317417</v>
      </c>
      <c r="H27" s="211">
        <v>96</v>
      </c>
      <c r="I27" s="3">
        <v>367</v>
      </c>
      <c r="J27" s="80">
        <v>463</v>
      </c>
    </row>
    <row r="28" spans="1:10">
      <c r="A28" s="12" t="s">
        <v>38</v>
      </c>
      <c r="B28" s="81">
        <v>71974</v>
      </c>
      <c r="C28" s="285">
        <v>536</v>
      </c>
      <c r="D28" s="87">
        <v>4359</v>
      </c>
      <c r="E28" s="87">
        <v>21855</v>
      </c>
      <c r="F28" s="87">
        <v>76333</v>
      </c>
      <c r="G28" s="322">
        <v>2.0835516977836006</v>
      </c>
      <c r="H28" s="211">
        <v>516</v>
      </c>
      <c r="I28" s="3">
        <v>3307</v>
      </c>
      <c r="J28" s="80">
        <v>3823</v>
      </c>
    </row>
    <row r="29" spans="1:10">
      <c r="A29" s="12" t="s">
        <v>39</v>
      </c>
      <c r="B29" s="81">
        <v>53022</v>
      </c>
      <c r="C29" s="285">
        <v>68</v>
      </c>
      <c r="D29" s="87">
        <v>776</v>
      </c>
      <c r="E29" s="87">
        <v>19456</v>
      </c>
      <c r="F29" s="87">
        <v>53798</v>
      </c>
      <c r="G29" s="322">
        <v>2.0372628469723937</v>
      </c>
      <c r="H29" s="211">
        <v>461</v>
      </c>
      <c r="I29" s="3">
        <v>247</v>
      </c>
      <c r="J29" s="80">
        <v>708</v>
      </c>
    </row>
    <row r="30" spans="1:10">
      <c r="A30" s="12" t="s">
        <v>40</v>
      </c>
      <c r="B30" s="81">
        <v>64140</v>
      </c>
      <c r="C30" s="285">
        <v>764</v>
      </c>
      <c r="D30" s="87">
        <v>1387</v>
      </c>
      <c r="E30" s="87">
        <v>25865</v>
      </c>
      <c r="F30" s="87">
        <v>65527</v>
      </c>
      <c r="G30" s="322">
        <v>2.3145420507929781</v>
      </c>
      <c r="H30" s="211">
        <v>367</v>
      </c>
      <c r="I30" s="3">
        <v>256</v>
      </c>
      <c r="J30" s="80">
        <v>623</v>
      </c>
    </row>
    <row r="31" spans="1:10">
      <c r="A31" s="12" t="s">
        <v>41</v>
      </c>
      <c r="B31" s="81">
        <v>58342</v>
      </c>
      <c r="C31" s="285">
        <v>185</v>
      </c>
      <c r="D31" s="87">
        <v>528</v>
      </c>
      <c r="E31" s="87">
        <v>17942</v>
      </c>
      <c r="F31" s="87">
        <v>58870</v>
      </c>
      <c r="G31" s="322">
        <v>2.87451171875</v>
      </c>
      <c r="H31" s="211">
        <v>273</v>
      </c>
      <c r="I31" s="3">
        <v>70</v>
      </c>
      <c r="J31" s="80">
        <v>343</v>
      </c>
    </row>
    <row r="32" spans="1:10" ht="15.75" thickBot="1">
      <c r="A32" s="12" t="s">
        <v>42</v>
      </c>
      <c r="B32" s="102">
        <v>15547</v>
      </c>
      <c r="C32" s="434">
        <v>51</v>
      </c>
      <c r="D32" s="95">
        <v>1011</v>
      </c>
      <c r="E32" s="95">
        <v>3052</v>
      </c>
      <c r="F32" s="95">
        <v>16558</v>
      </c>
      <c r="G32" s="843">
        <v>0.60732100938967137</v>
      </c>
      <c r="H32" s="853">
        <v>960</v>
      </c>
      <c r="I32" s="854">
        <v>0</v>
      </c>
      <c r="J32" s="187">
        <v>960</v>
      </c>
    </row>
    <row r="33" spans="1:10">
      <c r="A33" s="840"/>
      <c r="B33" s="1008" t="s">
        <v>598</v>
      </c>
      <c r="C33" s="1009"/>
      <c r="D33" s="1009"/>
      <c r="E33" s="1009"/>
      <c r="F33" s="1009"/>
      <c r="G33" s="1009"/>
      <c r="H33" s="994"/>
      <c r="I33" s="995"/>
      <c r="J33" s="996"/>
    </row>
    <row r="34" spans="1:10" ht="46.5" thickBot="1">
      <c r="A34" s="841" t="s">
        <v>2</v>
      </c>
      <c r="B34" s="863" t="s">
        <v>646</v>
      </c>
      <c r="C34" s="864" t="s">
        <v>650</v>
      </c>
      <c r="D34" s="865" t="s">
        <v>651</v>
      </c>
      <c r="E34" s="865" t="s">
        <v>662</v>
      </c>
      <c r="F34" s="865" t="s">
        <v>648</v>
      </c>
      <c r="G34" s="866" t="s">
        <v>119</v>
      </c>
      <c r="H34" s="1010" t="s">
        <v>647</v>
      </c>
      <c r="I34" s="1011"/>
      <c r="J34" s="1012"/>
    </row>
    <row r="35" spans="1:10">
      <c r="A35" s="7"/>
      <c r="B35" s="859"/>
      <c r="C35" s="860"/>
      <c r="D35" s="861"/>
      <c r="E35" s="861"/>
      <c r="F35" s="861"/>
      <c r="G35" s="862"/>
      <c r="H35" s="703" t="s">
        <v>649</v>
      </c>
      <c r="I35" s="848" t="s">
        <v>684</v>
      </c>
      <c r="J35" s="849" t="s">
        <v>83</v>
      </c>
    </row>
    <row r="36" spans="1:10">
      <c r="A36" s="8" t="s">
        <v>43</v>
      </c>
      <c r="B36" s="81"/>
      <c r="C36" s="285"/>
      <c r="D36" s="87"/>
      <c r="E36" s="87"/>
      <c r="F36" s="87"/>
      <c r="G36" s="320"/>
      <c r="H36" s="212"/>
      <c r="I36" s="3"/>
      <c r="J36" s="80"/>
    </row>
    <row r="37" spans="1:10">
      <c r="A37" s="4" t="s">
        <v>44</v>
      </c>
      <c r="B37" s="78">
        <v>80930</v>
      </c>
      <c r="C37" s="182">
        <v>9814</v>
      </c>
      <c r="D37" s="87">
        <v>36413</v>
      </c>
      <c r="E37" s="87">
        <v>21124</v>
      </c>
      <c r="F37" s="87">
        <v>117343</v>
      </c>
      <c r="G37" s="322">
        <v>1.9687762155632362</v>
      </c>
      <c r="H37" s="855">
        <v>14180</v>
      </c>
      <c r="I37" s="560">
        <v>12419</v>
      </c>
      <c r="J37" s="160">
        <v>26599</v>
      </c>
    </row>
    <row r="38" spans="1:10">
      <c r="A38" s="4" t="s">
        <v>45</v>
      </c>
      <c r="B38" s="78">
        <v>148726</v>
      </c>
      <c r="C38" s="182">
        <v>6535</v>
      </c>
      <c r="D38" s="87">
        <v>18711</v>
      </c>
      <c r="E38" s="87">
        <v>42572</v>
      </c>
      <c r="F38" s="87">
        <v>167437</v>
      </c>
      <c r="G38" s="322">
        <v>3.5784018294116389</v>
      </c>
      <c r="H38" s="855">
        <v>6769</v>
      </c>
      <c r="I38" s="560">
        <v>5407</v>
      </c>
      <c r="J38" s="160">
        <v>12176</v>
      </c>
    </row>
    <row r="39" spans="1:10">
      <c r="A39" s="4" t="s">
        <v>46</v>
      </c>
      <c r="B39" s="78">
        <v>116917</v>
      </c>
      <c r="C39" s="182">
        <v>2400</v>
      </c>
      <c r="D39" s="87">
        <v>13334</v>
      </c>
      <c r="E39" s="87">
        <v>50560</v>
      </c>
      <c r="F39" s="87">
        <v>130251</v>
      </c>
      <c r="G39" s="322">
        <v>2.3658771388091693</v>
      </c>
      <c r="H39" s="855">
        <v>10525</v>
      </c>
      <c r="I39" s="561">
        <v>409</v>
      </c>
      <c r="J39" s="160">
        <v>10934</v>
      </c>
    </row>
    <row r="40" spans="1:10">
      <c r="A40" s="4" t="s">
        <v>47</v>
      </c>
      <c r="B40" s="81">
        <v>181429</v>
      </c>
      <c r="C40" s="285">
        <v>0</v>
      </c>
      <c r="D40" s="87">
        <v>237</v>
      </c>
      <c r="E40" s="87">
        <v>23003</v>
      </c>
      <c r="F40" s="87">
        <v>181666</v>
      </c>
      <c r="G40" s="322">
        <v>3.2845055143735311</v>
      </c>
      <c r="H40" s="211">
        <v>237</v>
      </c>
      <c r="I40" s="562">
        <v>0</v>
      </c>
      <c r="J40" s="80">
        <v>237</v>
      </c>
    </row>
    <row r="41" spans="1:10">
      <c r="A41" s="4" t="s">
        <v>48</v>
      </c>
      <c r="B41" s="81">
        <v>25488</v>
      </c>
      <c r="C41" s="285">
        <v>0</v>
      </c>
      <c r="D41" s="87">
        <v>53</v>
      </c>
      <c r="E41" s="87">
        <v>10220</v>
      </c>
      <c r="F41" s="87">
        <v>25541</v>
      </c>
      <c r="G41" s="322">
        <v>0.58493072254666212</v>
      </c>
      <c r="H41" s="211">
        <v>53</v>
      </c>
      <c r="I41" s="562">
        <v>0</v>
      </c>
      <c r="J41" s="80">
        <v>53</v>
      </c>
    </row>
    <row r="42" spans="1:10">
      <c r="A42" s="4" t="s">
        <v>49</v>
      </c>
      <c r="B42" s="78">
        <v>91215</v>
      </c>
      <c r="C42" s="182">
        <v>1518</v>
      </c>
      <c r="D42" s="87">
        <v>4399</v>
      </c>
      <c r="E42" s="87">
        <v>25440</v>
      </c>
      <c r="F42" s="87">
        <v>95614</v>
      </c>
      <c r="G42" s="322">
        <v>1.9186884193205305</v>
      </c>
      <c r="H42" s="856">
        <v>2222</v>
      </c>
      <c r="I42" s="562">
        <v>659</v>
      </c>
      <c r="J42" s="160">
        <v>2881</v>
      </c>
    </row>
    <row r="43" spans="1:10">
      <c r="A43" s="4" t="s">
        <v>50</v>
      </c>
      <c r="B43" s="81">
        <v>106569</v>
      </c>
      <c r="C43" s="285">
        <v>2162</v>
      </c>
      <c r="D43" s="87">
        <v>14949</v>
      </c>
      <c r="E43" s="87">
        <v>26910</v>
      </c>
      <c r="F43" s="87">
        <v>121518</v>
      </c>
      <c r="G43" s="322">
        <v>2.5778107764106917</v>
      </c>
      <c r="H43" s="856">
        <v>12787</v>
      </c>
      <c r="I43" s="562">
        <v>0</v>
      </c>
      <c r="J43" s="80">
        <v>12787</v>
      </c>
    </row>
    <row r="44" spans="1:10">
      <c r="A44" s="4" t="s">
        <v>51</v>
      </c>
      <c r="B44" s="162">
        <v>64064</v>
      </c>
      <c r="C44" s="435">
        <v>0</v>
      </c>
      <c r="D44" s="87">
        <v>4670</v>
      </c>
      <c r="E44" s="87">
        <v>18715</v>
      </c>
      <c r="F44" s="87">
        <v>68734</v>
      </c>
      <c r="G44" s="322">
        <v>1.4552730198386652</v>
      </c>
      <c r="H44" s="856">
        <v>4670</v>
      </c>
      <c r="I44" s="3">
        <v>0</v>
      </c>
      <c r="J44" s="163">
        <v>4670</v>
      </c>
    </row>
    <row r="45" spans="1:10">
      <c r="A45" s="7"/>
      <c r="B45" s="194"/>
      <c r="C45" s="283"/>
      <c r="D45" s="193"/>
      <c r="E45" s="193"/>
      <c r="F45" s="193"/>
      <c r="G45" s="209"/>
      <c r="H45" s="194"/>
      <c r="I45" s="193"/>
      <c r="J45" s="195"/>
    </row>
    <row r="46" spans="1:10">
      <c r="A46" s="8" t="s">
        <v>52</v>
      </c>
      <c r="B46" s="78"/>
      <c r="C46" s="182"/>
      <c r="D46" s="87"/>
      <c r="E46" s="87"/>
      <c r="F46" s="87"/>
      <c r="G46" s="320"/>
      <c r="H46" s="212"/>
      <c r="I46" s="3"/>
      <c r="J46" s="160"/>
    </row>
    <row r="47" spans="1:10">
      <c r="A47" s="4" t="s">
        <v>53</v>
      </c>
      <c r="B47" s="81">
        <v>92958</v>
      </c>
      <c r="C47" s="285">
        <v>438</v>
      </c>
      <c r="D47" s="87">
        <v>15601</v>
      </c>
      <c r="E47" s="87">
        <v>28223</v>
      </c>
      <c r="F47" s="87">
        <v>108559</v>
      </c>
      <c r="G47" s="322">
        <v>1.7121250354856008</v>
      </c>
      <c r="H47" s="211">
        <v>1563</v>
      </c>
      <c r="I47" s="562">
        <v>13600</v>
      </c>
      <c r="J47" s="80">
        <v>15163</v>
      </c>
    </row>
    <row r="48" spans="1:10">
      <c r="A48" s="4" t="s">
        <v>54</v>
      </c>
      <c r="B48" s="78">
        <v>201457</v>
      </c>
      <c r="C48" s="182">
        <v>2237</v>
      </c>
      <c r="D48" s="87">
        <v>21276</v>
      </c>
      <c r="E48" s="87">
        <v>83643</v>
      </c>
      <c r="F48" s="87">
        <v>222733</v>
      </c>
      <c r="G48" s="322">
        <v>3.6565157435072395</v>
      </c>
      <c r="H48" s="211">
        <v>588</v>
      </c>
      <c r="I48" s="562">
        <v>18451</v>
      </c>
      <c r="J48" s="160">
        <v>19039</v>
      </c>
    </row>
    <row r="49" spans="1:10">
      <c r="A49" s="4" t="s">
        <v>55</v>
      </c>
      <c r="B49" s="81">
        <v>112127</v>
      </c>
      <c r="C49" s="285">
        <v>1143</v>
      </c>
      <c r="D49" s="87">
        <v>4223</v>
      </c>
      <c r="E49" s="87">
        <v>31575</v>
      </c>
      <c r="F49" s="87">
        <v>116350</v>
      </c>
      <c r="G49" s="322">
        <v>1.7122128530013392</v>
      </c>
      <c r="H49" s="211">
        <v>1456</v>
      </c>
      <c r="I49" s="562">
        <v>1624</v>
      </c>
      <c r="J49" s="80">
        <v>3080</v>
      </c>
    </row>
    <row r="50" spans="1:10">
      <c r="A50" s="4" t="s">
        <v>56</v>
      </c>
      <c r="B50" s="78">
        <v>76815</v>
      </c>
      <c r="C50" s="182">
        <v>8946</v>
      </c>
      <c r="D50" s="87">
        <v>9697</v>
      </c>
      <c r="E50" s="87">
        <v>38666</v>
      </c>
      <c r="F50" s="87">
        <v>86512</v>
      </c>
      <c r="G50" s="322">
        <v>1.1126229824448588</v>
      </c>
      <c r="H50" s="211">
        <v>751</v>
      </c>
      <c r="I50" s="562">
        <v>0</v>
      </c>
      <c r="J50" s="160">
        <v>751</v>
      </c>
    </row>
    <row r="51" spans="1:10">
      <c r="A51" s="4" t="s">
        <v>57</v>
      </c>
      <c r="B51" s="78">
        <v>120440</v>
      </c>
      <c r="C51" s="182">
        <v>534</v>
      </c>
      <c r="D51" s="87">
        <v>13073</v>
      </c>
      <c r="E51" s="87">
        <v>24510</v>
      </c>
      <c r="F51" s="87">
        <v>133513</v>
      </c>
      <c r="G51" s="322">
        <v>2.0009741622204902</v>
      </c>
      <c r="H51" s="211">
        <v>1158</v>
      </c>
      <c r="I51" s="562">
        <v>11381</v>
      </c>
      <c r="J51" s="160">
        <v>12539</v>
      </c>
    </row>
    <row r="52" spans="1:10">
      <c r="A52" s="4" t="s">
        <v>58</v>
      </c>
      <c r="B52" s="78">
        <v>342944</v>
      </c>
      <c r="C52" s="182">
        <v>10782</v>
      </c>
      <c r="D52" s="87">
        <v>135300</v>
      </c>
      <c r="E52" s="87">
        <v>100982</v>
      </c>
      <c r="F52" s="87">
        <v>478244</v>
      </c>
      <c r="G52" s="322">
        <v>10.217797243884201</v>
      </c>
      <c r="H52" s="211">
        <v>3607</v>
      </c>
      <c r="I52" s="562">
        <v>120911</v>
      </c>
      <c r="J52" s="160">
        <v>124518</v>
      </c>
    </row>
    <row r="53" spans="1:10">
      <c r="A53" s="4" t="s">
        <v>59</v>
      </c>
      <c r="B53" s="78">
        <v>139477</v>
      </c>
      <c r="C53" s="182">
        <v>7942</v>
      </c>
      <c r="D53" s="87">
        <v>32671</v>
      </c>
      <c r="E53" s="87">
        <v>52338</v>
      </c>
      <c r="F53" s="87">
        <v>172148</v>
      </c>
      <c r="G53" s="322">
        <v>2.3347800141051374</v>
      </c>
      <c r="H53" s="211">
        <v>948</v>
      </c>
      <c r="I53" s="562">
        <v>23781</v>
      </c>
      <c r="J53" s="160">
        <v>24729</v>
      </c>
    </row>
    <row r="54" spans="1:10">
      <c r="A54" s="7"/>
      <c r="B54" s="194"/>
      <c r="C54" s="283"/>
      <c r="D54" s="193"/>
      <c r="E54" s="193"/>
      <c r="F54" s="193"/>
      <c r="G54" s="209"/>
      <c r="H54" s="194"/>
      <c r="I54" s="193"/>
      <c r="J54" s="195"/>
    </row>
    <row r="55" spans="1:10">
      <c r="A55" s="8" t="s">
        <v>60</v>
      </c>
      <c r="B55" s="78"/>
      <c r="C55" s="182"/>
      <c r="D55" s="87"/>
      <c r="E55" s="87"/>
      <c r="F55" s="87"/>
      <c r="G55" s="320"/>
      <c r="H55" s="212"/>
      <c r="I55" s="3"/>
      <c r="J55" s="160"/>
    </row>
    <row r="56" spans="1:10">
      <c r="A56" s="4" t="s">
        <v>61</v>
      </c>
      <c r="B56" s="78">
        <v>209728</v>
      </c>
      <c r="C56" s="182">
        <v>3229</v>
      </c>
      <c r="D56" s="87">
        <v>54385</v>
      </c>
      <c r="E56" s="87">
        <v>63954</v>
      </c>
      <c r="F56" s="87">
        <v>264113</v>
      </c>
      <c r="G56" s="320">
        <v>2.4250573868331649</v>
      </c>
      <c r="H56" s="213">
        <v>2989</v>
      </c>
      <c r="I56" s="562">
        <v>48167</v>
      </c>
      <c r="J56" s="160">
        <v>51156</v>
      </c>
    </row>
    <row r="57" spans="1:10">
      <c r="A57" s="4" t="s">
        <v>62</v>
      </c>
      <c r="B57" s="78">
        <v>323023</v>
      </c>
      <c r="C57" s="182">
        <v>22544</v>
      </c>
      <c r="D57" s="87">
        <v>48419</v>
      </c>
      <c r="E57" s="87">
        <v>155078</v>
      </c>
      <c r="F57" s="87">
        <v>371442</v>
      </c>
      <c r="G57" s="320">
        <v>3.5337062617729322</v>
      </c>
      <c r="H57" s="213">
        <v>11750</v>
      </c>
      <c r="I57" s="562">
        <v>14125</v>
      </c>
      <c r="J57" s="160">
        <v>25875</v>
      </c>
    </row>
    <row r="58" spans="1:10">
      <c r="A58" s="4" t="s">
        <v>63</v>
      </c>
      <c r="B58" s="78">
        <v>269248</v>
      </c>
      <c r="C58" s="182">
        <v>4260</v>
      </c>
      <c r="D58" s="87">
        <v>42850</v>
      </c>
      <c r="E58" s="87">
        <v>100143</v>
      </c>
      <c r="F58" s="87">
        <v>312098</v>
      </c>
      <c r="G58" s="320">
        <v>3.5506029579067122</v>
      </c>
      <c r="H58" s="213">
        <v>30169</v>
      </c>
      <c r="I58" s="562">
        <v>8421</v>
      </c>
      <c r="J58" s="160">
        <v>38590</v>
      </c>
    </row>
    <row r="59" spans="1:10">
      <c r="A59" s="4" t="s">
        <v>64</v>
      </c>
      <c r="B59" s="78">
        <v>272686</v>
      </c>
      <c r="C59" s="182">
        <v>3790</v>
      </c>
      <c r="D59" s="87">
        <v>14874</v>
      </c>
      <c r="E59" s="87">
        <v>44309</v>
      </c>
      <c r="F59" s="87">
        <v>287560</v>
      </c>
      <c r="G59" s="320">
        <v>2.7586074577181723</v>
      </c>
      <c r="H59" s="213">
        <v>11084</v>
      </c>
      <c r="I59" s="562">
        <v>0</v>
      </c>
      <c r="J59" s="160">
        <v>11084</v>
      </c>
    </row>
    <row r="60" spans="1:10">
      <c r="A60" s="7"/>
      <c r="B60" s="194"/>
      <c r="C60" s="283"/>
      <c r="D60" s="193"/>
      <c r="E60" s="193"/>
      <c r="F60" s="193"/>
      <c r="G60" s="209"/>
      <c r="H60" s="194"/>
      <c r="I60" s="193"/>
      <c r="J60" s="195"/>
    </row>
    <row r="61" spans="1:10">
      <c r="A61" s="8" t="s">
        <v>65</v>
      </c>
      <c r="B61" s="78"/>
      <c r="C61" s="182"/>
      <c r="D61" s="87"/>
      <c r="E61" s="87"/>
      <c r="F61" s="87"/>
      <c r="G61" s="320"/>
      <c r="H61" s="212"/>
      <c r="I61" s="3"/>
      <c r="J61" s="160"/>
    </row>
    <row r="62" spans="1:10">
      <c r="A62" s="181" t="s">
        <v>66</v>
      </c>
      <c r="B62" s="78">
        <v>632380</v>
      </c>
      <c r="C62" s="182">
        <v>12565</v>
      </c>
      <c r="D62" s="87">
        <v>75737</v>
      </c>
      <c r="E62" s="87">
        <v>259807</v>
      </c>
      <c r="F62" s="87">
        <v>708117</v>
      </c>
      <c r="G62" s="322">
        <v>3.2004420219112704</v>
      </c>
      <c r="H62" s="211">
        <v>35684</v>
      </c>
      <c r="I62" s="562">
        <v>27488</v>
      </c>
      <c r="J62" s="160">
        <v>63172</v>
      </c>
    </row>
    <row r="63" spans="1:10">
      <c r="A63" s="4" t="s">
        <v>67</v>
      </c>
      <c r="B63" s="78">
        <v>900782</v>
      </c>
      <c r="C63" s="182">
        <v>63785</v>
      </c>
      <c r="D63" s="87">
        <v>124315</v>
      </c>
      <c r="E63" s="87">
        <v>299500</v>
      </c>
      <c r="F63" s="87">
        <v>1025097</v>
      </c>
      <c r="G63" s="322">
        <v>3.3942934908577977</v>
      </c>
      <c r="H63" s="211">
        <v>17073</v>
      </c>
      <c r="I63" s="562">
        <v>43457</v>
      </c>
      <c r="J63" s="160">
        <v>60530</v>
      </c>
    </row>
    <row r="64" spans="1:10" ht="15.75" thickBot="1">
      <c r="A64" s="4" t="s">
        <v>68</v>
      </c>
      <c r="B64" s="78">
        <v>613236</v>
      </c>
      <c r="C64" s="87">
        <v>2145</v>
      </c>
      <c r="D64" s="87">
        <v>10939</v>
      </c>
      <c r="E64" s="87">
        <v>166517</v>
      </c>
      <c r="F64" s="87">
        <v>624175</v>
      </c>
      <c r="G64" s="322">
        <v>3.0712134780597733</v>
      </c>
      <c r="H64" s="211">
        <v>8794</v>
      </c>
      <c r="I64" s="562">
        <v>0</v>
      </c>
      <c r="J64" s="160">
        <v>8794</v>
      </c>
    </row>
    <row r="65" spans="1:10" ht="15.75" thickBot="1">
      <c r="A65" s="838"/>
      <c r="B65" s="991" t="s">
        <v>598</v>
      </c>
      <c r="C65" s="992"/>
      <c r="D65" s="992"/>
      <c r="E65" s="992"/>
      <c r="F65" s="992"/>
      <c r="G65" s="993"/>
      <c r="H65" s="994"/>
      <c r="I65" s="995"/>
      <c r="J65" s="996"/>
    </row>
    <row r="66" spans="1:10" ht="46.5" thickBot="1">
      <c r="A66" s="269" t="s">
        <v>2</v>
      </c>
      <c r="B66" s="839" t="s">
        <v>646</v>
      </c>
      <c r="C66" s="196" t="s">
        <v>650</v>
      </c>
      <c r="D66" s="877" t="s">
        <v>651</v>
      </c>
      <c r="E66" s="877" t="s">
        <v>662</v>
      </c>
      <c r="F66" s="877" t="s">
        <v>648</v>
      </c>
      <c r="G66" s="878" t="s">
        <v>119</v>
      </c>
      <c r="H66" s="997" t="s">
        <v>647</v>
      </c>
      <c r="I66" s="998"/>
      <c r="J66" s="999"/>
    </row>
    <row r="67" spans="1:10">
      <c r="A67" s="270"/>
      <c r="B67" s="194"/>
      <c r="C67" s="283"/>
      <c r="D67" s="193"/>
      <c r="E67" s="193"/>
      <c r="F67" s="193"/>
      <c r="G67" s="209"/>
      <c r="H67" s="2" t="s">
        <v>649</v>
      </c>
      <c r="I67" s="844" t="s">
        <v>684</v>
      </c>
      <c r="J67" s="842" t="s">
        <v>83</v>
      </c>
    </row>
    <row r="68" spans="1:10">
      <c r="A68" s="271" t="s">
        <v>105</v>
      </c>
      <c r="B68" s="78"/>
      <c r="C68" s="182"/>
      <c r="D68" s="87"/>
      <c r="E68" s="87"/>
      <c r="F68" s="87"/>
      <c r="G68" s="320"/>
      <c r="H68" s="213"/>
      <c r="I68" s="562"/>
      <c r="J68" s="868"/>
    </row>
    <row r="69" spans="1:10">
      <c r="A69" s="4" t="s">
        <v>70</v>
      </c>
      <c r="B69" s="78">
        <v>353015</v>
      </c>
      <c r="C69" s="182">
        <v>4590</v>
      </c>
      <c r="D69" s="87">
        <v>14584</v>
      </c>
      <c r="E69" s="87">
        <v>142368</v>
      </c>
      <c r="F69" s="87">
        <v>367599</v>
      </c>
      <c r="G69" s="320">
        <v>1.5238590716704874</v>
      </c>
      <c r="H69" s="213">
        <v>8930</v>
      </c>
      <c r="I69" s="562">
        <v>1064</v>
      </c>
      <c r="J69" s="868">
        <v>9994</v>
      </c>
    </row>
    <row r="70" spans="1:10">
      <c r="A70" s="4" t="s">
        <v>69</v>
      </c>
      <c r="B70" s="78">
        <v>956259</v>
      </c>
      <c r="C70" s="182">
        <v>4382</v>
      </c>
      <c r="D70" s="87">
        <v>45027</v>
      </c>
      <c r="E70" s="87">
        <v>337688</v>
      </c>
      <c r="F70" s="87">
        <v>1001286</v>
      </c>
      <c r="G70" s="320">
        <v>6.0707547169811322</v>
      </c>
      <c r="H70" s="213">
        <v>10601</v>
      </c>
      <c r="I70" s="562">
        <v>30044</v>
      </c>
      <c r="J70" s="868">
        <v>40645</v>
      </c>
    </row>
    <row r="71" spans="1:10">
      <c r="A71" s="7"/>
      <c r="B71" s="194"/>
      <c r="C71" s="283"/>
      <c r="D71" s="193"/>
      <c r="E71" s="193"/>
      <c r="F71" s="193"/>
      <c r="G71" s="209"/>
      <c r="H71" s="563"/>
      <c r="I71" s="867"/>
      <c r="J71" s="195"/>
    </row>
    <row r="72" spans="1:10">
      <c r="A72" s="235" t="s">
        <v>71</v>
      </c>
      <c r="B72" s="98"/>
      <c r="C72" s="284"/>
      <c r="D72" s="99"/>
      <c r="E72" s="99"/>
      <c r="F72" s="99"/>
      <c r="G72" s="320"/>
      <c r="H72" s="213"/>
      <c r="I72" s="562"/>
      <c r="J72" s="869"/>
    </row>
    <row r="73" spans="1:10">
      <c r="A73" s="4" t="s">
        <v>72</v>
      </c>
      <c r="B73" s="81">
        <v>7255</v>
      </c>
      <c r="C73" s="285">
        <v>0</v>
      </c>
      <c r="D73" s="87">
        <v>342</v>
      </c>
      <c r="E73" s="87">
        <v>1017</v>
      </c>
      <c r="F73" s="87">
        <v>7597</v>
      </c>
      <c r="G73" s="320">
        <v>0.60917328201427312</v>
      </c>
      <c r="H73" s="213">
        <v>342</v>
      </c>
      <c r="I73" s="562">
        <v>0</v>
      </c>
      <c r="J73" s="870">
        <v>342</v>
      </c>
    </row>
    <row r="74" spans="1:10" ht="15.75" thickBot="1">
      <c r="A74" s="236" t="s">
        <v>73</v>
      </c>
      <c r="B74" s="188">
        <v>58404</v>
      </c>
      <c r="C74" s="286">
        <v>0</v>
      </c>
      <c r="D74" s="185">
        <v>8879</v>
      </c>
      <c r="E74" s="185">
        <v>18570</v>
      </c>
      <c r="F74" s="185">
        <v>67283</v>
      </c>
      <c r="G74" s="320">
        <v>4.3254901960784311</v>
      </c>
      <c r="H74" s="857">
        <v>150</v>
      </c>
      <c r="I74" s="858">
        <v>8729</v>
      </c>
      <c r="J74" s="871">
        <v>8879</v>
      </c>
    </row>
    <row r="75" spans="1:10" ht="15.75" thickBot="1">
      <c r="A75" s="229" t="s">
        <v>74</v>
      </c>
      <c r="B75" s="818">
        <f>SUM(B5:B74)</f>
        <v>7279458</v>
      </c>
      <c r="C75" s="816">
        <f>SUM(C5:C74)</f>
        <v>188767</v>
      </c>
      <c r="D75" s="817">
        <f>SUM(D5:D74)</f>
        <v>838928</v>
      </c>
      <c r="E75" s="817">
        <f>SUM(E5:E74)</f>
        <v>2421498</v>
      </c>
      <c r="F75" s="106">
        <f>SUM(F5:F74)</f>
        <v>8118873</v>
      </c>
      <c r="G75" s="872">
        <f>F75/2959410</f>
        <v>2.7434093282106908</v>
      </c>
      <c r="H75" s="818">
        <f>SUM(H5:H32)+SUM(H37:H64)+SUM(H69:H74)</f>
        <v>241787</v>
      </c>
      <c r="I75" s="818">
        <f>SUM(I5:I32)+SUM(I37:I64)+SUM(I69:I74)</f>
        <v>408374</v>
      </c>
      <c r="J75" s="819">
        <f>SUM(J5:J32)+SUM(J37:J64)+SUM(J69:J74)</f>
        <v>650161</v>
      </c>
    </row>
    <row r="78" spans="1:10" ht="45">
      <c r="A78" s="230" t="s">
        <v>663</v>
      </c>
    </row>
  </sheetData>
  <mergeCells count="9">
    <mergeCell ref="B65:G65"/>
    <mergeCell ref="H65:J65"/>
    <mergeCell ref="H66:J66"/>
    <mergeCell ref="B1:G1"/>
    <mergeCell ref="H1:J1"/>
    <mergeCell ref="H2:J2"/>
    <mergeCell ref="B33:G33"/>
    <mergeCell ref="H33:J33"/>
    <mergeCell ref="H34:J34"/>
  </mergeCells>
  <pageMargins left="0.7" right="0.7" top="0.75" bottom="0.75" header="0.3" footer="0.3"/>
  <pageSetup orientation="landscape" verticalDpi="300" r:id="rId1"/>
  <headerFooter>
    <oddHeader>&amp;L2016 Annual Statistical Report&amp;CSystemwide Circulation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view="pageLayout" topLeftCell="A82" zoomScaleNormal="90" workbookViewId="0">
      <selection activeCell="A85" sqref="A85"/>
    </sheetView>
  </sheetViews>
  <sheetFormatPr defaultRowHeight="15"/>
  <cols>
    <col min="1" max="1" width="40.42578125" bestFit="1" customWidth="1"/>
    <col min="6" max="6" width="9.85546875" bestFit="1" customWidth="1"/>
    <col min="9" max="9" width="10.42578125" customWidth="1"/>
    <col min="10" max="10" width="10.28515625" customWidth="1"/>
    <col min="15" max="16" width="9.85546875" customWidth="1"/>
    <col min="17" max="17" width="9.7109375" customWidth="1"/>
    <col min="19" max="19" width="9.140625" style="776"/>
    <col min="20" max="20" width="10.140625" customWidth="1"/>
  </cols>
  <sheetData>
    <row r="1" spans="1:19">
      <c r="A1" s="107"/>
      <c r="B1" s="1013" t="s">
        <v>120</v>
      </c>
      <c r="C1" s="1014"/>
      <c r="D1" s="1014"/>
      <c r="E1" s="1015"/>
      <c r="F1" s="1016" t="s">
        <v>121</v>
      </c>
      <c r="G1" s="1017"/>
      <c r="H1" s="1017"/>
      <c r="I1" s="1017"/>
      <c r="J1" s="1018"/>
      <c r="K1" s="1019" t="s">
        <v>122</v>
      </c>
      <c r="L1" s="1020"/>
      <c r="M1" s="1020"/>
      <c r="N1" s="1021"/>
      <c r="O1" s="1022" t="s">
        <v>123</v>
      </c>
      <c r="P1" s="1023"/>
      <c r="Q1" s="1023"/>
      <c r="R1" s="1024"/>
      <c r="S1"/>
    </row>
    <row r="2" spans="1:19" ht="49.5" customHeight="1" thickBot="1">
      <c r="A2" s="43" t="s">
        <v>2</v>
      </c>
      <c r="B2" s="108" t="s">
        <v>124</v>
      </c>
      <c r="C2" s="109" t="s">
        <v>125</v>
      </c>
      <c r="D2" s="109" t="s">
        <v>126</v>
      </c>
      <c r="E2" s="110" t="s">
        <v>127</v>
      </c>
      <c r="F2" s="111" t="s">
        <v>128</v>
      </c>
      <c r="G2" s="311" t="s">
        <v>688</v>
      </c>
      <c r="H2" s="109" t="s">
        <v>130</v>
      </c>
      <c r="I2" s="312" t="s">
        <v>131</v>
      </c>
      <c r="J2" s="112" t="s">
        <v>132</v>
      </c>
      <c r="K2" s="113" t="s">
        <v>133</v>
      </c>
      <c r="L2" s="197" t="s">
        <v>593</v>
      </c>
      <c r="M2" s="114" t="s">
        <v>134</v>
      </c>
      <c r="N2" s="115" t="s">
        <v>83</v>
      </c>
      <c r="O2" s="116" t="s">
        <v>135</v>
      </c>
      <c r="P2" s="197" t="s">
        <v>687</v>
      </c>
      <c r="Q2" s="117" t="s">
        <v>136</v>
      </c>
      <c r="R2" s="118" t="s">
        <v>137</v>
      </c>
      <c r="S2"/>
    </row>
    <row r="3" spans="1:19" ht="15.75" thickBot="1">
      <c r="A3" s="20" t="s">
        <v>14</v>
      </c>
      <c r="B3" s="119"/>
      <c r="C3" s="120"/>
      <c r="D3" s="120"/>
      <c r="E3" s="121"/>
      <c r="F3" s="119"/>
      <c r="G3" s="120"/>
      <c r="H3" s="120"/>
      <c r="I3" s="120"/>
      <c r="J3" s="121"/>
      <c r="K3" s="119"/>
      <c r="L3" s="120"/>
      <c r="M3" s="120"/>
      <c r="N3" s="121"/>
      <c r="O3" s="119"/>
      <c r="P3" s="120"/>
      <c r="Q3" s="120"/>
      <c r="R3" s="121"/>
      <c r="S3"/>
    </row>
    <row r="4" spans="1:19">
      <c r="A4" s="12" t="s">
        <v>15</v>
      </c>
      <c r="B4" s="122">
        <v>165</v>
      </c>
      <c r="C4" s="123">
        <v>56</v>
      </c>
      <c r="D4" s="123">
        <v>155</v>
      </c>
      <c r="E4" s="124">
        <v>85</v>
      </c>
      <c r="F4" s="711">
        <v>10587</v>
      </c>
      <c r="G4" s="712">
        <v>1.2810987415295256</v>
      </c>
      <c r="H4" s="713">
        <v>1632</v>
      </c>
      <c r="I4" s="714">
        <v>0.19748305905130686</v>
      </c>
      <c r="J4" s="124">
        <v>276</v>
      </c>
      <c r="K4" s="122">
        <v>28</v>
      </c>
      <c r="L4" s="174">
        <v>0</v>
      </c>
      <c r="M4" s="123">
        <v>0</v>
      </c>
      <c r="N4" s="124">
        <v>39</v>
      </c>
      <c r="O4" s="122">
        <v>533</v>
      </c>
      <c r="P4" s="174">
        <v>0</v>
      </c>
      <c r="Q4" s="123">
        <v>0</v>
      </c>
      <c r="R4" s="124">
        <v>655</v>
      </c>
      <c r="S4"/>
    </row>
    <row r="5" spans="1:19">
      <c r="A5" s="12" t="s">
        <v>16</v>
      </c>
      <c r="B5" s="125">
        <v>233</v>
      </c>
      <c r="C5" s="126">
        <v>152</v>
      </c>
      <c r="D5" s="126">
        <v>23</v>
      </c>
      <c r="E5" s="127">
        <v>3</v>
      </c>
      <c r="F5" s="128">
        <v>34446</v>
      </c>
      <c r="G5" s="310">
        <v>3.3589468551925892</v>
      </c>
      <c r="H5" s="129">
        <v>2771</v>
      </c>
      <c r="I5" s="313">
        <v>0.27020965382740125</v>
      </c>
      <c r="J5" s="130">
        <v>4270</v>
      </c>
      <c r="K5" s="564">
        <v>20</v>
      </c>
      <c r="L5" s="565">
        <v>0</v>
      </c>
      <c r="M5" s="566">
        <v>0</v>
      </c>
      <c r="N5" s="567">
        <v>26</v>
      </c>
      <c r="O5" s="564">
        <v>500</v>
      </c>
      <c r="P5" s="565">
        <v>0</v>
      </c>
      <c r="Q5" s="566">
        <v>0</v>
      </c>
      <c r="R5" s="567">
        <v>608</v>
      </c>
      <c r="S5"/>
    </row>
    <row r="6" spans="1:19">
      <c r="A6" s="12" t="s">
        <v>90</v>
      </c>
      <c r="B6" s="125">
        <v>357</v>
      </c>
      <c r="C6" s="126">
        <v>345</v>
      </c>
      <c r="D6" s="126">
        <v>311</v>
      </c>
      <c r="E6" s="127">
        <v>178</v>
      </c>
      <c r="F6" s="128">
        <v>37600</v>
      </c>
      <c r="G6" s="310">
        <v>1.9214063058919719</v>
      </c>
      <c r="H6" s="129">
        <v>3937</v>
      </c>
      <c r="I6" s="313">
        <v>0.20118554857172058</v>
      </c>
      <c r="J6" s="130">
        <v>4153</v>
      </c>
      <c r="K6" s="125">
        <v>84</v>
      </c>
      <c r="L6" s="175">
        <v>0</v>
      </c>
      <c r="M6" s="126">
        <v>1</v>
      </c>
      <c r="N6" s="127">
        <v>112</v>
      </c>
      <c r="O6" s="128">
        <v>1188</v>
      </c>
      <c r="P6" s="198">
        <v>0</v>
      </c>
      <c r="Q6" s="126">
        <v>14</v>
      </c>
      <c r="R6" s="130">
        <v>1373</v>
      </c>
      <c r="S6"/>
    </row>
    <row r="7" spans="1:19">
      <c r="A7" s="12" t="s">
        <v>18</v>
      </c>
      <c r="B7" s="125">
        <v>164</v>
      </c>
      <c r="C7" s="126">
        <v>148</v>
      </c>
      <c r="D7" s="126">
        <v>152</v>
      </c>
      <c r="E7" s="127">
        <v>104</v>
      </c>
      <c r="F7" s="128">
        <v>35884</v>
      </c>
      <c r="G7" s="310">
        <v>3.9264689791005583</v>
      </c>
      <c r="H7" s="129">
        <v>3615</v>
      </c>
      <c r="I7" s="313">
        <v>0.39555750082065871</v>
      </c>
      <c r="J7" s="130">
        <v>3585</v>
      </c>
      <c r="K7" s="125">
        <v>69</v>
      </c>
      <c r="L7" s="175">
        <v>0</v>
      </c>
      <c r="M7" s="126">
        <v>4</v>
      </c>
      <c r="N7" s="127">
        <v>79</v>
      </c>
      <c r="O7" s="125">
        <v>898</v>
      </c>
      <c r="P7" s="175">
        <v>0</v>
      </c>
      <c r="Q7" s="126">
        <v>64</v>
      </c>
      <c r="R7" s="127">
        <v>985</v>
      </c>
      <c r="S7"/>
    </row>
    <row r="8" spans="1:19">
      <c r="A8" s="12" t="s">
        <v>20</v>
      </c>
      <c r="B8" s="125">
        <v>121</v>
      </c>
      <c r="C8" s="126">
        <v>116</v>
      </c>
      <c r="D8" s="126">
        <v>274</v>
      </c>
      <c r="E8" s="127">
        <v>240</v>
      </c>
      <c r="F8" s="128">
        <v>15036</v>
      </c>
      <c r="G8" s="310">
        <v>1.7662398684365088</v>
      </c>
      <c r="H8" s="129">
        <v>3616</v>
      </c>
      <c r="I8" s="313">
        <v>0.42476212850933864</v>
      </c>
      <c r="J8" s="130">
        <v>10707</v>
      </c>
      <c r="K8" s="125">
        <v>28</v>
      </c>
      <c r="L8" s="175">
        <v>0</v>
      </c>
      <c r="M8" s="126">
        <v>0</v>
      </c>
      <c r="N8" s="127">
        <v>67</v>
      </c>
      <c r="O8" s="128">
        <v>808</v>
      </c>
      <c r="P8" s="198">
        <v>0</v>
      </c>
      <c r="Q8" s="126">
        <v>0</v>
      </c>
      <c r="R8" s="130">
        <v>1361</v>
      </c>
      <c r="S8"/>
    </row>
    <row r="9" spans="1:19">
      <c r="A9" s="12" t="s">
        <v>21</v>
      </c>
      <c r="B9" s="125">
        <v>75</v>
      </c>
      <c r="C9" s="126">
        <v>60</v>
      </c>
      <c r="D9" s="126">
        <v>221</v>
      </c>
      <c r="E9" s="127">
        <v>195</v>
      </c>
      <c r="F9" s="128">
        <v>11216</v>
      </c>
      <c r="G9" s="310">
        <v>1.526194040005443</v>
      </c>
      <c r="H9" s="129">
        <v>3803</v>
      </c>
      <c r="I9" s="313">
        <v>0.51748537215947743</v>
      </c>
      <c r="J9" s="130">
        <v>3410</v>
      </c>
      <c r="K9" s="125">
        <v>9</v>
      </c>
      <c r="L9" s="175">
        <v>0</v>
      </c>
      <c r="M9" s="126">
        <v>4</v>
      </c>
      <c r="N9" s="127">
        <v>19</v>
      </c>
      <c r="O9" s="125">
        <v>140</v>
      </c>
      <c r="P9" s="175">
        <v>0</v>
      </c>
      <c r="Q9" s="126">
        <v>146</v>
      </c>
      <c r="R9" s="127">
        <v>286</v>
      </c>
      <c r="S9"/>
    </row>
    <row r="10" spans="1:19">
      <c r="A10" s="12" t="s">
        <v>22</v>
      </c>
      <c r="B10" s="125">
        <v>133</v>
      </c>
      <c r="C10" s="126">
        <v>103</v>
      </c>
      <c r="D10" s="129">
        <v>307</v>
      </c>
      <c r="E10" s="130">
        <v>179</v>
      </c>
      <c r="F10" s="128">
        <v>13504</v>
      </c>
      <c r="G10" s="310">
        <v>1.2234100380503714</v>
      </c>
      <c r="H10" s="129">
        <v>5713</v>
      </c>
      <c r="I10" s="313">
        <v>0.51757564776227583</v>
      </c>
      <c r="J10" s="130">
        <v>2718</v>
      </c>
      <c r="K10" s="125">
        <v>50</v>
      </c>
      <c r="L10" s="175">
        <v>0</v>
      </c>
      <c r="M10" s="126">
        <v>0</v>
      </c>
      <c r="N10" s="127">
        <v>60</v>
      </c>
      <c r="O10" s="125">
        <v>861</v>
      </c>
      <c r="P10" s="175">
        <v>0</v>
      </c>
      <c r="Q10" s="126">
        <v>0</v>
      </c>
      <c r="R10" s="127">
        <v>888</v>
      </c>
      <c r="S10"/>
    </row>
    <row r="11" spans="1:19">
      <c r="A11" s="12" t="s">
        <v>23</v>
      </c>
      <c r="B11" s="125">
        <v>75</v>
      </c>
      <c r="C11" s="126">
        <v>53</v>
      </c>
      <c r="D11" s="126">
        <v>76</v>
      </c>
      <c r="E11" s="127">
        <v>34</v>
      </c>
      <c r="F11" s="128">
        <v>21002</v>
      </c>
      <c r="G11" s="310">
        <v>3.5925419089976054</v>
      </c>
      <c r="H11" s="129">
        <v>5891</v>
      </c>
      <c r="I11" s="313">
        <v>1.0076975709887102</v>
      </c>
      <c r="J11" s="130">
        <v>2201</v>
      </c>
      <c r="K11" s="125">
        <v>36</v>
      </c>
      <c r="L11" s="175">
        <v>0</v>
      </c>
      <c r="M11" s="126">
        <v>0</v>
      </c>
      <c r="N11" s="127">
        <v>55</v>
      </c>
      <c r="O11" s="128">
        <v>3460</v>
      </c>
      <c r="P11" s="198">
        <v>0</v>
      </c>
      <c r="Q11" s="126">
        <v>0</v>
      </c>
      <c r="R11" s="130">
        <v>6425</v>
      </c>
      <c r="S11"/>
    </row>
    <row r="12" spans="1:19">
      <c r="A12" s="12" t="s">
        <v>24</v>
      </c>
      <c r="B12" s="125">
        <v>162</v>
      </c>
      <c r="C12" s="126">
        <v>42</v>
      </c>
      <c r="D12" s="126">
        <v>36</v>
      </c>
      <c r="E12" s="127">
        <v>25</v>
      </c>
      <c r="F12" s="128">
        <v>32515</v>
      </c>
      <c r="G12" s="310">
        <v>2.2589273308322912</v>
      </c>
      <c r="H12" s="129">
        <v>12489</v>
      </c>
      <c r="I12" s="313">
        <v>0.86765318882867859</v>
      </c>
      <c r="J12" s="130">
        <v>14865</v>
      </c>
      <c r="K12" s="125">
        <v>4</v>
      </c>
      <c r="L12" s="175">
        <v>0</v>
      </c>
      <c r="M12" s="126">
        <v>2</v>
      </c>
      <c r="N12" s="127">
        <v>4</v>
      </c>
      <c r="O12" s="125">
        <v>140</v>
      </c>
      <c r="P12" s="175">
        <v>0</v>
      </c>
      <c r="Q12" s="126">
        <v>15</v>
      </c>
      <c r="R12" s="127">
        <v>300</v>
      </c>
      <c r="S12"/>
    </row>
    <row r="13" spans="1:19">
      <c r="A13" s="12" t="s">
        <v>583</v>
      </c>
      <c r="B13" s="125">
        <v>60</v>
      </c>
      <c r="C13" s="126">
        <v>55</v>
      </c>
      <c r="D13" s="126">
        <v>177</v>
      </c>
      <c r="E13" s="127">
        <v>115</v>
      </c>
      <c r="F13" s="128">
        <v>12159</v>
      </c>
      <c r="G13" s="310">
        <v>1.3439814303083895</v>
      </c>
      <c r="H13" s="129">
        <v>3571</v>
      </c>
      <c r="I13" s="313">
        <v>0.39471648060130432</v>
      </c>
      <c r="J13" s="127">
        <v>1090</v>
      </c>
      <c r="K13" s="125">
        <v>21</v>
      </c>
      <c r="L13" s="175">
        <v>7</v>
      </c>
      <c r="M13" s="126">
        <v>0</v>
      </c>
      <c r="N13" s="127">
        <v>21</v>
      </c>
      <c r="O13" s="125">
        <v>157</v>
      </c>
      <c r="P13" s="175">
        <v>35</v>
      </c>
      <c r="Q13" s="126">
        <v>0</v>
      </c>
      <c r="R13" s="127">
        <v>192</v>
      </c>
      <c r="S13"/>
    </row>
    <row r="14" spans="1:19">
      <c r="A14" s="12" t="s">
        <v>26</v>
      </c>
      <c r="B14" s="125">
        <v>0</v>
      </c>
      <c r="C14" s="126">
        <v>0</v>
      </c>
      <c r="D14" s="126">
        <v>0</v>
      </c>
      <c r="E14" s="127">
        <v>0</v>
      </c>
      <c r="F14" s="128">
        <v>10893</v>
      </c>
      <c r="G14" s="310">
        <v>0.87346644214577818</v>
      </c>
      <c r="H14" s="129">
        <v>3810</v>
      </c>
      <c r="I14" s="313">
        <v>0.30550878037045948</v>
      </c>
      <c r="J14" s="130">
        <v>1554</v>
      </c>
      <c r="K14" s="125">
        <v>21</v>
      </c>
      <c r="L14" s="175">
        <v>4</v>
      </c>
      <c r="M14" s="126">
        <v>4</v>
      </c>
      <c r="N14" s="127">
        <v>43</v>
      </c>
      <c r="O14" s="125">
        <v>683</v>
      </c>
      <c r="P14" s="175">
        <v>44</v>
      </c>
      <c r="Q14" s="126">
        <v>53</v>
      </c>
      <c r="R14" s="130">
        <v>916</v>
      </c>
      <c r="S14"/>
    </row>
    <row r="15" spans="1:19">
      <c r="A15" s="13"/>
      <c r="B15" s="7"/>
      <c r="C15" s="36"/>
      <c r="D15" s="36"/>
      <c r="E15" s="37"/>
      <c r="F15" s="7"/>
      <c r="G15" s="36"/>
      <c r="H15" s="36"/>
      <c r="I15" s="36"/>
      <c r="J15" s="37"/>
      <c r="K15" s="7"/>
      <c r="L15" s="36"/>
      <c r="M15" s="36"/>
      <c r="N15" s="37"/>
      <c r="O15" s="7"/>
      <c r="P15" s="36"/>
      <c r="Q15" s="36"/>
      <c r="R15" s="37"/>
      <c r="S15"/>
    </row>
    <row r="16" spans="1:19">
      <c r="A16" s="11" t="s">
        <v>27</v>
      </c>
      <c r="B16" s="125"/>
      <c r="C16" s="126"/>
      <c r="D16" s="126"/>
      <c r="E16" s="127"/>
      <c r="F16" s="128"/>
      <c r="G16" s="310"/>
      <c r="H16" s="129"/>
      <c r="I16" s="314"/>
      <c r="J16" s="130"/>
      <c r="K16" s="125"/>
      <c r="L16" s="175"/>
      <c r="M16" s="126"/>
      <c r="N16" s="127"/>
      <c r="O16" s="128"/>
      <c r="P16" s="198"/>
      <c r="Q16" s="126"/>
      <c r="R16" s="130"/>
      <c r="S16"/>
    </row>
    <row r="17" spans="1:19">
      <c r="A17" s="12" t="s">
        <v>28</v>
      </c>
      <c r="B17" s="125">
        <v>381</v>
      </c>
      <c r="C17" s="126">
        <v>164</v>
      </c>
      <c r="D17" s="126">
        <v>629</v>
      </c>
      <c r="E17" s="127">
        <v>337</v>
      </c>
      <c r="F17" s="128">
        <v>100106</v>
      </c>
      <c r="G17" s="310">
        <v>3.0578855728991661</v>
      </c>
      <c r="H17" s="129">
        <v>13255</v>
      </c>
      <c r="I17" s="313">
        <v>0.40489354552952317</v>
      </c>
      <c r="J17" s="130">
        <v>3989</v>
      </c>
      <c r="K17" s="125">
        <v>84</v>
      </c>
      <c r="L17" s="175">
        <v>45</v>
      </c>
      <c r="M17" s="126">
        <v>22</v>
      </c>
      <c r="N17" s="127">
        <v>120</v>
      </c>
      <c r="O17" s="128">
        <v>2236</v>
      </c>
      <c r="P17" s="198">
        <v>909</v>
      </c>
      <c r="Q17" s="126">
        <v>278</v>
      </c>
      <c r="R17" s="130">
        <v>2888</v>
      </c>
      <c r="S17"/>
    </row>
    <row r="18" spans="1:19">
      <c r="A18" s="12" t="s">
        <v>29</v>
      </c>
      <c r="B18" s="125">
        <v>510</v>
      </c>
      <c r="C18" s="126">
        <v>417</v>
      </c>
      <c r="D18" s="126">
        <v>404</v>
      </c>
      <c r="E18" s="127">
        <v>192</v>
      </c>
      <c r="F18" s="128">
        <v>72591</v>
      </c>
      <c r="G18" s="310">
        <v>3.0488890755596625</v>
      </c>
      <c r="H18" s="129">
        <v>10059</v>
      </c>
      <c r="I18" s="313">
        <v>0.42248729472048385</v>
      </c>
      <c r="J18" s="130">
        <v>10564</v>
      </c>
      <c r="K18" s="125">
        <v>74</v>
      </c>
      <c r="L18" s="175">
        <v>46</v>
      </c>
      <c r="M18" s="126">
        <v>0</v>
      </c>
      <c r="N18" s="127">
        <v>104</v>
      </c>
      <c r="O18" s="128">
        <v>2153</v>
      </c>
      <c r="P18" s="198">
        <v>1041</v>
      </c>
      <c r="Q18" s="126">
        <v>0</v>
      </c>
      <c r="R18" s="130">
        <v>2954</v>
      </c>
      <c r="S18"/>
    </row>
    <row r="19" spans="1:19">
      <c r="A19" s="12" t="s">
        <v>30</v>
      </c>
      <c r="B19" s="125">
        <v>279</v>
      </c>
      <c r="C19" s="126">
        <v>265</v>
      </c>
      <c r="D19" s="126">
        <v>47</v>
      </c>
      <c r="E19" s="127">
        <v>33</v>
      </c>
      <c r="F19" s="128">
        <v>89982</v>
      </c>
      <c r="G19" s="310">
        <v>2.5149389306576482</v>
      </c>
      <c r="H19" s="129">
        <v>13049</v>
      </c>
      <c r="I19" s="313">
        <v>0.36471114340814442</v>
      </c>
      <c r="J19" s="130">
        <v>19781</v>
      </c>
      <c r="K19" s="125">
        <v>51</v>
      </c>
      <c r="L19" s="175">
        <v>46</v>
      </c>
      <c r="M19" s="126">
        <v>1</v>
      </c>
      <c r="N19" s="127">
        <v>108</v>
      </c>
      <c r="O19" s="128">
        <v>2278</v>
      </c>
      <c r="P19" s="198">
        <v>2070</v>
      </c>
      <c r="Q19" s="126">
        <v>5</v>
      </c>
      <c r="R19" s="130">
        <v>4163</v>
      </c>
      <c r="S19"/>
    </row>
    <row r="20" spans="1:19">
      <c r="A20" s="12" t="s">
        <v>31</v>
      </c>
      <c r="B20" s="125">
        <v>681</v>
      </c>
      <c r="C20" s="126">
        <v>426</v>
      </c>
      <c r="D20" s="126">
        <v>155</v>
      </c>
      <c r="E20" s="127">
        <v>73</v>
      </c>
      <c r="F20" s="128">
        <v>65794</v>
      </c>
      <c r="G20" s="310">
        <v>2.0265508532002712</v>
      </c>
      <c r="H20" s="129">
        <v>19863</v>
      </c>
      <c r="I20" s="313">
        <v>0.61180927739789315</v>
      </c>
      <c r="J20" s="130">
        <v>36311</v>
      </c>
      <c r="K20" s="125">
        <v>123</v>
      </c>
      <c r="L20" s="175">
        <v>0</v>
      </c>
      <c r="M20" s="126">
        <v>0</v>
      </c>
      <c r="N20" s="127">
        <v>144</v>
      </c>
      <c r="O20" s="128">
        <v>1921</v>
      </c>
      <c r="P20" s="198">
        <v>0</v>
      </c>
      <c r="Q20" s="126">
        <v>0</v>
      </c>
      <c r="R20" s="130">
        <v>2257</v>
      </c>
      <c r="S20"/>
    </row>
    <row r="21" spans="1:19">
      <c r="A21" s="12" t="s">
        <v>32</v>
      </c>
      <c r="B21" s="125">
        <v>86</v>
      </c>
      <c r="C21" s="126">
        <v>34</v>
      </c>
      <c r="D21" s="126">
        <v>139</v>
      </c>
      <c r="E21" s="127">
        <v>92</v>
      </c>
      <c r="F21" s="128">
        <v>56708</v>
      </c>
      <c r="G21" s="310">
        <v>2.6654759106933019</v>
      </c>
      <c r="H21" s="126">
        <v>822</v>
      </c>
      <c r="I21" s="313">
        <v>3.8636897767332548E-2</v>
      </c>
      <c r="J21" s="130">
        <v>3816</v>
      </c>
      <c r="K21" s="125">
        <v>54</v>
      </c>
      <c r="L21" s="175">
        <v>54</v>
      </c>
      <c r="M21" s="126">
        <v>0</v>
      </c>
      <c r="N21" s="127">
        <v>76</v>
      </c>
      <c r="O21" s="128">
        <v>2364</v>
      </c>
      <c r="P21" s="198">
        <v>1665</v>
      </c>
      <c r="Q21" s="126">
        <v>0</v>
      </c>
      <c r="R21" s="130">
        <v>2540</v>
      </c>
      <c r="S21"/>
    </row>
    <row r="22" spans="1:19">
      <c r="A22" s="12" t="s">
        <v>33</v>
      </c>
      <c r="B22" s="125">
        <v>166</v>
      </c>
      <c r="C22" s="126">
        <v>189</v>
      </c>
      <c r="D22" s="126">
        <v>271</v>
      </c>
      <c r="E22" s="127">
        <v>199</v>
      </c>
      <c r="F22" s="128">
        <v>52848</v>
      </c>
      <c r="G22" s="310">
        <v>1.770096463022508</v>
      </c>
      <c r="H22" s="129">
        <v>9872</v>
      </c>
      <c r="I22" s="313">
        <v>0.33065380493033225</v>
      </c>
      <c r="J22" s="130">
        <v>6589</v>
      </c>
      <c r="K22" s="125">
        <v>12</v>
      </c>
      <c r="L22" s="175">
        <v>10</v>
      </c>
      <c r="M22" s="126">
        <v>11</v>
      </c>
      <c r="N22" s="127">
        <v>47</v>
      </c>
      <c r="O22" s="128">
        <v>1013</v>
      </c>
      <c r="P22" s="198">
        <v>181</v>
      </c>
      <c r="Q22" s="126">
        <v>59</v>
      </c>
      <c r="R22" s="130">
        <v>1780</v>
      </c>
      <c r="S22"/>
    </row>
    <row r="23" spans="1:19">
      <c r="A23" s="12" t="s">
        <v>34</v>
      </c>
      <c r="B23" s="125">
        <v>257</v>
      </c>
      <c r="C23" s="126">
        <v>198</v>
      </c>
      <c r="D23" s="126">
        <v>379</v>
      </c>
      <c r="E23" s="127">
        <v>262</v>
      </c>
      <c r="F23" s="128">
        <v>32394</v>
      </c>
      <c r="G23" s="310">
        <v>1.036674347158218</v>
      </c>
      <c r="H23" s="129">
        <v>26512</v>
      </c>
      <c r="I23" s="313">
        <v>0.84843830005120324</v>
      </c>
      <c r="J23" s="130">
        <v>6519</v>
      </c>
      <c r="K23" s="125">
        <v>155</v>
      </c>
      <c r="L23" s="175">
        <v>38</v>
      </c>
      <c r="M23" s="126">
        <v>22</v>
      </c>
      <c r="N23" s="127">
        <v>259</v>
      </c>
      <c r="O23" s="128">
        <v>3301</v>
      </c>
      <c r="P23" s="198">
        <v>384</v>
      </c>
      <c r="Q23" s="126">
        <v>30</v>
      </c>
      <c r="R23" s="130">
        <v>3856</v>
      </c>
      <c r="S23"/>
    </row>
    <row r="24" spans="1:19">
      <c r="A24" s="12" t="s">
        <v>35</v>
      </c>
      <c r="B24" s="125">
        <v>264</v>
      </c>
      <c r="C24" s="126">
        <v>35</v>
      </c>
      <c r="D24" s="126">
        <v>232</v>
      </c>
      <c r="E24" s="127">
        <v>126</v>
      </c>
      <c r="F24" s="128">
        <v>44779</v>
      </c>
      <c r="G24" s="310">
        <v>1.4300907000510987</v>
      </c>
      <c r="H24" s="129">
        <v>14626</v>
      </c>
      <c r="I24" s="313">
        <v>0.46710526315789475</v>
      </c>
      <c r="J24" s="130">
        <v>1992</v>
      </c>
      <c r="K24" s="125">
        <v>62</v>
      </c>
      <c r="L24" s="175">
        <v>23</v>
      </c>
      <c r="M24" s="126">
        <v>3</v>
      </c>
      <c r="N24" s="127">
        <v>99</v>
      </c>
      <c r="O24" s="125">
        <v>1659</v>
      </c>
      <c r="P24" s="175">
        <v>234</v>
      </c>
      <c r="Q24" s="126">
        <v>88</v>
      </c>
      <c r="R24" s="127">
        <v>2134</v>
      </c>
      <c r="S24"/>
    </row>
    <row r="25" spans="1:19">
      <c r="A25" s="12" t="s">
        <v>36</v>
      </c>
      <c r="B25" s="125">
        <v>17</v>
      </c>
      <c r="C25" s="126">
        <v>11</v>
      </c>
      <c r="D25" s="126">
        <v>134</v>
      </c>
      <c r="E25" s="127">
        <v>117</v>
      </c>
      <c r="F25" s="128">
        <v>46937</v>
      </c>
      <c r="G25" s="310">
        <v>1.3110527638892768</v>
      </c>
      <c r="H25" s="129">
        <v>9289</v>
      </c>
      <c r="I25" s="313">
        <v>0.25946202620038544</v>
      </c>
      <c r="J25" s="130">
        <v>2182</v>
      </c>
      <c r="K25" s="125">
        <v>18</v>
      </c>
      <c r="L25" s="175">
        <v>0</v>
      </c>
      <c r="M25" s="126">
        <v>0</v>
      </c>
      <c r="N25" s="127">
        <v>31</v>
      </c>
      <c r="O25" s="128">
        <v>702</v>
      </c>
      <c r="P25" s="198">
        <v>0</v>
      </c>
      <c r="Q25" s="126">
        <v>0</v>
      </c>
      <c r="R25" s="130">
        <v>928</v>
      </c>
      <c r="S25"/>
    </row>
    <row r="26" spans="1:19">
      <c r="A26" s="12" t="s">
        <v>37</v>
      </c>
      <c r="B26" s="125">
        <v>124</v>
      </c>
      <c r="C26" s="126">
        <v>94</v>
      </c>
      <c r="D26" s="126">
        <v>196</v>
      </c>
      <c r="E26" s="127">
        <v>89</v>
      </c>
      <c r="F26" s="128">
        <v>103330</v>
      </c>
      <c r="G26" s="310">
        <v>3.5142672516409892</v>
      </c>
      <c r="H26" s="129">
        <v>23359</v>
      </c>
      <c r="I26" s="313">
        <v>0.79444274393769343</v>
      </c>
      <c r="J26" s="130">
        <v>5772</v>
      </c>
      <c r="K26" s="125">
        <v>104</v>
      </c>
      <c r="L26" s="175">
        <v>57</v>
      </c>
      <c r="M26" s="126">
        <v>15</v>
      </c>
      <c r="N26" s="127">
        <v>259</v>
      </c>
      <c r="O26" s="128">
        <v>2432</v>
      </c>
      <c r="P26" s="198">
        <v>489</v>
      </c>
      <c r="Q26" s="126">
        <v>117</v>
      </c>
      <c r="R26" s="130">
        <v>4482</v>
      </c>
      <c r="S26"/>
    </row>
    <row r="27" spans="1:19">
      <c r="A27" s="12" t="s">
        <v>38</v>
      </c>
      <c r="B27" s="125">
        <v>426</v>
      </c>
      <c r="C27" s="126">
        <v>415</v>
      </c>
      <c r="D27" s="126">
        <v>396</v>
      </c>
      <c r="E27" s="127">
        <v>383</v>
      </c>
      <c r="F27" s="128">
        <v>86024</v>
      </c>
      <c r="G27" s="310">
        <v>2.3480729337263893</v>
      </c>
      <c r="H27" s="129">
        <v>19675</v>
      </c>
      <c r="I27" s="313">
        <v>0.53704006987662412</v>
      </c>
      <c r="J27" s="130">
        <v>7415</v>
      </c>
      <c r="K27" s="125">
        <v>153</v>
      </c>
      <c r="L27" s="175">
        <v>75</v>
      </c>
      <c r="M27" s="126">
        <v>8</v>
      </c>
      <c r="N27" s="127">
        <v>171</v>
      </c>
      <c r="O27" s="128">
        <v>4311</v>
      </c>
      <c r="P27" s="198">
        <v>1648</v>
      </c>
      <c r="Q27" s="126">
        <v>18</v>
      </c>
      <c r="R27" s="130">
        <v>4525</v>
      </c>
      <c r="S27"/>
    </row>
    <row r="28" spans="1:19">
      <c r="A28" s="12" t="s">
        <v>39</v>
      </c>
      <c r="B28" s="125">
        <v>64</v>
      </c>
      <c r="C28" s="126">
        <v>57</v>
      </c>
      <c r="D28" s="129">
        <v>720</v>
      </c>
      <c r="E28" s="127">
        <v>418</v>
      </c>
      <c r="F28" s="128">
        <v>28707</v>
      </c>
      <c r="G28" s="310">
        <v>1.0870981179232779</v>
      </c>
      <c r="H28" s="129">
        <v>18785</v>
      </c>
      <c r="I28" s="313">
        <v>0.7113644109516416</v>
      </c>
      <c r="J28" s="130">
        <v>3515</v>
      </c>
      <c r="K28" s="125">
        <v>270</v>
      </c>
      <c r="L28" s="175">
        <v>0</v>
      </c>
      <c r="M28" s="126">
        <v>27</v>
      </c>
      <c r="N28" s="127">
        <v>563</v>
      </c>
      <c r="O28" s="128">
        <v>6472</v>
      </c>
      <c r="P28" s="198">
        <v>0</v>
      </c>
      <c r="Q28" s="129">
        <v>422</v>
      </c>
      <c r="R28" s="130">
        <v>8497</v>
      </c>
      <c r="S28"/>
    </row>
    <row r="29" spans="1:19">
      <c r="A29" s="12" t="s">
        <v>40</v>
      </c>
      <c r="B29" s="125">
        <v>258</v>
      </c>
      <c r="C29" s="126">
        <v>175</v>
      </c>
      <c r="D29" s="126">
        <v>105</v>
      </c>
      <c r="E29" s="127">
        <v>79</v>
      </c>
      <c r="F29" s="128">
        <v>54682</v>
      </c>
      <c r="G29" s="310">
        <v>1.9314753982550952</v>
      </c>
      <c r="H29" s="129">
        <v>17566</v>
      </c>
      <c r="I29" s="313">
        <v>0.62046554342834936</v>
      </c>
      <c r="J29" s="130">
        <v>31811</v>
      </c>
      <c r="K29" s="125">
        <v>20</v>
      </c>
      <c r="L29" s="175">
        <v>0</v>
      </c>
      <c r="M29" s="126">
        <v>0</v>
      </c>
      <c r="N29" s="127">
        <v>32</v>
      </c>
      <c r="O29" s="125">
        <v>895</v>
      </c>
      <c r="P29" s="175">
        <v>0</v>
      </c>
      <c r="Q29" s="126">
        <v>0</v>
      </c>
      <c r="R29" s="130">
        <v>1689</v>
      </c>
      <c r="S29"/>
    </row>
    <row r="30" spans="1:19">
      <c r="A30" s="12" t="s">
        <v>41</v>
      </c>
      <c r="B30" s="125">
        <v>19</v>
      </c>
      <c r="C30" s="126">
        <v>7</v>
      </c>
      <c r="D30" s="129">
        <v>587</v>
      </c>
      <c r="E30" s="127">
        <v>402</v>
      </c>
      <c r="F30" s="128">
        <v>61993</v>
      </c>
      <c r="G30" s="310">
        <v>3.0270019531250001</v>
      </c>
      <c r="H30" s="129">
        <v>27376</v>
      </c>
      <c r="I30" s="313">
        <v>1.33671875</v>
      </c>
      <c r="J30" s="130">
        <v>6318</v>
      </c>
      <c r="K30" s="125">
        <v>22</v>
      </c>
      <c r="L30" s="175">
        <v>1</v>
      </c>
      <c r="M30" s="126">
        <v>7</v>
      </c>
      <c r="N30" s="127">
        <v>232</v>
      </c>
      <c r="O30" s="128">
        <v>1980</v>
      </c>
      <c r="P30" s="198">
        <v>350</v>
      </c>
      <c r="Q30" s="126">
        <v>42</v>
      </c>
      <c r="R30" s="130">
        <v>5471</v>
      </c>
      <c r="S30"/>
    </row>
    <row r="31" spans="1:19" ht="15.75" thickBot="1">
      <c r="A31" s="12" t="s">
        <v>42</v>
      </c>
      <c r="B31" s="125">
        <v>119</v>
      </c>
      <c r="C31" s="126">
        <v>88</v>
      </c>
      <c r="D31" s="126">
        <v>111</v>
      </c>
      <c r="E31" s="127">
        <v>85</v>
      </c>
      <c r="F31" s="145">
        <v>63891</v>
      </c>
      <c r="G31" s="310">
        <v>2.343419894366197</v>
      </c>
      <c r="H31" s="146">
        <v>13947</v>
      </c>
      <c r="I31" s="313">
        <v>0.51155369718309862</v>
      </c>
      <c r="J31" s="147">
        <v>4059</v>
      </c>
      <c r="K31" s="125">
        <v>82</v>
      </c>
      <c r="L31" s="175">
        <v>28</v>
      </c>
      <c r="M31" s="126">
        <v>5</v>
      </c>
      <c r="N31" s="127">
        <v>88</v>
      </c>
      <c r="O31" s="125">
        <v>1915</v>
      </c>
      <c r="P31" s="175">
        <v>1200</v>
      </c>
      <c r="Q31" s="126">
        <v>40</v>
      </c>
      <c r="R31" s="130">
        <v>1955</v>
      </c>
      <c r="S31"/>
    </row>
    <row r="32" spans="1:19" s="584" customFormat="1" ht="15.75" thickBot="1">
      <c r="A32" s="12"/>
      <c r="B32" s="131"/>
      <c r="C32" s="132"/>
      <c r="D32" s="132"/>
      <c r="E32" s="133"/>
      <c r="F32" s="139"/>
      <c r="G32" s="916"/>
      <c r="H32" s="141"/>
      <c r="I32" s="917"/>
      <c r="J32" s="140"/>
      <c r="K32" s="131"/>
      <c r="L32" s="132"/>
      <c r="M32" s="132"/>
      <c r="N32" s="133"/>
      <c r="O32" s="131"/>
      <c r="P32" s="132"/>
      <c r="Q32" s="132"/>
      <c r="R32" s="140"/>
    </row>
    <row r="33" spans="1:19">
      <c r="A33" s="107"/>
      <c r="B33" s="1013" t="s">
        <v>120</v>
      </c>
      <c r="C33" s="1014"/>
      <c r="D33" s="1014"/>
      <c r="E33" s="1015"/>
      <c r="F33" s="1016" t="s">
        <v>121</v>
      </c>
      <c r="G33" s="1017"/>
      <c r="H33" s="1017"/>
      <c r="I33" s="1017"/>
      <c r="J33" s="1018"/>
      <c r="K33" s="1019" t="s">
        <v>122</v>
      </c>
      <c r="L33" s="1020"/>
      <c r="M33" s="1020"/>
      <c r="N33" s="1021"/>
      <c r="O33" s="1022" t="s">
        <v>123</v>
      </c>
      <c r="P33" s="1023"/>
      <c r="Q33" s="1023"/>
      <c r="R33" s="1024"/>
      <c r="S33"/>
    </row>
    <row r="34" spans="1:19" ht="38.25" thickBot="1">
      <c r="A34" s="43" t="s">
        <v>2</v>
      </c>
      <c r="B34" s="622" t="s">
        <v>124</v>
      </c>
      <c r="C34" s="623" t="s">
        <v>125</v>
      </c>
      <c r="D34" s="623" t="s">
        <v>126</v>
      </c>
      <c r="E34" s="624" t="s">
        <v>127</v>
      </c>
      <c r="F34" s="625" t="s">
        <v>128</v>
      </c>
      <c r="G34" s="626" t="s">
        <v>129</v>
      </c>
      <c r="H34" s="623" t="s">
        <v>130</v>
      </c>
      <c r="I34" s="627" t="s">
        <v>131</v>
      </c>
      <c r="J34" s="628" t="s">
        <v>132</v>
      </c>
      <c r="K34" s="116" t="s">
        <v>133</v>
      </c>
      <c r="L34" s="568" t="s">
        <v>593</v>
      </c>
      <c r="M34" s="621" t="s">
        <v>134</v>
      </c>
      <c r="N34" s="117" t="s">
        <v>83</v>
      </c>
      <c r="O34" s="116" t="s">
        <v>135</v>
      </c>
      <c r="P34" s="568" t="s">
        <v>593</v>
      </c>
      <c r="Q34" s="117" t="s">
        <v>136</v>
      </c>
      <c r="R34" s="118" t="s">
        <v>137</v>
      </c>
      <c r="S34"/>
    </row>
    <row r="35" spans="1:19">
      <c r="A35" s="13"/>
      <c r="B35" s="7"/>
      <c r="C35" s="36"/>
      <c r="D35" s="36"/>
      <c r="E35" s="37"/>
      <c r="F35" s="7"/>
      <c r="G35" s="36"/>
      <c r="H35" s="36"/>
      <c r="I35" s="36"/>
      <c r="J35" s="37"/>
      <c r="K35" s="7"/>
      <c r="L35" s="36"/>
      <c r="M35" s="36"/>
      <c r="N35" s="37"/>
      <c r="O35" s="7"/>
      <c r="P35" s="36"/>
      <c r="Q35" s="36"/>
      <c r="R35" s="37"/>
      <c r="S35"/>
    </row>
    <row r="36" spans="1:19">
      <c r="A36" s="11" t="s">
        <v>43</v>
      </c>
      <c r="B36" s="125"/>
      <c r="C36" s="126"/>
      <c r="D36" s="126"/>
      <c r="E36" s="127"/>
      <c r="F36" s="128"/>
      <c r="G36" s="310"/>
      <c r="H36" s="129"/>
      <c r="I36" s="314"/>
      <c r="J36" s="130"/>
      <c r="K36" s="125"/>
      <c r="L36" s="175"/>
      <c r="M36" s="126"/>
      <c r="N36" s="127"/>
      <c r="O36" s="128"/>
      <c r="P36" s="198"/>
      <c r="Q36" s="126"/>
      <c r="R36" s="130"/>
      <c r="S36"/>
    </row>
    <row r="37" spans="1:19">
      <c r="A37" s="12" t="s">
        <v>44</v>
      </c>
      <c r="B37" s="128">
        <v>75</v>
      </c>
      <c r="C37" s="129">
        <v>50</v>
      </c>
      <c r="D37" s="129">
        <v>899</v>
      </c>
      <c r="E37" s="130">
        <v>559</v>
      </c>
      <c r="F37" s="128">
        <v>360224</v>
      </c>
      <c r="G37" s="310">
        <v>6.043824032750579</v>
      </c>
      <c r="H37" s="129">
        <v>31880</v>
      </c>
      <c r="I37" s="313">
        <v>0.53488137981946915</v>
      </c>
      <c r="J37" s="130">
        <v>18572</v>
      </c>
      <c r="K37" s="125">
        <v>251</v>
      </c>
      <c r="L37" s="175">
        <v>138</v>
      </c>
      <c r="M37" s="126">
        <v>25</v>
      </c>
      <c r="N37" s="127">
        <v>538</v>
      </c>
      <c r="O37" s="128">
        <v>9211</v>
      </c>
      <c r="P37" s="198">
        <v>2632</v>
      </c>
      <c r="Q37" s="126">
        <v>724</v>
      </c>
      <c r="R37" s="130">
        <v>14614</v>
      </c>
      <c r="S37"/>
    </row>
    <row r="38" spans="1:19">
      <c r="A38" s="12" t="s">
        <v>45</v>
      </c>
      <c r="B38" s="125">
        <v>371</v>
      </c>
      <c r="C38" s="126">
        <v>258</v>
      </c>
      <c r="D38" s="126">
        <v>633</v>
      </c>
      <c r="E38" s="127">
        <v>477</v>
      </c>
      <c r="F38" s="128">
        <v>203765</v>
      </c>
      <c r="G38" s="310">
        <v>4.3547904511551367</v>
      </c>
      <c r="H38" s="129">
        <v>42728</v>
      </c>
      <c r="I38" s="313">
        <v>0.91316706204184561</v>
      </c>
      <c r="J38" s="130">
        <v>17917</v>
      </c>
      <c r="K38" s="125">
        <v>228</v>
      </c>
      <c r="L38" s="175">
        <v>177</v>
      </c>
      <c r="M38" s="126">
        <v>9</v>
      </c>
      <c r="N38" s="127">
        <v>600</v>
      </c>
      <c r="O38" s="128">
        <v>5058</v>
      </c>
      <c r="P38" s="198">
        <v>2593</v>
      </c>
      <c r="Q38" s="126">
        <v>38</v>
      </c>
      <c r="R38" s="130">
        <v>11708</v>
      </c>
      <c r="S38"/>
    </row>
    <row r="39" spans="1:19">
      <c r="A39" s="12" t="s">
        <v>46</v>
      </c>
      <c r="B39" s="125">
        <v>1053</v>
      </c>
      <c r="C39" s="126">
        <v>1037</v>
      </c>
      <c r="D39" s="126">
        <v>1982</v>
      </c>
      <c r="E39" s="127">
        <v>1794</v>
      </c>
      <c r="F39" s="128">
        <v>154320</v>
      </c>
      <c r="G39" s="310">
        <v>2.803066080575435</v>
      </c>
      <c r="H39" s="129">
        <v>28888</v>
      </c>
      <c r="I39" s="313">
        <v>0.52472118283866753</v>
      </c>
      <c r="J39" s="130">
        <v>13175</v>
      </c>
      <c r="K39" s="125">
        <v>34</v>
      </c>
      <c r="L39" s="175">
        <v>19</v>
      </c>
      <c r="M39" s="126">
        <v>4</v>
      </c>
      <c r="N39" s="127">
        <v>68</v>
      </c>
      <c r="O39" s="128">
        <v>1652</v>
      </c>
      <c r="P39" s="198">
        <v>463</v>
      </c>
      <c r="Q39" s="126">
        <v>14</v>
      </c>
      <c r="R39" s="130">
        <v>2482</v>
      </c>
      <c r="S39"/>
    </row>
    <row r="40" spans="1:19">
      <c r="A40" s="12" t="s">
        <v>47</v>
      </c>
      <c r="B40" s="125">
        <v>442</v>
      </c>
      <c r="C40" s="126">
        <v>432</v>
      </c>
      <c r="D40" s="126">
        <v>574</v>
      </c>
      <c r="E40" s="127">
        <v>543</v>
      </c>
      <c r="F40" s="128">
        <v>88840</v>
      </c>
      <c r="G40" s="310">
        <v>1.6062194901464473</v>
      </c>
      <c r="H40" s="129">
        <v>35856</v>
      </c>
      <c r="I40" s="313">
        <v>0.64827336828783222</v>
      </c>
      <c r="J40" s="130">
        <v>7430</v>
      </c>
      <c r="K40" s="125">
        <v>50</v>
      </c>
      <c r="L40" s="175">
        <v>0</v>
      </c>
      <c r="M40" s="126">
        <v>14</v>
      </c>
      <c r="N40" s="127">
        <v>235</v>
      </c>
      <c r="O40" s="128">
        <v>1182</v>
      </c>
      <c r="P40" s="198">
        <v>0</v>
      </c>
      <c r="Q40" s="126">
        <v>96</v>
      </c>
      <c r="R40" s="130">
        <v>5674</v>
      </c>
      <c r="S40"/>
    </row>
    <row r="41" spans="1:19">
      <c r="A41" s="12" t="s">
        <v>48</v>
      </c>
      <c r="B41" s="125">
        <v>290</v>
      </c>
      <c r="C41" s="126">
        <v>244</v>
      </c>
      <c r="D41" s="126">
        <v>408</v>
      </c>
      <c r="E41" s="127">
        <v>271</v>
      </c>
      <c r="F41" s="128">
        <v>39636</v>
      </c>
      <c r="G41" s="310">
        <v>0.90772930264513918</v>
      </c>
      <c r="H41" s="129">
        <v>17000</v>
      </c>
      <c r="I41" s="313">
        <v>0.38932783694034123</v>
      </c>
      <c r="J41" s="130">
        <v>24000</v>
      </c>
      <c r="K41" s="125">
        <v>170</v>
      </c>
      <c r="L41" s="175">
        <v>0</v>
      </c>
      <c r="M41" s="126">
        <v>0</v>
      </c>
      <c r="N41" s="127">
        <v>190</v>
      </c>
      <c r="O41" s="128">
        <v>2500</v>
      </c>
      <c r="P41" s="198">
        <v>0</v>
      </c>
      <c r="Q41" s="126">
        <v>0</v>
      </c>
      <c r="R41" s="130">
        <v>2679</v>
      </c>
      <c r="S41"/>
    </row>
    <row r="42" spans="1:19">
      <c r="A42" s="12" t="s">
        <v>49</v>
      </c>
      <c r="B42" s="125">
        <v>203</v>
      </c>
      <c r="C42" s="126">
        <v>78</v>
      </c>
      <c r="D42" s="126">
        <v>116</v>
      </c>
      <c r="E42" s="127">
        <v>47</v>
      </c>
      <c r="F42" s="128">
        <v>715404</v>
      </c>
      <c r="G42" s="310">
        <v>14.356029137318645</v>
      </c>
      <c r="H42" s="129">
        <v>13235</v>
      </c>
      <c r="I42" s="313">
        <v>0.26558706078301525</v>
      </c>
      <c r="J42" s="130">
        <v>15420</v>
      </c>
      <c r="K42" s="125">
        <v>194</v>
      </c>
      <c r="L42" s="175">
        <v>0</v>
      </c>
      <c r="M42" s="126">
        <v>17</v>
      </c>
      <c r="N42" s="127">
        <v>225</v>
      </c>
      <c r="O42" s="128">
        <v>5690</v>
      </c>
      <c r="P42" s="198">
        <v>0</v>
      </c>
      <c r="Q42" s="129">
        <v>426</v>
      </c>
      <c r="R42" s="130">
        <v>6427</v>
      </c>
      <c r="S42"/>
    </row>
    <row r="43" spans="1:19">
      <c r="A43" s="12" t="s">
        <v>50</v>
      </c>
      <c r="B43" s="125">
        <v>680</v>
      </c>
      <c r="C43" s="126">
        <v>642</v>
      </c>
      <c r="D43" s="126">
        <v>159</v>
      </c>
      <c r="E43" s="127">
        <v>116</v>
      </c>
      <c r="F43" s="128">
        <v>100909</v>
      </c>
      <c r="G43" s="310">
        <v>2.1406236741620703</v>
      </c>
      <c r="H43" s="129">
        <v>20941</v>
      </c>
      <c r="I43" s="313">
        <v>0.44422995333050486</v>
      </c>
      <c r="J43" s="130">
        <v>3908</v>
      </c>
      <c r="K43" s="125">
        <v>98</v>
      </c>
      <c r="L43" s="175">
        <v>0</v>
      </c>
      <c r="M43" s="126">
        <v>1</v>
      </c>
      <c r="N43" s="127">
        <v>100</v>
      </c>
      <c r="O43" s="128">
        <v>1185</v>
      </c>
      <c r="P43" s="198">
        <v>0</v>
      </c>
      <c r="Q43" s="126">
        <v>11</v>
      </c>
      <c r="R43" s="130">
        <v>1255</v>
      </c>
      <c r="S43"/>
    </row>
    <row r="44" spans="1:19">
      <c r="A44" s="12" t="s">
        <v>51</v>
      </c>
      <c r="B44" s="125">
        <v>382</v>
      </c>
      <c r="C44" s="126">
        <v>235</v>
      </c>
      <c r="D44" s="126">
        <v>209</v>
      </c>
      <c r="E44" s="127">
        <v>174</v>
      </c>
      <c r="F44" s="128">
        <v>81925</v>
      </c>
      <c r="G44" s="310">
        <v>1.7345599288602824</v>
      </c>
      <c r="H44" s="129">
        <v>21788</v>
      </c>
      <c r="I44" s="313">
        <v>0.46130719231013528</v>
      </c>
      <c r="J44" s="130">
        <v>8543</v>
      </c>
      <c r="K44" s="125">
        <v>45</v>
      </c>
      <c r="L44" s="175">
        <v>0</v>
      </c>
      <c r="M44" s="126">
        <v>36</v>
      </c>
      <c r="N44" s="127">
        <v>81</v>
      </c>
      <c r="O44" s="128">
        <v>1081</v>
      </c>
      <c r="P44" s="198">
        <v>0</v>
      </c>
      <c r="Q44" s="126">
        <v>360</v>
      </c>
      <c r="R44" s="130">
        <v>1441</v>
      </c>
      <c r="S44"/>
    </row>
    <row r="45" spans="1:19">
      <c r="A45" s="13"/>
      <c r="B45" s="7"/>
      <c r="C45" s="36"/>
      <c r="D45" s="36"/>
      <c r="E45" s="37"/>
      <c r="F45" s="7"/>
      <c r="G45" s="36"/>
      <c r="H45" s="36"/>
      <c r="I45" s="36"/>
      <c r="J45" s="37"/>
      <c r="K45" s="7"/>
      <c r="L45" s="36"/>
      <c r="M45" s="36"/>
      <c r="N45" s="37"/>
      <c r="O45" s="7"/>
      <c r="P45" s="36"/>
      <c r="Q45" s="36"/>
      <c r="R45" s="37"/>
      <c r="S45"/>
    </row>
    <row r="46" spans="1:19">
      <c r="A46" s="11" t="s">
        <v>52</v>
      </c>
      <c r="B46" s="128"/>
      <c r="C46" s="129"/>
      <c r="D46" s="129"/>
      <c r="E46" s="130"/>
      <c r="F46" s="128"/>
      <c r="G46" s="310"/>
      <c r="H46" s="129"/>
      <c r="I46" s="314"/>
      <c r="J46" s="130"/>
      <c r="K46" s="125"/>
      <c r="L46" s="175"/>
      <c r="M46" s="126"/>
      <c r="N46" s="127"/>
      <c r="O46" s="128"/>
      <c r="P46" s="198"/>
      <c r="Q46" s="126"/>
      <c r="R46" s="130"/>
      <c r="S46"/>
    </row>
    <row r="47" spans="1:19">
      <c r="A47" s="12" t="s">
        <v>53</v>
      </c>
      <c r="B47" s="125">
        <v>8</v>
      </c>
      <c r="C47" s="126">
        <v>5</v>
      </c>
      <c r="D47" s="126">
        <v>952</v>
      </c>
      <c r="E47" s="127">
        <v>548</v>
      </c>
      <c r="F47" s="128">
        <v>189783</v>
      </c>
      <c r="G47" s="310">
        <v>2.9931394505251867</v>
      </c>
      <c r="H47" s="129">
        <v>32098</v>
      </c>
      <c r="I47" s="313">
        <v>0.50622969435069232</v>
      </c>
      <c r="J47" s="130">
        <v>20611</v>
      </c>
      <c r="K47" s="125">
        <v>429</v>
      </c>
      <c r="L47" s="175">
        <v>263</v>
      </c>
      <c r="M47" s="126">
        <v>66</v>
      </c>
      <c r="N47" s="127">
        <v>664</v>
      </c>
      <c r="O47" s="128">
        <v>12351</v>
      </c>
      <c r="P47" s="198">
        <v>6879</v>
      </c>
      <c r="Q47" s="126">
        <v>778</v>
      </c>
      <c r="R47" s="130">
        <v>15831</v>
      </c>
      <c r="S47"/>
    </row>
    <row r="48" spans="1:19">
      <c r="A48" s="12" t="s">
        <v>54</v>
      </c>
      <c r="B48" s="125">
        <v>557</v>
      </c>
      <c r="C48" s="126">
        <v>422</v>
      </c>
      <c r="D48" s="129">
        <v>1329</v>
      </c>
      <c r="E48" s="127">
        <v>996</v>
      </c>
      <c r="F48" s="128">
        <v>207493</v>
      </c>
      <c r="G48" s="310">
        <v>3.4063269527530617</v>
      </c>
      <c r="H48" s="129">
        <v>15776</v>
      </c>
      <c r="I48" s="313">
        <v>0.25898808155760583</v>
      </c>
      <c r="J48" s="130">
        <v>38524</v>
      </c>
      <c r="K48" s="125">
        <v>277</v>
      </c>
      <c r="L48" s="175">
        <v>0</v>
      </c>
      <c r="M48" s="126">
        <v>56</v>
      </c>
      <c r="N48" s="127">
        <v>516</v>
      </c>
      <c r="O48" s="128">
        <v>7675</v>
      </c>
      <c r="P48" s="198">
        <v>0</v>
      </c>
      <c r="Q48" s="126">
        <v>732</v>
      </c>
      <c r="R48" s="130">
        <v>10214</v>
      </c>
      <c r="S48"/>
    </row>
    <row r="49" spans="1:19">
      <c r="A49" s="12" t="s">
        <v>55</v>
      </c>
      <c r="B49" s="125">
        <v>399</v>
      </c>
      <c r="C49" s="126">
        <v>314</v>
      </c>
      <c r="D49" s="126">
        <v>273</v>
      </c>
      <c r="E49" s="127">
        <v>219</v>
      </c>
      <c r="F49" s="128">
        <v>101491</v>
      </c>
      <c r="G49" s="310">
        <v>1.4935470104336821</v>
      </c>
      <c r="H49" s="129">
        <v>42254</v>
      </c>
      <c r="I49" s="313">
        <v>0.62181213485791653</v>
      </c>
      <c r="J49" s="130">
        <v>7853</v>
      </c>
      <c r="K49" s="125">
        <v>31</v>
      </c>
      <c r="L49" s="175">
        <v>82</v>
      </c>
      <c r="M49" s="126">
        <v>0</v>
      </c>
      <c r="N49" s="127">
        <v>111</v>
      </c>
      <c r="O49" s="128">
        <v>5353</v>
      </c>
      <c r="P49" s="198">
        <v>1334</v>
      </c>
      <c r="Q49" s="126">
        <v>0</v>
      </c>
      <c r="R49" s="130">
        <v>10178</v>
      </c>
      <c r="S49"/>
    </row>
    <row r="50" spans="1:19">
      <c r="A50" s="12" t="s">
        <v>56</v>
      </c>
      <c r="B50" s="125">
        <v>223</v>
      </c>
      <c r="C50" s="126">
        <v>121</v>
      </c>
      <c r="D50" s="126">
        <v>582</v>
      </c>
      <c r="E50" s="127">
        <v>420</v>
      </c>
      <c r="F50" s="128">
        <v>202626</v>
      </c>
      <c r="G50" s="310">
        <v>2.6059546009902901</v>
      </c>
      <c r="H50" s="129">
        <v>28457</v>
      </c>
      <c r="I50" s="313">
        <v>0.36598289499067582</v>
      </c>
      <c r="J50" s="130">
        <v>21684</v>
      </c>
      <c r="K50" s="125">
        <v>82</v>
      </c>
      <c r="L50" s="175">
        <v>22</v>
      </c>
      <c r="M50" s="126">
        <v>39</v>
      </c>
      <c r="N50" s="127">
        <v>141</v>
      </c>
      <c r="O50" s="125">
        <v>1331</v>
      </c>
      <c r="P50" s="175">
        <v>227</v>
      </c>
      <c r="Q50" s="126">
        <v>183</v>
      </c>
      <c r="R50" s="127">
        <v>1765</v>
      </c>
      <c r="S50"/>
    </row>
    <row r="51" spans="1:19">
      <c r="A51" s="12" t="s">
        <v>57</v>
      </c>
      <c r="B51" s="125">
        <v>208</v>
      </c>
      <c r="C51" s="126">
        <v>219</v>
      </c>
      <c r="D51" s="129">
        <v>1901</v>
      </c>
      <c r="E51" s="130">
        <v>1506</v>
      </c>
      <c r="F51" s="128">
        <v>168707</v>
      </c>
      <c r="G51" s="310">
        <v>2.5284305497272346</v>
      </c>
      <c r="H51" s="129">
        <v>49036</v>
      </c>
      <c r="I51" s="313">
        <v>0.73490797913794137</v>
      </c>
      <c r="J51" s="130">
        <v>37547</v>
      </c>
      <c r="K51" s="125">
        <v>288</v>
      </c>
      <c r="L51" s="175">
        <v>49</v>
      </c>
      <c r="M51" s="126">
        <v>0</v>
      </c>
      <c r="N51" s="127">
        <v>377</v>
      </c>
      <c r="O51" s="128">
        <v>8129</v>
      </c>
      <c r="P51" s="198">
        <v>1011</v>
      </c>
      <c r="Q51" s="126">
        <v>0</v>
      </c>
      <c r="R51" s="130">
        <v>11403</v>
      </c>
      <c r="S51"/>
    </row>
    <row r="52" spans="1:19">
      <c r="A52" s="12" t="s">
        <v>58</v>
      </c>
      <c r="B52" s="128">
        <v>1025</v>
      </c>
      <c r="C52" s="126">
        <v>183</v>
      </c>
      <c r="D52" s="126">
        <v>32</v>
      </c>
      <c r="E52" s="127">
        <v>20</v>
      </c>
      <c r="F52" s="128">
        <v>192726</v>
      </c>
      <c r="G52" s="310">
        <v>4.1176370045935267</v>
      </c>
      <c r="H52" s="129">
        <v>38651</v>
      </c>
      <c r="I52" s="313">
        <v>0.82578784317914755</v>
      </c>
      <c r="J52" s="130">
        <v>19320</v>
      </c>
      <c r="K52" s="125">
        <v>261</v>
      </c>
      <c r="L52" s="175">
        <v>155</v>
      </c>
      <c r="M52" s="126">
        <v>47</v>
      </c>
      <c r="N52" s="127">
        <v>332</v>
      </c>
      <c r="O52" s="128">
        <v>8269</v>
      </c>
      <c r="P52" s="198">
        <v>4599</v>
      </c>
      <c r="Q52" s="126">
        <v>118</v>
      </c>
      <c r="R52" s="130">
        <v>10826</v>
      </c>
      <c r="S52"/>
    </row>
    <row r="53" spans="1:19">
      <c r="A53" s="12" t="s">
        <v>694</v>
      </c>
      <c r="B53" s="128">
        <v>809</v>
      </c>
      <c r="C53" s="126">
        <v>150</v>
      </c>
      <c r="D53" s="126">
        <v>228</v>
      </c>
      <c r="E53" s="127">
        <v>153</v>
      </c>
      <c r="F53" s="128">
        <v>81191</v>
      </c>
      <c r="G53" s="310">
        <f>F53/73732</f>
        <v>1.1011636738458199</v>
      </c>
      <c r="H53" s="129">
        <v>43529</v>
      </c>
      <c r="I53" s="313">
        <v>0.59036781858623122</v>
      </c>
      <c r="J53" s="130">
        <v>29227</v>
      </c>
      <c r="K53" s="125">
        <v>188</v>
      </c>
      <c r="L53" s="175">
        <v>43</v>
      </c>
      <c r="M53" s="126">
        <v>1</v>
      </c>
      <c r="N53" s="130">
        <v>345</v>
      </c>
      <c r="O53" s="128">
        <v>6874</v>
      </c>
      <c r="P53" s="198">
        <v>1311</v>
      </c>
      <c r="Q53" s="126">
        <v>22</v>
      </c>
      <c r="R53" s="130">
        <v>10035</v>
      </c>
      <c r="S53"/>
    </row>
    <row r="54" spans="1:19">
      <c r="A54" s="13"/>
      <c r="B54" s="7"/>
      <c r="C54" s="36"/>
      <c r="D54" s="36"/>
      <c r="E54" s="37"/>
      <c r="F54" s="7"/>
      <c r="G54" s="36"/>
      <c r="H54" s="36"/>
      <c r="I54" s="36"/>
      <c r="J54" s="37"/>
      <c r="K54" s="7"/>
      <c r="L54" s="36"/>
      <c r="M54" s="36"/>
      <c r="N54" s="37"/>
      <c r="O54" s="7"/>
      <c r="P54" s="36"/>
      <c r="Q54" s="36"/>
      <c r="R54" s="37"/>
      <c r="S54"/>
    </row>
    <row r="55" spans="1:19">
      <c r="A55" s="11" t="s">
        <v>60</v>
      </c>
      <c r="B55" s="125"/>
      <c r="C55" s="126"/>
      <c r="D55" s="126"/>
      <c r="E55" s="127"/>
      <c r="F55" s="128"/>
      <c r="G55" s="310"/>
      <c r="H55" s="129"/>
      <c r="I55" s="314"/>
      <c r="J55" s="130"/>
      <c r="K55" s="125"/>
      <c r="L55" s="175"/>
      <c r="M55" s="126"/>
      <c r="N55" s="127"/>
      <c r="O55" s="125"/>
      <c r="P55" s="175"/>
      <c r="Q55" s="126"/>
      <c r="R55" s="127"/>
      <c r="S55"/>
    </row>
    <row r="56" spans="1:19">
      <c r="A56" s="12" t="s">
        <v>61</v>
      </c>
      <c r="B56" s="125">
        <v>623</v>
      </c>
      <c r="C56" s="126">
        <v>263</v>
      </c>
      <c r="D56" s="126">
        <v>523</v>
      </c>
      <c r="E56" s="127">
        <v>500</v>
      </c>
      <c r="F56" s="128">
        <v>234579</v>
      </c>
      <c r="G56" s="310">
        <v>2.153879349921954</v>
      </c>
      <c r="H56" s="129">
        <v>68282</v>
      </c>
      <c r="I56" s="314">
        <v>0.62695803874758971</v>
      </c>
      <c r="J56" s="130">
        <v>24874</v>
      </c>
      <c r="K56" s="125">
        <v>232</v>
      </c>
      <c r="L56" s="175">
        <v>155</v>
      </c>
      <c r="M56" s="126">
        <v>19</v>
      </c>
      <c r="N56" s="127">
        <v>308</v>
      </c>
      <c r="O56" s="128">
        <v>6772</v>
      </c>
      <c r="P56" s="198">
        <v>3105</v>
      </c>
      <c r="Q56" s="126">
        <v>307</v>
      </c>
      <c r="R56" s="130">
        <v>10328</v>
      </c>
      <c r="S56"/>
    </row>
    <row r="57" spans="1:19">
      <c r="A57" s="12" t="s">
        <v>62</v>
      </c>
      <c r="B57" s="125">
        <v>626</v>
      </c>
      <c r="C57" s="126">
        <v>526</v>
      </c>
      <c r="D57" s="126">
        <v>755</v>
      </c>
      <c r="E57" s="127">
        <v>589</v>
      </c>
      <c r="F57" s="128">
        <v>278254</v>
      </c>
      <c r="G57" s="310">
        <v>2.6471640314325398</v>
      </c>
      <c r="H57" s="129">
        <v>44472</v>
      </c>
      <c r="I57" s="314">
        <v>0.42308350933272448</v>
      </c>
      <c r="J57" s="130">
        <v>26744</v>
      </c>
      <c r="K57" s="125">
        <v>620</v>
      </c>
      <c r="L57" s="175">
        <v>385</v>
      </c>
      <c r="M57" s="126">
        <v>101</v>
      </c>
      <c r="N57" s="130">
        <v>977</v>
      </c>
      <c r="O57" s="128">
        <v>20457</v>
      </c>
      <c r="P57" s="198">
        <v>12458</v>
      </c>
      <c r="Q57" s="129">
        <v>2818</v>
      </c>
      <c r="R57" s="130">
        <v>29601</v>
      </c>
      <c r="S57"/>
    </row>
    <row r="58" spans="1:19">
      <c r="A58" s="12" t="s">
        <v>63</v>
      </c>
      <c r="B58" s="125">
        <v>726</v>
      </c>
      <c r="C58" s="126">
        <v>581</v>
      </c>
      <c r="D58" s="126">
        <v>284</v>
      </c>
      <c r="E58" s="127">
        <v>249</v>
      </c>
      <c r="F58" s="128">
        <v>296292</v>
      </c>
      <c r="G58" s="310">
        <v>3.3707849829351537</v>
      </c>
      <c r="H58" s="129">
        <v>47311</v>
      </c>
      <c r="I58" s="314">
        <v>0.53823663253697385</v>
      </c>
      <c r="J58" s="130">
        <v>26980</v>
      </c>
      <c r="K58" s="125">
        <v>663</v>
      </c>
      <c r="L58" s="175">
        <v>212</v>
      </c>
      <c r="M58" s="126">
        <v>50</v>
      </c>
      <c r="N58" s="127">
        <v>858</v>
      </c>
      <c r="O58" s="128">
        <v>22315</v>
      </c>
      <c r="P58" s="198">
        <v>5553</v>
      </c>
      <c r="Q58" s="129">
        <v>620</v>
      </c>
      <c r="R58" s="130">
        <v>26929</v>
      </c>
      <c r="S58"/>
    </row>
    <row r="59" spans="1:19">
      <c r="A59" s="12" t="s">
        <v>64</v>
      </c>
      <c r="B59" s="125">
        <v>740</v>
      </c>
      <c r="C59" s="126">
        <v>690</v>
      </c>
      <c r="D59" s="129">
        <v>2495</v>
      </c>
      <c r="E59" s="130">
        <v>2011</v>
      </c>
      <c r="F59" s="128">
        <v>278928</v>
      </c>
      <c r="G59" s="310">
        <v>2.6757993495841368</v>
      </c>
      <c r="H59" s="129">
        <v>34749</v>
      </c>
      <c r="I59" s="314">
        <v>0.33335251964198348</v>
      </c>
      <c r="J59" s="130">
        <v>36103</v>
      </c>
      <c r="K59" s="125">
        <v>204</v>
      </c>
      <c r="L59" s="175">
        <v>100</v>
      </c>
      <c r="M59" s="126">
        <v>0</v>
      </c>
      <c r="N59" s="127">
        <v>988</v>
      </c>
      <c r="O59" s="128">
        <v>4133</v>
      </c>
      <c r="P59" s="198">
        <v>2000</v>
      </c>
      <c r="Q59" s="126">
        <v>0</v>
      </c>
      <c r="R59" s="130">
        <v>13984</v>
      </c>
      <c r="S59"/>
    </row>
    <row r="60" spans="1:19">
      <c r="A60" s="13"/>
      <c r="B60" s="7"/>
      <c r="C60" s="36"/>
      <c r="D60" s="36"/>
      <c r="E60" s="37"/>
      <c r="F60" s="7"/>
      <c r="G60" s="36"/>
      <c r="H60" s="36"/>
      <c r="I60" s="36"/>
      <c r="J60" s="37"/>
      <c r="K60" s="7"/>
      <c r="L60" s="36"/>
      <c r="M60" s="36"/>
      <c r="N60" s="37"/>
      <c r="O60" s="7"/>
      <c r="P60" s="36"/>
      <c r="Q60" s="36"/>
      <c r="R60" s="37"/>
      <c r="S60"/>
    </row>
    <row r="61" spans="1:19">
      <c r="A61" s="11" t="s">
        <v>65</v>
      </c>
      <c r="B61" s="125"/>
      <c r="C61" s="126"/>
      <c r="D61" s="126"/>
      <c r="E61" s="127"/>
      <c r="F61" s="128"/>
      <c r="G61" s="310"/>
      <c r="H61" s="129"/>
      <c r="I61" s="314"/>
      <c r="J61" s="130"/>
      <c r="K61" s="125"/>
      <c r="L61" s="175"/>
      <c r="M61" s="126"/>
      <c r="N61" s="127"/>
      <c r="O61" s="128"/>
      <c r="P61" s="198"/>
      <c r="Q61" s="126"/>
      <c r="R61" s="130"/>
      <c r="S61"/>
    </row>
    <row r="62" spans="1:19">
      <c r="A62" s="38" t="s">
        <v>66</v>
      </c>
      <c r="B62" s="125">
        <v>738</v>
      </c>
      <c r="C62" s="126">
        <v>594</v>
      </c>
      <c r="D62" s="126">
        <v>76</v>
      </c>
      <c r="E62" s="127">
        <v>28</v>
      </c>
      <c r="F62" s="128">
        <v>623290</v>
      </c>
      <c r="G62" s="310">
        <v>2.8170535488303141</v>
      </c>
      <c r="H62" s="129">
        <v>151353</v>
      </c>
      <c r="I62" s="314">
        <v>0.68406280507647255</v>
      </c>
      <c r="J62" s="130">
        <v>86081</v>
      </c>
      <c r="K62" s="128">
        <v>2002</v>
      </c>
      <c r="L62" s="198">
        <v>1635</v>
      </c>
      <c r="M62" s="126">
        <v>258</v>
      </c>
      <c r="N62" s="130">
        <v>3421</v>
      </c>
      <c r="O62" s="128">
        <v>49591</v>
      </c>
      <c r="P62" s="198">
        <v>29197</v>
      </c>
      <c r="Q62" s="129">
        <v>5551</v>
      </c>
      <c r="R62" s="130">
        <v>76529</v>
      </c>
      <c r="S62"/>
    </row>
    <row r="63" spans="1:19">
      <c r="A63" s="12" t="s">
        <v>67</v>
      </c>
      <c r="B63" s="128">
        <v>9280</v>
      </c>
      <c r="C63" s="129">
        <v>1354</v>
      </c>
      <c r="D63" s="129">
        <v>412</v>
      </c>
      <c r="E63" s="127">
        <v>355</v>
      </c>
      <c r="F63" s="128">
        <v>1090007</v>
      </c>
      <c r="G63" s="310">
        <v>3.6092229955696244</v>
      </c>
      <c r="H63" s="129">
        <v>207553</v>
      </c>
      <c r="I63" s="314">
        <v>0.68724793547148066</v>
      </c>
      <c r="J63" s="130">
        <v>340635</v>
      </c>
      <c r="K63" s="128">
        <v>3080</v>
      </c>
      <c r="L63" s="198">
        <v>1685</v>
      </c>
      <c r="M63" s="126">
        <v>174</v>
      </c>
      <c r="N63" s="130">
        <v>4095</v>
      </c>
      <c r="O63" s="128">
        <v>135086</v>
      </c>
      <c r="P63" s="198">
        <v>48954</v>
      </c>
      <c r="Q63" s="129">
        <v>4380</v>
      </c>
      <c r="R63" s="130">
        <v>151120</v>
      </c>
      <c r="S63"/>
    </row>
    <row r="64" spans="1:19">
      <c r="A64" s="12" t="s">
        <v>68</v>
      </c>
      <c r="B64" s="125">
        <v>740</v>
      </c>
      <c r="C64" s="126">
        <v>642</v>
      </c>
      <c r="D64" s="126">
        <v>647</v>
      </c>
      <c r="E64" s="127">
        <v>520</v>
      </c>
      <c r="F64" s="128">
        <v>510242</v>
      </c>
      <c r="G64" s="310">
        <v>2.5106133816192173</v>
      </c>
      <c r="H64" s="129">
        <v>86741</v>
      </c>
      <c r="I64" s="314">
        <v>0.42680358601415119</v>
      </c>
      <c r="J64" s="130">
        <v>186004</v>
      </c>
      <c r="K64" s="128">
        <v>1129</v>
      </c>
      <c r="L64" s="198">
        <v>0</v>
      </c>
      <c r="M64" s="126">
        <v>319</v>
      </c>
      <c r="N64" s="130">
        <v>2829</v>
      </c>
      <c r="O64" s="128">
        <v>28943</v>
      </c>
      <c r="P64" s="198">
        <v>0</v>
      </c>
      <c r="Q64" s="129">
        <v>9109</v>
      </c>
      <c r="R64" s="130">
        <v>71918</v>
      </c>
      <c r="S64"/>
    </row>
    <row r="65" spans="1:19" ht="15.75" thickBot="1">
      <c r="A65" s="12"/>
      <c r="B65" s="131"/>
      <c r="C65" s="132"/>
      <c r="D65" s="132"/>
      <c r="E65" s="133"/>
      <c r="F65" s="134"/>
      <c r="G65" s="135"/>
      <c r="H65" s="136"/>
      <c r="I65" s="137"/>
      <c r="J65" s="138"/>
      <c r="K65" s="139"/>
      <c r="L65" s="141"/>
      <c r="M65" s="132"/>
      <c r="N65" s="140"/>
      <c r="O65" s="139"/>
      <c r="P65" s="141"/>
      <c r="Q65" s="141"/>
      <c r="R65" s="140"/>
      <c r="S65"/>
    </row>
    <row r="66" spans="1:19" ht="15.75" thickBot="1">
      <c r="A66" s="107"/>
      <c r="B66" s="1013" t="s">
        <v>120</v>
      </c>
      <c r="C66" s="1014"/>
      <c r="D66" s="1014"/>
      <c r="E66" s="1015"/>
      <c r="F66" s="1016" t="s">
        <v>121</v>
      </c>
      <c r="G66" s="1017"/>
      <c r="H66" s="1017"/>
      <c r="I66" s="1017"/>
      <c r="J66" s="1018"/>
      <c r="K66" s="1019" t="s">
        <v>122</v>
      </c>
      <c r="L66" s="1020"/>
      <c r="M66" s="1020"/>
      <c r="N66" s="1021"/>
      <c r="O66" s="1022" t="s">
        <v>123</v>
      </c>
      <c r="P66" s="1023"/>
      <c r="Q66" s="1023"/>
      <c r="R66" s="1024"/>
      <c r="S66"/>
    </row>
    <row r="67" spans="1:19" ht="50.25" customHeight="1" thickBot="1">
      <c r="A67" s="43" t="s">
        <v>2</v>
      </c>
      <c r="B67" s="622" t="s">
        <v>124</v>
      </c>
      <c r="C67" s="623" t="s">
        <v>125</v>
      </c>
      <c r="D67" s="623" t="s">
        <v>126</v>
      </c>
      <c r="E67" s="624" t="s">
        <v>127</v>
      </c>
      <c r="F67" s="625" t="s">
        <v>128</v>
      </c>
      <c r="G67" s="626" t="s">
        <v>129</v>
      </c>
      <c r="H67" s="623" t="s">
        <v>130</v>
      </c>
      <c r="I67" s="627" t="s">
        <v>131</v>
      </c>
      <c r="J67" s="628" t="s">
        <v>132</v>
      </c>
      <c r="K67" s="200" t="s">
        <v>133</v>
      </c>
      <c r="L67" s="201" t="s">
        <v>593</v>
      </c>
      <c r="M67" s="202" t="s">
        <v>134</v>
      </c>
      <c r="N67" s="203" t="s">
        <v>83</v>
      </c>
      <c r="O67" s="200" t="s">
        <v>135</v>
      </c>
      <c r="P67" s="201" t="s">
        <v>593</v>
      </c>
      <c r="Q67" s="203" t="s">
        <v>136</v>
      </c>
      <c r="R67" s="204" t="s">
        <v>137</v>
      </c>
      <c r="S67"/>
    </row>
    <row r="68" spans="1:19">
      <c r="A68" s="13"/>
      <c r="B68" s="7"/>
      <c r="C68" s="36"/>
      <c r="D68" s="36"/>
      <c r="E68" s="37"/>
      <c r="F68" s="7"/>
      <c r="G68" s="36"/>
      <c r="H68" s="36"/>
      <c r="I68" s="36"/>
      <c r="J68" s="37"/>
      <c r="K68" s="7"/>
      <c r="L68" s="36"/>
      <c r="M68" s="36"/>
      <c r="N68" s="37"/>
      <c r="O68" s="7"/>
      <c r="P68" s="36"/>
      <c r="Q68" s="36"/>
      <c r="R68" s="37"/>
      <c r="S68"/>
    </row>
    <row r="69" spans="1:19">
      <c r="A69" s="38" t="s">
        <v>105</v>
      </c>
      <c r="B69" s="125"/>
      <c r="C69" s="126"/>
      <c r="D69" s="126"/>
      <c r="E69" s="127"/>
      <c r="F69" s="128"/>
      <c r="G69" s="310"/>
      <c r="H69" s="129"/>
      <c r="I69" s="314"/>
      <c r="J69" s="130"/>
      <c r="K69" s="128"/>
      <c r="L69" s="198"/>
      <c r="M69" s="126"/>
      <c r="N69" s="130"/>
      <c r="O69" s="128"/>
      <c r="P69" s="198"/>
      <c r="Q69" s="129"/>
      <c r="R69" s="130"/>
      <c r="S69"/>
    </row>
    <row r="70" spans="1:19">
      <c r="A70" s="12" t="s">
        <v>70</v>
      </c>
      <c r="B70" s="125">
        <v>2111</v>
      </c>
      <c r="C70" s="126">
        <v>302</v>
      </c>
      <c r="D70" s="129">
        <v>704</v>
      </c>
      <c r="E70" s="130">
        <v>596</v>
      </c>
      <c r="F70" s="128">
        <v>804170</v>
      </c>
      <c r="G70" s="310">
        <v>3.333637332161556</v>
      </c>
      <c r="H70" s="129">
        <v>206931</v>
      </c>
      <c r="I70" s="314">
        <v>0.85781974804024397</v>
      </c>
      <c r="J70" s="130">
        <v>42109</v>
      </c>
      <c r="K70" s="125">
        <v>1055</v>
      </c>
      <c r="L70" s="175">
        <v>450</v>
      </c>
      <c r="M70" s="126">
        <v>286</v>
      </c>
      <c r="N70" s="130">
        <v>2073</v>
      </c>
      <c r="O70" s="128">
        <v>30468</v>
      </c>
      <c r="P70" s="198">
        <v>6342</v>
      </c>
      <c r="Q70" s="129">
        <v>3873</v>
      </c>
      <c r="R70" s="130">
        <v>43038</v>
      </c>
      <c r="S70"/>
    </row>
    <row r="71" spans="1:19">
      <c r="A71" s="12" t="s">
        <v>69</v>
      </c>
      <c r="B71" s="128">
        <v>1725</v>
      </c>
      <c r="C71" s="126">
        <v>1265</v>
      </c>
      <c r="D71" s="129">
        <v>6019</v>
      </c>
      <c r="E71" s="127">
        <v>4058</v>
      </c>
      <c r="F71" s="128">
        <v>625284</v>
      </c>
      <c r="G71" s="310">
        <v>3.7910704758209244</v>
      </c>
      <c r="H71" s="129">
        <v>134867</v>
      </c>
      <c r="I71" s="314">
        <v>0.81769292331571031</v>
      </c>
      <c r="J71" s="130">
        <v>106834</v>
      </c>
      <c r="K71" s="128">
        <v>1426</v>
      </c>
      <c r="L71" s="198">
        <v>951</v>
      </c>
      <c r="M71" s="126">
        <v>154</v>
      </c>
      <c r="N71" s="130">
        <v>2412</v>
      </c>
      <c r="O71" s="128">
        <v>34290</v>
      </c>
      <c r="P71" s="198">
        <v>20677</v>
      </c>
      <c r="Q71" s="129">
        <v>1742</v>
      </c>
      <c r="R71" s="130">
        <v>54012</v>
      </c>
      <c r="S71"/>
    </row>
    <row r="72" spans="1:19" ht="15.75" thickBot="1">
      <c r="A72" s="13"/>
      <c r="B72" s="7"/>
      <c r="C72" s="36"/>
      <c r="D72" s="36"/>
      <c r="E72" s="37"/>
      <c r="F72" s="7"/>
      <c r="G72" s="36"/>
      <c r="H72" s="36"/>
      <c r="I72" s="36"/>
      <c r="J72" s="37"/>
      <c r="K72" s="7"/>
      <c r="L72" s="36"/>
      <c r="M72" s="36"/>
      <c r="N72" s="37"/>
      <c r="O72" s="7"/>
      <c r="P72" s="36"/>
      <c r="Q72" s="36"/>
      <c r="R72" s="37"/>
      <c r="S72"/>
    </row>
    <row r="73" spans="1:19" ht="15.75" thickBot="1">
      <c r="A73" s="10" t="s">
        <v>71</v>
      </c>
      <c r="B73" s="41"/>
      <c r="C73" s="3"/>
      <c r="D73" s="3"/>
      <c r="E73" s="6"/>
      <c r="F73" s="41"/>
      <c r="G73" s="310"/>
      <c r="H73" s="3"/>
      <c r="I73" s="314"/>
      <c r="J73" s="6"/>
      <c r="K73" s="41"/>
      <c r="L73" s="176"/>
      <c r="M73" s="3"/>
      <c r="N73" s="6"/>
      <c r="O73" s="41"/>
      <c r="P73" s="176"/>
      <c r="Q73" s="3"/>
      <c r="R73" s="6"/>
      <c r="S73"/>
    </row>
    <row r="74" spans="1:19">
      <c r="A74" s="12" t="s">
        <v>72</v>
      </c>
      <c r="B74" s="125">
        <v>0</v>
      </c>
      <c r="C74" s="126">
        <v>0</v>
      </c>
      <c r="D74" s="126">
        <v>0</v>
      </c>
      <c r="E74" s="127">
        <v>0</v>
      </c>
      <c r="F74" s="128">
        <v>11216</v>
      </c>
      <c r="G74" s="310">
        <v>0.89936653035041292</v>
      </c>
      <c r="H74" s="129">
        <v>4793</v>
      </c>
      <c r="I74" s="314">
        <v>0.38433164942666986</v>
      </c>
      <c r="J74" s="130">
        <v>1868</v>
      </c>
      <c r="K74" s="125">
        <v>1</v>
      </c>
      <c r="L74" s="175">
        <v>0</v>
      </c>
      <c r="M74" s="126">
        <v>0</v>
      </c>
      <c r="N74" s="127">
        <v>3</v>
      </c>
      <c r="O74" s="125">
        <v>19</v>
      </c>
      <c r="P74" s="175">
        <v>0</v>
      </c>
      <c r="Q74" s="126">
        <v>0</v>
      </c>
      <c r="R74" s="127">
        <v>39</v>
      </c>
      <c r="S74"/>
    </row>
    <row r="75" spans="1:19" ht="15.75" thickBot="1">
      <c r="A75" s="14" t="s">
        <v>73</v>
      </c>
      <c r="B75" s="142">
        <v>0</v>
      </c>
      <c r="C75" s="143">
        <v>0</v>
      </c>
      <c r="D75" s="143">
        <v>53</v>
      </c>
      <c r="E75" s="144">
        <v>38</v>
      </c>
      <c r="F75" s="145">
        <v>53534</v>
      </c>
      <c r="G75" s="900">
        <v>3.4415943426550948</v>
      </c>
      <c r="H75" s="146">
        <v>15828</v>
      </c>
      <c r="I75" s="902">
        <v>1.0175506268081003</v>
      </c>
      <c r="J75" s="147">
        <v>2103</v>
      </c>
      <c r="K75" s="142">
        <v>123</v>
      </c>
      <c r="L75" s="177">
        <v>103</v>
      </c>
      <c r="M75" s="143">
        <v>0</v>
      </c>
      <c r="N75" s="144">
        <v>146</v>
      </c>
      <c r="O75" s="145">
        <v>2583</v>
      </c>
      <c r="P75" s="199">
        <v>2221</v>
      </c>
      <c r="Q75" s="143">
        <v>0</v>
      </c>
      <c r="R75" s="147">
        <v>2920</v>
      </c>
      <c r="S75"/>
    </row>
    <row r="76" spans="1:19" ht="15.75" thickBot="1">
      <c r="G76" s="901" t="s">
        <v>612</v>
      </c>
      <c r="I76" s="901" t="s">
        <v>612</v>
      </c>
      <c r="S76"/>
    </row>
    <row r="77" spans="1:19" ht="15.75" thickBot="1">
      <c r="A77" s="105" t="s">
        <v>74</v>
      </c>
      <c r="B77" s="148">
        <f>SUM(B4:B75)</f>
        <v>29230</v>
      </c>
      <c r="C77" s="149">
        <f t="shared" ref="C77:R77" si="0">SUM(C4:C75)</f>
        <v>14312</v>
      </c>
      <c r="D77" s="149">
        <f t="shared" si="0"/>
        <v>28482</v>
      </c>
      <c r="E77" s="206">
        <f t="shared" si="0"/>
        <v>20832</v>
      </c>
      <c r="F77" s="297">
        <f t="shared" si="0"/>
        <v>8890444</v>
      </c>
      <c r="G77" s="298">
        <v>3.0125619633643193</v>
      </c>
      <c r="H77" s="149">
        <f t="shared" si="0"/>
        <v>1753900</v>
      </c>
      <c r="I77" s="299">
        <v>0.59265191372604675</v>
      </c>
      <c r="J77" s="300">
        <f t="shared" si="0"/>
        <v>1363528</v>
      </c>
      <c r="K77" s="178">
        <f t="shared" si="0"/>
        <v>14815</v>
      </c>
      <c r="L77" s="149">
        <f t="shared" si="0"/>
        <v>7058</v>
      </c>
      <c r="M77" s="149">
        <f t="shared" si="0"/>
        <v>1812</v>
      </c>
      <c r="N77" s="149">
        <f t="shared" si="0"/>
        <v>25491</v>
      </c>
      <c r="O77" s="149">
        <f t="shared" si="0"/>
        <v>457198</v>
      </c>
      <c r="P77" s="149">
        <f t="shared" si="0"/>
        <v>161806</v>
      </c>
      <c r="Q77" s="149">
        <f t="shared" si="0"/>
        <v>33293</v>
      </c>
      <c r="R77" s="150">
        <f t="shared" si="0"/>
        <v>661058</v>
      </c>
      <c r="S77"/>
    </row>
    <row r="80" spans="1:19" ht="60">
      <c r="A80" s="205" t="s">
        <v>594</v>
      </c>
    </row>
    <row r="82" spans="1:1" ht="45">
      <c r="A82" s="230" t="s">
        <v>695</v>
      </c>
    </row>
    <row r="85" spans="1:1" ht="60">
      <c r="A85" s="569" t="s">
        <v>697</v>
      </c>
    </row>
  </sheetData>
  <mergeCells count="12">
    <mergeCell ref="B66:E66"/>
    <mergeCell ref="F66:J66"/>
    <mergeCell ref="K66:N66"/>
    <mergeCell ref="O66:R66"/>
    <mergeCell ref="B1:E1"/>
    <mergeCell ref="F1:J1"/>
    <mergeCell ref="K1:N1"/>
    <mergeCell ref="O1:R1"/>
    <mergeCell ref="B33:E33"/>
    <mergeCell ref="F33:J33"/>
    <mergeCell ref="K33:N33"/>
    <mergeCell ref="O33:R33"/>
  </mergeCells>
  <pageMargins left="0.7" right="0.7" top="0.75" bottom="0.75" header="0.3" footer="0.3"/>
  <pageSetup orientation="landscape" r:id="rId1"/>
  <headerFooter>
    <oddHeader>&amp;L2016 Annual Statistical Report&amp;CLibrary Services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view="pageLayout" topLeftCell="A73" zoomScaleNormal="100" workbookViewId="0">
      <selection activeCell="A2" sqref="A2"/>
    </sheetView>
  </sheetViews>
  <sheetFormatPr defaultRowHeight="15"/>
  <cols>
    <col min="1" max="1" width="36.28515625" customWidth="1"/>
    <col min="3" max="3" width="9.7109375" customWidth="1"/>
    <col min="7" max="7" width="10.42578125" customWidth="1"/>
    <col min="12" max="12" width="10.85546875" customWidth="1"/>
    <col min="14" max="14" width="10" customWidth="1"/>
  </cols>
  <sheetData>
    <row r="1" spans="1:14" ht="15.75" thickBot="1">
      <c r="A1" s="58"/>
      <c r="B1" s="1031" t="s">
        <v>138</v>
      </c>
      <c r="C1" s="1032"/>
      <c r="D1" s="1033"/>
      <c r="E1" s="719" t="s">
        <v>597</v>
      </c>
      <c r="F1" s="1025" t="s">
        <v>595</v>
      </c>
      <c r="G1" s="1026"/>
      <c r="H1" s="1038" t="s">
        <v>139</v>
      </c>
      <c r="I1" s="1039"/>
      <c r="J1" s="1039"/>
      <c r="K1" s="1039"/>
      <c r="L1" s="1040"/>
      <c r="M1" s="1041" t="s">
        <v>140</v>
      </c>
      <c r="N1" s="1042"/>
    </row>
    <row r="2" spans="1:14" ht="51.75" customHeight="1" thickBot="1">
      <c r="A2" s="43" t="s">
        <v>2</v>
      </c>
      <c r="B2" s="723" t="s">
        <v>141</v>
      </c>
      <c r="C2" s="724" t="s">
        <v>142</v>
      </c>
      <c r="D2" s="725" t="s">
        <v>143</v>
      </c>
      <c r="E2" s="726" t="s">
        <v>596</v>
      </c>
      <c r="F2" s="727" t="s">
        <v>611</v>
      </c>
      <c r="G2" s="728" t="s">
        <v>610</v>
      </c>
      <c r="H2" s="729" t="s">
        <v>144</v>
      </c>
      <c r="I2" s="730" t="s">
        <v>145</v>
      </c>
      <c r="J2" s="730" t="s">
        <v>146</v>
      </c>
      <c r="K2" s="730" t="s">
        <v>147</v>
      </c>
      <c r="L2" s="731" t="s">
        <v>148</v>
      </c>
      <c r="M2" s="729" t="s">
        <v>149</v>
      </c>
      <c r="N2" s="732" t="s">
        <v>150</v>
      </c>
    </row>
    <row r="3" spans="1:14" ht="15.75" thickBot="1">
      <c r="A3" s="722" t="s">
        <v>685</v>
      </c>
      <c r="B3" s="153"/>
      <c r="C3" s="154"/>
      <c r="D3" s="155"/>
      <c r="E3" s="155"/>
      <c r="F3" s="715"/>
      <c r="G3" s="715"/>
      <c r="H3" s="716"/>
      <c r="I3" s="717"/>
      <c r="J3" s="717"/>
      <c r="K3" s="717"/>
      <c r="L3" s="718"/>
      <c r="M3" s="716"/>
      <c r="N3" s="718"/>
    </row>
    <row r="4" spans="1:14">
      <c r="A4" s="156" t="s">
        <v>15</v>
      </c>
      <c r="B4" s="122">
        <v>17</v>
      </c>
      <c r="C4" s="123">
        <v>13</v>
      </c>
      <c r="D4" s="157">
        <v>4713</v>
      </c>
      <c r="E4" s="157">
        <v>564</v>
      </c>
      <c r="F4" s="151">
        <v>1</v>
      </c>
      <c r="G4" s="136">
        <v>1</v>
      </c>
      <c r="H4" s="158">
        <v>0</v>
      </c>
      <c r="I4" s="85">
        <v>2</v>
      </c>
      <c r="J4" s="86">
        <v>338</v>
      </c>
      <c r="K4" s="86">
        <v>1289</v>
      </c>
      <c r="L4" s="159">
        <v>816</v>
      </c>
      <c r="M4" s="84">
        <v>432</v>
      </c>
      <c r="N4" s="159">
        <v>167</v>
      </c>
    </row>
    <row r="5" spans="1:14">
      <c r="A5" s="156" t="s">
        <v>16</v>
      </c>
      <c r="B5" s="125">
        <v>11</v>
      </c>
      <c r="C5" s="126">
        <v>6</v>
      </c>
      <c r="D5" s="130">
        <v>3168</v>
      </c>
      <c r="E5" s="130">
        <v>3009</v>
      </c>
      <c r="F5" s="128">
        <v>0</v>
      </c>
      <c r="G5" s="207">
        <v>0</v>
      </c>
      <c r="H5" s="81">
        <v>125</v>
      </c>
      <c r="I5" s="79">
        <v>174</v>
      </c>
      <c r="J5" s="79">
        <v>616</v>
      </c>
      <c r="K5" s="87">
        <v>4310</v>
      </c>
      <c r="L5" s="80">
        <v>200</v>
      </c>
      <c r="M5" s="81">
        <v>600</v>
      </c>
      <c r="N5" s="80">
        <v>56</v>
      </c>
    </row>
    <row r="6" spans="1:14">
      <c r="A6" s="156" t="s">
        <v>17</v>
      </c>
      <c r="B6" s="125">
        <v>27</v>
      </c>
      <c r="C6" s="126">
        <v>21</v>
      </c>
      <c r="D6" s="130">
        <v>10469</v>
      </c>
      <c r="E6" s="130">
        <v>6676</v>
      </c>
      <c r="F6" s="128">
        <v>0</v>
      </c>
      <c r="G6" s="207">
        <v>0</v>
      </c>
      <c r="H6" s="81">
        <v>208</v>
      </c>
      <c r="I6" s="79">
        <v>52</v>
      </c>
      <c r="J6" s="79">
        <v>260</v>
      </c>
      <c r="K6" s="87">
        <v>2600</v>
      </c>
      <c r="L6" s="160">
        <v>1768</v>
      </c>
      <c r="M6" s="78">
        <v>1300</v>
      </c>
      <c r="N6" s="80">
        <v>364</v>
      </c>
    </row>
    <row r="7" spans="1:14">
      <c r="A7" s="156" t="s">
        <v>18</v>
      </c>
      <c r="B7" s="125">
        <v>13</v>
      </c>
      <c r="C7" s="126">
        <v>10</v>
      </c>
      <c r="D7" s="130">
        <v>8417</v>
      </c>
      <c r="E7" s="130">
        <v>2540</v>
      </c>
      <c r="F7" s="128">
        <v>0</v>
      </c>
      <c r="G7" s="207">
        <v>0</v>
      </c>
      <c r="H7" s="81">
        <v>609</v>
      </c>
      <c r="I7" s="79">
        <v>831</v>
      </c>
      <c r="J7" s="79">
        <v>559</v>
      </c>
      <c r="K7" s="87">
        <v>2105</v>
      </c>
      <c r="L7" s="160">
        <v>2078</v>
      </c>
      <c r="M7" s="81">
        <v>802</v>
      </c>
      <c r="N7" s="160">
        <v>1297</v>
      </c>
    </row>
    <row r="8" spans="1:14">
      <c r="A8" s="156" t="s">
        <v>20</v>
      </c>
      <c r="B8" s="125">
        <v>17</v>
      </c>
      <c r="C8" s="126">
        <v>13</v>
      </c>
      <c r="D8" s="130">
        <v>4173</v>
      </c>
      <c r="E8" s="130">
        <v>403</v>
      </c>
      <c r="F8" s="128">
        <v>0</v>
      </c>
      <c r="G8" s="207">
        <v>0</v>
      </c>
      <c r="H8" s="81">
        <v>0</v>
      </c>
      <c r="I8" s="79">
        <v>104</v>
      </c>
      <c r="J8" s="79">
        <v>104</v>
      </c>
      <c r="K8" s="87">
        <v>2600</v>
      </c>
      <c r="L8" s="160">
        <v>1820</v>
      </c>
      <c r="M8" s="78">
        <v>1768</v>
      </c>
      <c r="N8" s="80">
        <v>1040</v>
      </c>
    </row>
    <row r="9" spans="1:14">
      <c r="A9" s="156" t="s">
        <v>21</v>
      </c>
      <c r="B9" s="125">
        <v>14</v>
      </c>
      <c r="C9" s="126">
        <v>10</v>
      </c>
      <c r="D9" s="130">
        <v>11192</v>
      </c>
      <c r="E9" s="130">
        <v>7280</v>
      </c>
      <c r="F9" s="128">
        <v>0</v>
      </c>
      <c r="G9" s="207">
        <v>0</v>
      </c>
      <c r="H9" s="81">
        <v>104</v>
      </c>
      <c r="I9" s="79">
        <v>208</v>
      </c>
      <c r="J9" s="87">
        <v>2016</v>
      </c>
      <c r="K9" s="87">
        <v>4160</v>
      </c>
      <c r="L9" s="160">
        <v>5590</v>
      </c>
      <c r="M9" s="81">
        <v>702</v>
      </c>
      <c r="N9" s="80">
        <v>260</v>
      </c>
    </row>
    <row r="10" spans="1:14">
      <c r="A10" s="156" t="s">
        <v>22</v>
      </c>
      <c r="B10" s="125">
        <v>31</v>
      </c>
      <c r="C10" s="126">
        <v>26</v>
      </c>
      <c r="D10" s="130">
        <v>7077</v>
      </c>
      <c r="E10" s="130">
        <v>2100</v>
      </c>
      <c r="F10" s="128">
        <v>0</v>
      </c>
      <c r="G10" s="207">
        <v>0</v>
      </c>
      <c r="H10" s="78">
        <v>0</v>
      </c>
      <c r="I10" s="87">
        <v>1500</v>
      </c>
      <c r="J10" s="87">
        <v>2200</v>
      </c>
      <c r="K10" s="87">
        <v>4500</v>
      </c>
      <c r="L10" s="160">
        <v>1500</v>
      </c>
      <c r="M10" s="78">
        <v>5000</v>
      </c>
      <c r="N10" s="80">
        <v>500</v>
      </c>
    </row>
    <row r="11" spans="1:14">
      <c r="A11" s="156" t="s">
        <v>23</v>
      </c>
      <c r="B11" s="125">
        <v>13</v>
      </c>
      <c r="C11" s="126">
        <v>7</v>
      </c>
      <c r="D11" s="130">
        <v>5423</v>
      </c>
      <c r="E11" s="130">
        <v>612</v>
      </c>
      <c r="F11" s="128">
        <v>0</v>
      </c>
      <c r="G11" s="207">
        <v>0</v>
      </c>
      <c r="H11" s="81">
        <v>105</v>
      </c>
      <c r="I11" s="79">
        <v>523</v>
      </c>
      <c r="J11" s="79">
        <v>902</v>
      </c>
      <c r="K11" s="79">
        <v>667</v>
      </c>
      <c r="L11" s="80">
        <v>755</v>
      </c>
      <c r="M11" s="81">
        <v>301</v>
      </c>
      <c r="N11" s="80">
        <v>21</v>
      </c>
    </row>
    <row r="12" spans="1:14">
      <c r="A12" s="156" t="s">
        <v>24</v>
      </c>
      <c r="B12" s="125">
        <v>37</v>
      </c>
      <c r="C12" s="126">
        <v>34</v>
      </c>
      <c r="D12" s="130">
        <v>18012</v>
      </c>
      <c r="E12" s="130">
        <v>136</v>
      </c>
      <c r="F12" s="128">
        <v>0</v>
      </c>
      <c r="G12" s="207">
        <v>0</v>
      </c>
      <c r="H12" s="81">
        <v>74</v>
      </c>
      <c r="I12" s="79">
        <v>360</v>
      </c>
      <c r="J12" s="79">
        <v>641</v>
      </c>
      <c r="K12" s="87">
        <v>1930</v>
      </c>
      <c r="L12" s="80">
        <v>490</v>
      </c>
      <c r="M12" s="81">
        <v>533</v>
      </c>
      <c r="N12" s="80">
        <v>306</v>
      </c>
    </row>
    <row r="13" spans="1:14">
      <c r="A13" s="156" t="s">
        <v>25</v>
      </c>
      <c r="B13" s="125">
        <v>16</v>
      </c>
      <c r="C13" s="126">
        <v>12</v>
      </c>
      <c r="D13" s="130">
        <v>4327</v>
      </c>
      <c r="E13" s="130">
        <v>2608</v>
      </c>
      <c r="F13" s="128">
        <v>10</v>
      </c>
      <c r="G13" s="207">
        <v>38</v>
      </c>
      <c r="H13" s="81">
        <v>290</v>
      </c>
      <c r="I13" s="79">
        <v>161</v>
      </c>
      <c r="J13" s="79">
        <v>323</v>
      </c>
      <c r="K13" s="79">
        <v>2341</v>
      </c>
      <c r="L13" s="80">
        <v>1251</v>
      </c>
      <c r="M13" s="81">
        <v>2664</v>
      </c>
      <c r="N13" s="80">
        <v>1372</v>
      </c>
    </row>
    <row r="14" spans="1:14">
      <c r="A14" s="156" t="s">
        <v>26</v>
      </c>
      <c r="B14" s="125">
        <v>13</v>
      </c>
      <c r="C14" s="126">
        <v>9</v>
      </c>
      <c r="D14" s="130">
        <v>3014</v>
      </c>
      <c r="E14" s="130">
        <v>561</v>
      </c>
      <c r="F14" s="128">
        <v>0</v>
      </c>
      <c r="G14" s="207">
        <v>0</v>
      </c>
      <c r="H14" s="81">
        <v>104</v>
      </c>
      <c r="I14" s="79">
        <v>208</v>
      </c>
      <c r="J14" s="79">
        <v>730</v>
      </c>
      <c r="K14" s="87">
        <v>3230</v>
      </c>
      <c r="L14" s="160">
        <v>1450</v>
      </c>
      <c r="M14" s="81">
        <v>1200</v>
      </c>
      <c r="N14" s="80">
        <v>210</v>
      </c>
    </row>
    <row r="15" spans="1:14">
      <c r="A15" s="161"/>
      <c r="B15" s="7"/>
      <c r="C15" s="36"/>
      <c r="D15" s="37"/>
      <c r="E15" s="37"/>
      <c r="F15" s="36"/>
      <c r="G15" s="36"/>
      <c r="H15" s="88"/>
      <c r="I15" s="89"/>
      <c r="J15" s="89"/>
      <c r="K15" s="89"/>
      <c r="L15" s="90"/>
      <c r="M15" s="88"/>
      <c r="N15" s="90"/>
    </row>
    <row r="16" spans="1:14">
      <c r="A16" s="11" t="s">
        <v>27</v>
      </c>
      <c r="B16" s="125"/>
      <c r="C16" s="126"/>
      <c r="D16" s="130"/>
      <c r="E16" s="130"/>
      <c r="F16" s="128"/>
      <c r="G16" s="207"/>
      <c r="H16" s="81"/>
      <c r="I16" s="79"/>
      <c r="J16" s="79"/>
      <c r="K16" s="87"/>
      <c r="L16" s="160"/>
      <c r="M16" s="78"/>
      <c r="N16" s="80"/>
    </row>
    <row r="17" spans="1:14">
      <c r="A17" s="156" t="s">
        <v>28</v>
      </c>
      <c r="B17" s="125">
        <v>70</v>
      </c>
      <c r="C17" s="126">
        <v>53</v>
      </c>
      <c r="D17" s="130">
        <v>28765</v>
      </c>
      <c r="E17" s="130">
        <v>9984</v>
      </c>
      <c r="F17" s="128">
        <v>0</v>
      </c>
      <c r="G17" s="207">
        <v>0</v>
      </c>
      <c r="H17" s="81">
        <v>416</v>
      </c>
      <c r="I17" s="79">
        <v>468</v>
      </c>
      <c r="J17" s="79">
        <v>780</v>
      </c>
      <c r="K17" s="87">
        <v>2236</v>
      </c>
      <c r="L17" s="160">
        <v>1196</v>
      </c>
      <c r="M17" s="81">
        <v>572</v>
      </c>
      <c r="N17" s="80">
        <v>780</v>
      </c>
    </row>
    <row r="18" spans="1:14">
      <c r="A18" s="156" t="s">
        <v>29</v>
      </c>
      <c r="B18" s="125">
        <v>54</v>
      </c>
      <c r="C18" s="126">
        <v>42</v>
      </c>
      <c r="D18" s="130">
        <v>25042</v>
      </c>
      <c r="E18" s="130">
        <v>23725</v>
      </c>
      <c r="F18" s="128">
        <v>3</v>
      </c>
      <c r="G18" s="207">
        <v>5</v>
      </c>
      <c r="H18" s="81">
        <v>312</v>
      </c>
      <c r="I18" s="79">
        <v>1040</v>
      </c>
      <c r="J18" s="79">
        <v>936</v>
      </c>
      <c r="K18" s="87">
        <v>4160</v>
      </c>
      <c r="L18" s="160">
        <v>2496</v>
      </c>
      <c r="M18" s="78">
        <v>2912</v>
      </c>
      <c r="N18" s="80">
        <v>1144</v>
      </c>
    </row>
    <row r="19" spans="1:14">
      <c r="A19" s="156" t="s">
        <v>30</v>
      </c>
      <c r="B19" s="125">
        <v>50</v>
      </c>
      <c r="C19" s="126">
        <v>41</v>
      </c>
      <c r="D19" s="130">
        <v>44982</v>
      </c>
      <c r="E19" s="130">
        <v>880</v>
      </c>
      <c r="F19" s="128">
        <v>0</v>
      </c>
      <c r="G19" s="207">
        <v>0</v>
      </c>
      <c r="H19" s="81">
        <v>40</v>
      </c>
      <c r="I19" s="79">
        <v>180</v>
      </c>
      <c r="J19" s="79">
        <v>884</v>
      </c>
      <c r="K19" s="87">
        <v>3237</v>
      </c>
      <c r="L19" s="160">
        <v>1703</v>
      </c>
      <c r="M19" s="78">
        <v>1742</v>
      </c>
      <c r="N19" s="160">
        <v>3835</v>
      </c>
    </row>
    <row r="20" spans="1:14">
      <c r="A20" s="156" t="s">
        <v>31</v>
      </c>
      <c r="B20" s="125">
        <v>70</v>
      </c>
      <c r="C20" s="126">
        <v>51</v>
      </c>
      <c r="D20" s="130">
        <v>16146</v>
      </c>
      <c r="E20" s="130">
        <v>5148</v>
      </c>
      <c r="F20" s="128">
        <v>14</v>
      </c>
      <c r="G20" s="207">
        <v>58</v>
      </c>
      <c r="H20" s="81">
        <v>151</v>
      </c>
      <c r="I20" s="79">
        <v>676</v>
      </c>
      <c r="J20" s="87">
        <v>988</v>
      </c>
      <c r="K20" s="87">
        <v>6760</v>
      </c>
      <c r="L20" s="160">
        <v>4420</v>
      </c>
      <c r="M20" s="78">
        <v>3276</v>
      </c>
      <c r="N20" s="160">
        <v>3172</v>
      </c>
    </row>
    <row r="21" spans="1:14">
      <c r="A21" s="156" t="s">
        <v>32</v>
      </c>
      <c r="B21" s="125">
        <v>26</v>
      </c>
      <c r="C21" s="126">
        <v>16</v>
      </c>
      <c r="D21" s="130">
        <v>14936</v>
      </c>
      <c r="E21" s="130">
        <v>13833</v>
      </c>
      <c r="F21" s="128">
        <v>0</v>
      </c>
      <c r="G21" s="207">
        <v>0</v>
      </c>
      <c r="H21" s="81">
        <v>110</v>
      </c>
      <c r="I21" s="79">
        <v>26</v>
      </c>
      <c r="J21" s="79">
        <v>270</v>
      </c>
      <c r="K21" s="87">
        <v>2442</v>
      </c>
      <c r="L21" s="160">
        <v>1416</v>
      </c>
      <c r="M21" s="78">
        <v>937</v>
      </c>
      <c r="N21" s="80">
        <v>212</v>
      </c>
    </row>
    <row r="22" spans="1:14">
      <c r="A22" s="156" t="s">
        <v>33</v>
      </c>
      <c r="B22" s="125">
        <v>40</v>
      </c>
      <c r="C22" s="126">
        <v>27</v>
      </c>
      <c r="D22" s="130">
        <v>17254</v>
      </c>
      <c r="E22" s="130">
        <v>2600</v>
      </c>
      <c r="F22" s="128">
        <v>0</v>
      </c>
      <c r="G22" s="207">
        <v>0</v>
      </c>
      <c r="H22" s="81">
        <v>52</v>
      </c>
      <c r="I22" s="79">
        <v>104</v>
      </c>
      <c r="J22" s="79">
        <v>832</v>
      </c>
      <c r="K22" s="87">
        <v>5096</v>
      </c>
      <c r="L22" s="80">
        <v>1768</v>
      </c>
      <c r="M22" s="81">
        <v>2392</v>
      </c>
      <c r="N22" s="80">
        <v>936</v>
      </c>
    </row>
    <row r="23" spans="1:14">
      <c r="A23" s="156" t="s">
        <v>34</v>
      </c>
      <c r="B23" s="125">
        <v>36</v>
      </c>
      <c r="C23" s="126">
        <v>26</v>
      </c>
      <c r="D23" s="130">
        <v>25182</v>
      </c>
      <c r="E23" s="130">
        <v>3220</v>
      </c>
      <c r="F23" s="128">
        <v>96</v>
      </c>
      <c r="G23" s="207">
        <v>1152</v>
      </c>
      <c r="H23" s="78">
        <v>1119</v>
      </c>
      <c r="I23" s="79">
        <v>859</v>
      </c>
      <c r="J23" s="79">
        <v>728</v>
      </c>
      <c r="K23" s="87">
        <v>3848</v>
      </c>
      <c r="L23" s="80">
        <v>884</v>
      </c>
      <c r="M23" s="78">
        <v>47</v>
      </c>
      <c r="N23" s="80">
        <v>1267</v>
      </c>
    </row>
    <row r="24" spans="1:14">
      <c r="A24" s="156" t="s">
        <v>35</v>
      </c>
      <c r="B24" s="125">
        <v>31</v>
      </c>
      <c r="C24" s="126">
        <v>19</v>
      </c>
      <c r="D24" s="130">
        <v>10866</v>
      </c>
      <c r="E24" s="130">
        <v>9754</v>
      </c>
      <c r="F24" s="128">
        <v>4</v>
      </c>
      <c r="G24" s="207">
        <v>18</v>
      </c>
      <c r="H24" s="81">
        <v>204</v>
      </c>
      <c r="I24" s="79">
        <v>595</v>
      </c>
      <c r="J24" s="79">
        <v>952</v>
      </c>
      <c r="K24" s="79">
        <v>4437</v>
      </c>
      <c r="L24" s="80">
        <v>3791</v>
      </c>
      <c r="M24" s="81">
        <v>1326</v>
      </c>
      <c r="N24" s="80">
        <v>3298</v>
      </c>
    </row>
    <row r="25" spans="1:14">
      <c r="A25" s="156" t="s">
        <v>36</v>
      </c>
      <c r="B25" s="125">
        <v>22</v>
      </c>
      <c r="C25" s="126">
        <v>16</v>
      </c>
      <c r="D25" s="130">
        <v>20178</v>
      </c>
      <c r="E25" s="130">
        <v>3182</v>
      </c>
      <c r="F25" s="128">
        <v>0</v>
      </c>
      <c r="G25" s="207">
        <v>0</v>
      </c>
      <c r="H25" s="81">
        <v>402</v>
      </c>
      <c r="I25" s="79">
        <v>891</v>
      </c>
      <c r="J25" s="79">
        <v>1117</v>
      </c>
      <c r="K25" s="79">
        <v>1282</v>
      </c>
      <c r="L25" s="80">
        <v>841</v>
      </c>
      <c r="M25" s="81">
        <v>362</v>
      </c>
      <c r="N25" s="80">
        <v>112</v>
      </c>
    </row>
    <row r="26" spans="1:14">
      <c r="A26" s="156" t="s">
        <v>37</v>
      </c>
      <c r="B26" s="125">
        <v>44</v>
      </c>
      <c r="C26" s="126">
        <v>36</v>
      </c>
      <c r="D26" s="130">
        <v>22867</v>
      </c>
      <c r="E26" s="130">
        <v>54756</v>
      </c>
      <c r="F26" s="128">
        <v>41</v>
      </c>
      <c r="G26" s="207">
        <v>66</v>
      </c>
      <c r="H26" s="81">
        <v>1342</v>
      </c>
      <c r="I26" s="87">
        <v>2566</v>
      </c>
      <c r="J26" s="87">
        <v>5602</v>
      </c>
      <c r="K26" s="87">
        <v>12383</v>
      </c>
      <c r="L26" s="160">
        <v>1865</v>
      </c>
      <c r="M26" s="78">
        <v>3174</v>
      </c>
      <c r="N26" s="80">
        <v>774</v>
      </c>
    </row>
    <row r="27" spans="1:14">
      <c r="A27" s="156" t="s">
        <v>38</v>
      </c>
      <c r="B27" s="125">
        <v>69</v>
      </c>
      <c r="C27" s="126">
        <v>46</v>
      </c>
      <c r="D27" s="130">
        <v>31684</v>
      </c>
      <c r="E27" s="130">
        <v>21056</v>
      </c>
      <c r="F27" s="128">
        <v>0</v>
      </c>
      <c r="G27" s="207">
        <v>0</v>
      </c>
      <c r="H27" s="81">
        <v>91</v>
      </c>
      <c r="I27" s="79">
        <v>215</v>
      </c>
      <c r="J27" s="87">
        <v>677</v>
      </c>
      <c r="K27" s="87">
        <v>4876</v>
      </c>
      <c r="L27" s="160">
        <v>2607</v>
      </c>
      <c r="M27" s="78">
        <v>2373</v>
      </c>
      <c r="N27" s="160">
        <v>1203</v>
      </c>
    </row>
    <row r="28" spans="1:14">
      <c r="A28" s="156" t="s">
        <v>39</v>
      </c>
      <c r="B28" s="125">
        <v>54</v>
      </c>
      <c r="C28" s="126">
        <v>35</v>
      </c>
      <c r="D28" s="130">
        <v>23768</v>
      </c>
      <c r="E28" s="130">
        <v>3326</v>
      </c>
      <c r="F28" s="128">
        <v>77</v>
      </c>
      <c r="G28" s="207">
        <v>473</v>
      </c>
      <c r="H28" s="81">
        <v>104</v>
      </c>
      <c r="I28" s="79">
        <v>494</v>
      </c>
      <c r="J28" s="87">
        <v>962</v>
      </c>
      <c r="K28" s="87">
        <v>4420</v>
      </c>
      <c r="L28" s="160">
        <v>1924</v>
      </c>
      <c r="M28" s="78">
        <v>2314</v>
      </c>
      <c r="N28" s="160">
        <v>1534</v>
      </c>
    </row>
    <row r="29" spans="1:14">
      <c r="A29" s="156" t="s">
        <v>40</v>
      </c>
      <c r="B29" s="125">
        <v>30</v>
      </c>
      <c r="C29" s="126">
        <v>20</v>
      </c>
      <c r="D29" s="130">
        <v>28367</v>
      </c>
      <c r="E29" s="130">
        <v>1766</v>
      </c>
      <c r="F29" s="128">
        <v>0</v>
      </c>
      <c r="G29" s="207">
        <v>0</v>
      </c>
      <c r="H29" s="81">
        <v>521</v>
      </c>
      <c r="I29" s="87">
        <v>1633</v>
      </c>
      <c r="J29" s="87">
        <v>2987</v>
      </c>
      <c r="K29" s="87">
        <v>28150</v>
      </c>
      <c r="L29" s="160">
        <v>7648</v>
      </c>
      <c r="M29" s="81">
        <v>427</v>
      </c>
      <c r="N29" s="80">
        <v>86</v>
      </c>
    </row>
    <row r="30" spans="1:14">
      <c r="A30" s="156" t="s">
        <v>41</v>
      </c>
      <c r="B30" s="125">
        <v>43</v>
      </c>
      <c r="C30" s="126">
        <v>16</v>
      </c>
      <c r="D30" s="130">
        <v>10495</v>
      </c>
      <c r="E30" s="130">
        <v>7133</v>
      </c>
      <c r="F30" s="128">
        <v>42</v>
      </c>
      <c r="G30" s="207">
        <v>300</v>
      </c>
      <c r="H30" s="81">
        <v>57</v>
      </c>
      <c r="I30" s="79">
        <v>50</v>
      </c>
      <c r="J30" s="87">
        <v>1085</v>
      </c>
      <c r="K30" s="87">
        <v>3136</v>
      </c>
      <c r="L30" s="160">
        <v>3002</v>
      </c>
      <c r="M30" s="78">
        <v>3200</v>
      </c>
      <c r="N30" s="80">
        <v>530</v>
      </c>
    </row>
    <row r="31" spans="1:14">
      <c r="A31" s="156" t="s">
        <v>42</v>
      </c>
      <c r="B31" s="125">
        <v>20</v>
      </c>
      <c r="C31" s="126">
        <v>12</v>
      </c>
      <c r="D31" s="130">
        <v>22133</v>
      </c>
      <c r="E31" s="130">
        <v>1087</v>
      </c>
      <c r="F31" s="128">
        <v>0</v>
      </c>
      <c r="G31" s="207">
        <v>0</v>
      </c>
      <c r="H31" s="162">
        <v>5</v>
      </c>
      <c r="I31" s="97">
        <v>4</v>
      </c>
      <c r="J31" s="97">
        <v>8</v>
      </c>
      <c r="K31" s="97">
        <v>34</v>
      </c>
      <c r="L31" s="163">
        <v>7</v>
      </c>
      <c r="M31" s="162">
        <v>9</v>
      </c>
      <c r="N31" s="163">
        <v>23</v>
      </c>
    </row>
    <row r="32" spans="1:14" ht="15.75" thickBot="1">
      <c r="A32" s="161"/>
      <c r="B32" s="7"/>
      <c r="C32" s="36"/>
      <c r="D32" s="37"/>
      <c r="E32" s="37"/>
      <c r="F32" s="36"/>
      <c r="G32" s="36"/>
      <c r="H32" s="88"/>
      <c r="I32" s="89"/>
      <c r="J32" s="89"/>
      <c r="K32" s="89"/>
      <c r="L32" s="90"/>
      <c r="M32" s="88"/>
      <c r="N32" s="90"/>
    </row>
    <row r="33" spans="1:14" ht="15.75" thickBot="1">
      <c r="A33" s="164"/>
      <c r="B33" s="983" t="s">
        <v>138</v>
      </c>
      <c r="C33" s="987"/>
      <c r="D33" s="984"/>
      <c r="E33" s="733" t="s">
        <v>597</v>
      </c>
      <c r="F33" s="1027" t="s">
        <v>595</v>
      </c>
      <c r="G33" s="1028"/>
      <c r="H33" s="1027" t="s">
        <v>139</v>
      </c>
      <c r="I33" s="1043"/>
      <c r="J33" s="1043"/>
      <c r="K33" s="1043"/>
      <c r="L33" s="1028"/>
      <c r="M33" s="1044" t="s">
        <v>140</v>
      </c>
      <c r="N33" s="1045"/>
    </row>
    <row r="34" spans="1:14" ht="51.75" customHeight="1" thickBot="1">
      <c r="A34" s="43" t="s">
        <v>2</v>
      </c>
      <c r="B34" s="734" t="s">
        <v>141</v>
      </c>
      <c r="C34" s="735" t="s">
        <v>142</v>
      </c>
      <c r="D34" s="736" t="s">
        <v>143</v>
      </c>
      <c r="E34" s="737" t="s">
        <v>596</v>
      </c>
      <c r="F34" s="738" t="s">
        <v>611</v>
      </c>
      <c r="G34" s="739" t="s">
        <v>610</v>
      </c>
      <c r="H34" s="740" t="s">
        <v>144</v>
      </c>
      <c r="I34" s="741" t="s">
        <v>145</v>
      </c>
      <c r="J34" s="741" t="s">
        <v>146</v>
      </c>
      <c r="K34" s="741" t="s">
        <v>147</v>
      </c>
      <c r="L34" s="742" t="s">
        <v>148</v>
      </c>
      <c r="M34" s="740" t="s">
        <v>149</v>
      </c>
      <c r="N34" s="743" t="s">
        <v>150</v>
      </c>
    </row>
    <row r="35" spans="1:14">
      <c r="A35" s="161"/>
      <c r="B35" s="7"/>
      <c r="C35" s="36"/>
      <c r="D35" s="37"/>
      <c r="E35" s="37"/>
      <c r="F35" s="36"/>
      <c r="G35" s="36"/>
      <c r="H35" s="88"/>
      <c r="I35" s="89"/>
      <c r="J35" s="89"/>
      <c r="K35" s="89"/>
      <c r="L35" s="90"/>
      <c r="M35" s="88"/>
      <c r="N35" s="90"/>
    </row>
    <row r="36" spans="1:14">
      <c r="A36" s="11" t="s">
        <v>43</v>
      </c>
      <c r="B36" s="125"/>
      <c r="C36" s="126"/>
      <c r="D36" s="130"/>
      <c r="E36" s="130"/>
      <c r="F36" s="128"/>
      <c r="G36" s="207"/>
      <c r="H36" s="81"/>
      <c r="I36" s="79"/>
      <c r="J36" s="87"/>
      <c r="K36" s="87"/>
      <c r="L36" s="160"/>
      <c r="M36" s="78"/>
      <c r="N36" s="160"/>
    </row>
    <row r="37" spans="1:14">
      <c r="A37" s="156" t="s">
        <v>44</v>
      </c>
      <c r="B37" s="125">
        <v>73</v>
      </c>
      <c r="C37" s="126">
        <v>35</v>
      </c>
      <c r="D37" s="130">
        <v>69458</v>
      </c>
      <c r="E37" s="130">
        <v>9880</v>
      </c>
      <c r="F37" s="128">
        <v>44</v>
      </c>
      <c r="G37" s="207">
        <v>205</v>
      </c>
      <c r="H37" s="81">
        <v>17</v>
      </c>
      <c r="I37" s="79">
        <v>72</v>
      </c>
      <c r="J37" s="79">
        <v>463</v>
      </c>
      <c r="K37" s="87">
        <v>6458</v>
      </c>
      <c r="L37" s="160">
        <v>2316</v>
      </c>
      <c r="M37" s="78">
        <v>780</v>
      </c>
      <c r="N37" s="160">
        <v>1144</v>
      </c>
    </row>
    <row r="38" spans="1:14">
      <c r="A38" s="156" t="s">
        <v>45</v>
      </c>
      <c r="B38" s="125">
        <v>220</v>
      </c>
      <c r="C38" s="126">
        <v>136</v>
      </c>
      <c r="D38" s="130">
        <v>38062</v>
      </c>
      <c r="E38" s="130">
        <v>21320</v>
      </c>
      <c r="F38" s="128">
        <v>104</v>
      </c>
      <c r="G38" s="207">
        <v>558</v>
      </c>
      <c r="H38" s="81">
        <v>0</v>
      </c>
      <c r="I38" s="79">
        <v>0</v>
      </c>
      <c r="J38" s="79">
        <v>104</v>
      </c>
      <c r="K38" s="79">
        <v>260</v>
      </c>
      <c r="L38" s="80">
        <v>728</v>
      </c>
      <c r="M38" s="81">
        <v>936</v>
      </c>
      <c r="N38" s="80">
        <v>312</v>
      </c>
    </row>
    <row r="39" spans="1:14">
      <c r="A39" s="156" t="s">
        <v>46</v>
      </c>
      <c r="B39" s="125">
        <v>74</v>
      </c>
      <c r="C39" s="126">
        <v>50</v>
      </c>
      <c r="D39" s="130">
        <v>34459</v>
      </c>
      <c r="E39" s="130">
        <v>7922</v>
      </c>
      <c r="F39" s="128">
        <v>0</v>
      </c>
      <c r="G39" s="207">
        <v>0</v>
      </c>
      <c r="H39" s="162">
        <v>104</v>
      </c>
      <c r="I39" s="97">
        <v>75</v>
      </c>
      <c r="J39" s="97">
        <v>1222</v>
      </c>
      <c r="K39" s="97">
        <v>5928</v>
      </c>
      <c r="L39" s="163">
        <v>4498</v>
      </c>
      <c r="M39" s="162">
        <v>2262</v>
      </c>
      <c r="N39" s="163">
        <v>1379</v>
      </c>
    </row>
    <row r="40" spans="1:14">
      <c r="A40" s="156" t="s">
        <v>47</v>
      </c>
      <c r="B40" s="125">
        <v>25</v>
      </c>
      <c r="C40" s="126">
        <v>12</v>
      </c>
      <c r="D40" s="130">
        <v>9809</v>
      </c>
      <c r="E40" s="130">
        <v>3267</v>
      </c>
      <c r="F40" s="128">
        <v>8</v>
      </c>
      <c r="G40" s="207">
        <v>50</v>
      </c>
      <c r="H40" s="81">
        <v>18</v>
      </c>
      <c r="I40" s="79">
        <v>197</v>
      </c>
      <c r="J40" s="87">
        <v>1375</v>
      </c>
      <c r="K40" s="87">
        <v>6485</v>
      </c>
      <c r="L40" s="160">
        <v>1768</v>
      </c>
      <c r="M40" s="78">
        <v>3245</v>
      </c>
      <c r="N40" s="160">
        <v>4421</v>
      </c>
    </row>
    <row r="41" spans="1:14">
      <c r="A41" s="156" t="s">
        <v>48</v>
      </c>
      <c r="B41" s="125">
        <v>55</v>
      </c>
      <c r="C41" s="126">
        <v>30</v>
      </c>
      <c r="D41" s="130">
        <v>11164</v>
      </c>
      <c r="E41" s="130" t="s">
        <v>19</v>
      </c>
      <c r="F41" s="128">
        <v>0</v>
      </c>
      <c r="G41" s="207">
        <v>0</v>
      </c>
      <c r="H41" s="162" t="s">
        <v>19</v>
      </c>
      <c r="I41" s="97" t="s">
        <v>19</v>
      </c>
      <c r="J41" s="97" t="s">
        <v>19</v>
      </c>
      <c r="K41" s="97" t="s">
        <v>19</v>
      </c>
      <c r="L41" s="163" t="s">
        <v>19</v>
      </c>
      <c r="M41" s="162" t="s">
        <v>19</v>
      </c>
      <c r="N41" s="163" t="s">
        <v>19</v>
      </c>
    </row>
    <row r="42" spans="1:14">
      <c r="A42" s="156" t="s">
        <v>49</v>
      </c>
      <c r="B42" s="125">
        <v>24</v>
      </c>
      <c r="C42" s="126">
        <v>17</v>
      </c>
      <c r="D42" s="130">
        <v>22595</v>
      </c>
      <c r="E42" s="130">
        <v>9500</v>
      </c>
      <c r="F42" s="128">
        <v>0</v>
      </c>
      <c r="G42" s="207">
        <v>0</v>
      </c>
      <c r="H42" s="78">
        <v>1255</v>
      </c>
      <c r="I42" s="87">
        <v>4823</v>
      </c>
      <c r="J42" s="79">
        <v>323</v>
      </c>
      <c r="K42" s="87">
        <v>25940</v>
      </c>
      <c r="L42" s="160">
        <v>3200</v>
      </c>
      <c r="M42" s="81">
        <v>323</v>
      </c>
      <c r="N42" s="163" t="s">
        <v>19</v>
      </c>
    </row>
    <row r="43" spans="1:14">
      <c r="A43" s="156" t="s">
        <v>50</v>
      </c>
      <c r="B43" s="125">
        <v>30</v>
      </c>
      <c r="C43" s="126">
        <v>11</v>
      </c>
      <c r="D43" s="130">
        <v>18175</v>
      </c>
      <c r="E43" s="130">
        <v>1462</v>
      </c>
      <c r="F43" s="128">
        <v>0</v>
      </c>
      <c r="G43" s="207">
        <v>0</v>
      </c>
      <c r="H43" s="81">
        <v>47</v>
      </c>
      <c r="I43" s="79">
        <v>115</v>
      </c>
      <c r="J43" s="79">
        <v>453</v>
      </c>
      <c r="K43" s="87">
        <v>1720</v>
      </c>
      <c r="L43" s="80">
        <v>654</v>
      </c>
      <c r="M43" s="81">
        <v>663</v>
      </c>
      <c r="N43" s="80">
        <v>785</v>
      </c>
    </row>
    <row r="44" spans="1:14">
      <c r="A44" s="156" t="s">
        <v>51</v>
      </c>
      <c r="B44" s="125">
        <v>60</v>
      </c>
      <c r="C44" s="126">
        <v>37</v>
      </c>
      <c r="D44" s="130">
        <v>26296</v>
      </c>
      <c r="E44" s="130">
        <v>1500</v>
      </c>
      <c r="F44" s="128">
        <v>0</v>
      </c>
      <c r="G44" s="207">
        <v>0</v>
      </c>
      <c r="H44" s="81">
        <v>145</v>
      </c>
      <c r="I44" s="79">
        <v>410</v>
      </c>
      <c r="J44" s="87">
        <v>1040</v>
      </c>
      <c r="K44" s="87">
        <v>2860</v>
      </c>
      <c r="L44" s="160">
        <v>1612</v>
      </c>
      <c r="M44" s="78">
        <v>1274</v>
      </c>
      <c r="N44" s="160">
        <v>1066</v>
      </c>
    </row>
    <row r="45" spans="1:14">
      <c r="A45" s="161"/>
      <c r="B45" s="7"/>
      <c r="C45" s="36"/>
      <c r="D45" s="37"/>
      <c r="E45" s="37"/>
      <c r="F45" s="36"/>
      <c r="G45" s="36"/>
      <c r="H45" s="88"/>
      <c r="I45" s="89"/>
      <c r="J45" s="89"/>
      <c r="K45" s="89"/>
      <c r="L45" s="90"/>
      <c r="M45" s="88"/>
      <c r="N45" s="90"/>
    </row>
    <row r="46" spans="1:14">
      <c r="A46" s="11" t="s">
        <v>52</v>
      </c>
      <c r="B46" s="125"/>
      <c r="C46" s="126"/>
      <c r="D46" s="130"/>
      <c r="E46" s="130"/>
      <c r="F46" s="128"/>
      <c r="G46" s="207"/>
      <c r="H46" s="81"/>
      <c r="I46" s="79"/>
      <c r="J46" s="79"/>
      <c r="K46" s="87"/>
      <c r="L46" s="160"/>
      <c r="M46" s="78"/>
      <c r="N46" s="160"/>
    </row>
    <row r="47" spans="1:14">
      <c r="A47" s="156" t="s">
        <v>53</v>
      </c>
      <c r="B47" s="125">
        <v>124</v>
      </c>
      <c r="C47" s="126">
        <v>81</v>
      </c>
      <c r="D47" s="130">
        <v>70472</v>
      </c>
      <c r="E47" s="130">
        <v>24565</v>
      </c>
      <c r="F47" s="128">
        <v>0</v>
      </c>
      <c r="G47" s="207">
        <v>0</v>
      </c>
      <c r="H47" s="81">
        <v>0</v>
      </c>
      <c r="I47" s="79">
        <v>0</v>
      </c>
      <c r="J47" s="79">
        <v>26</v>
      </c>
      <c r="K47" s="79">
        <v>299</v>
      </c>
      <c r="L47" s="80">
        <v>247</v>
      </c>
      <c r="M47" s="81">
        <v>273</v>
      </c>
      <c r="N47" s="80">
        <v>117</v>
      </c>
    </row>
    <row r="48" spans="1:14">
      <c r="A48" s="156" t="s">
        <v>54</v>
      </c>
      <c r="B48" s="125">
        <v>68</v>
      </c>
      <c r="C48" s="126">
        <v>36</v>
      </c>
      <c r="D48" s="130">
        <v>38524</v>
      </c>
      <c r="E48" s="130">
        <v>28276</v>
      </c>
      <c r="F48" s="128">
        <v>2</v>
      </c>
      <c r="G48" s="207">
        <v>17</v>
      </c>
      <c r="H48" s="81">
        <v>0</v>
      </c>
      <c r="I48" s="79">
        <v>172</v>
      </c>
      <c r="J48" s="79">
        <v>699</v>
      </c>
      <c r="K48" s="87">
        <v>8828</v>
      </c>
      <c r="L48" s="160">
        <v>3479</v>
      </c>
      <c r="M48" s="78">
        <v>3598</v>
      </c>
      <c r="N48" s="160">
        <v>1094</v>
      </c>
    </row>
    <row r="49" spans="1:14">
      <c r="A49" s="156" t="s">
        <v>55</v>
      </c>
      <c r="B49" s="125">
        <v>55</v>
      </c>
      <c r="C49" s="126">
        <v>33</v>
      </c>
      <c r="D49" s="130">
        <v>20928</v>
      </c>
      <c r="E49" s="130">
        <v>40724</v>
      </c>
      <c r="F49" s="128">
        <v>0</v>
      </c>
      <c r="G49" s="207">
        <v>0</v>
      </c>
      <c r="H49" s="81">
        <v>0</v>
      </c>
      <c r="I49" s="79">
        <v>1603</v>
      </c>
      <c r="J49" s="79">
        <v>521</v>
      </c>
      <c r="K49" s="87">
        <v>10023</v>
      </c>
      <c r="L49" s="160">
        <v>7898</v>
      </c>
      <c r="M49" s="78">
        <v>1604</v>
      </c>
      <c r="N49" s="80">
        <v>1002</v>
      </c>
    </row>
    <row r="50" spans="1:14">
      <c r="A50" s="156" t="s">
        <v>56</v>
      </c>
      <c r="B50" s="125">
        <v>28</v>
      </c>
      <c r="C50" s="126">
        <v>17</v>
      </c>
      <c r="D50" s="130">
        <v>23679</v>
      </c>
      <c r="E50" s="130">
        <v>3622</v>
      </c>
      <c r="F50" s="128">
        <v>0</v>
      </c>
      <c r="G50" s="207">
        <v>0</v>
      </c>
      <c r="H50" s="81">
        <v>0</v>
      </c>
      <c r="I50" s="79">
        <v>0</v>
      </c>
      <c r="J50" s="79">
        <v>8</v>
      </c>
      <c r="K50" s="79">
        <v>106</v>
      </c>
      <c r="L50" s="80">
        <v>76</v>
      </c>
      <c r="M50" s="81">
        <v>40</v>
      </c>
      <c r="N50" s="80">
        <v>20</v>
      </c>
    </row>
    <row r="51" spans="1:14">
      <c r="A51" s="156" t="s">
        <v>57</v>
      </c>
      <c r="B51" s="125">
        <v>90</v>
      </c>
      <c r="C51" s="126">
        <v>70</v>
      </c>
      <c r="D51" s="130">
        <v>68770</v>
      </c>
      <c r="E51" s="130">
        <v>40430</v>
      </c>
      <c r="F51" s="128">
        <v>0</v>
      </c>
      <c r="G51" s="207">
        <v>0</v>
      </c>
      <c r="H51" s="81">
        <v>502</v>
      </c>
      <c r="I51" s="79">
        <v>1610</v>
      </c>
      <c r="J51" s="87">
        <v>6708</v>
      </c>
      <c r="K51" s="87">
        <v>23029</v>
      </c>
      <c r="L51" s="160">
        <v>7713</v>
      </c>
      <c r="M51" s="78">
        <v>11673</v>
      </c>
      <c r="N51" s="160">
        <v>5307</v>
      </c>
    </row>
    <row r="52" spans="1:14">
      <c r="A52" s="156" t="s">
        <v>58</v>
      </c>
      <c r="B52" s="125">
        <v>99</v>
      </c>
      <c r="C52" s="126">
        <v>67</v>
      </c>
      <c r="D52" s="130">
        <v>158223</v>
      </c>
      <c r="E52" s="130">
        <v>43671</v>
      </c>
      <c r="F52" s="128">
        <v>50</v>
      </c>
      <c r="G52" s="207">
        <v>75</v>
      </c>
      <c r="H52" s="78">
        <v>3327</v>
      </c>
      <c r="I52" s="87">
        <v>994</v>
      </c>
      <c r="J52" s="87">
        <v>16574</v>
      </c>
      <c r="K52" s="87">
        <v>111977</v>
      </c>
      <c r="L52" s="160">
        <v>25357</v>
      </c>
      <c r="M52" s="78">
        <v>23383</v>
      </c>
      <c r="N52" s="160">
        <v>49373</v>
      </c>
    </row>
    <row r="53" spans="1:14">
      <c r="A53" s="156" t="s">
        <v>59</v>
      </c>
      <c r="B53" s="125">
        <v>103</v>
      </c>
      <c r="C53" s="126">
        <v>72</v>
      </c>
      <c r="D53" s="130">
        <v>67358</v>
      </c>
      <c r="E53" s="130">
        <v>141652</v>
      </c>
      <c r="F53" s="207">
        <v>24</v>
      </c>
      <c r="G53" s="207">
        <v>137</v>
      </c>
      <c r="H53" s="81">
        <v>12</v>
      </c>
      <c r="I53" s="79">
        <v>220</v>
      </c>
      <c r="J53" s="87">
        <v>4882</v>
      </c>
      <c r="K53" s="87">
        <v>18611</v>
      </c>
      <c r="L53" s="160">
        <v>14566</v>
      </c>
      <c r="M53" s="78">
        <v>3610</v>
      </c>
      <c r="N53" s="160">
        <v>2892</v>
      </c>
    </row>
    <row r="54" spans="1:14">
      <c r="A54" s="161"/>
      <c r="B54" s="7"/>
      <c r="C54" s="36"/>
      <c r="D54" s="37"/>
      <c r="E54" s="37"/>
      <c r="F54" s="36"/>
      <c r="G54" s="36"/>
      <c r="H54" s="88"/>
      <c r="I54" s="89"/>
      <c r="J54" s="89"/>
      <c r="K54" s="89"/>
      <c r="L54" s="90"/>
      <c r="M54" s="88"/>
      <c r="N54" s="90"/>
    </row>
    <row r="55" spans="1:14">
      <c r="A55" s="11" t="s">
        <v>60</v>
      </c>
      <c r="B55" s="125"/>
      <c r="C55" s="126"/>
      <c r="D55" s="130"/>
      <c r="E55" s="130"/>
      <c r="F55" s="128"/>
      <c r="G55" s="207"/>
      <c r="H55" s="81"/>
      <c r="I55" s="79"/>
      <c r="J55" s="79"/>
      <c r="K55" s="79"/>
      <c r="L55" s="80"/>
      <c r="M55" s="81"/>
      <c r="N55" s="80"/>
    </row>
    <row r="56" spans="1:14">
      <c r="A56" s="156" t="s">
        <v>61</v>
      </c>
      <c r="B56" s="125">
        <v>108</v>
      </c>
      <c r="C56" s="126">
        <v>50</v>
      </c>
      <c r="D56" s="130">
        <v>49264</v>
      </c>
      <c r="E56" s="130">
        <v>44165</v>
      </c>
      <c r="F56" s="128">
        <v>0</v>
      </c>
      <c r="G56" s="207">
        <v>0</v>
      </c>
      <c r="H56" s="81">
        <v>104</v>
      </c>
      <c r="I56" s="79">
        <v>208</v>
      </c>
      <c r="J56" s="79">
        <v>312</v>
      </c>
      <c r="K56" s="87">
        <v>2184</v>
      </c>
      <c r="L56" s="160">
        <v>2314</v>
      </c>
      <c r="M56" s="78">
        <v>2080</v>
      </c>
      <c r="N56" s="80">
        <v>468</v>
      </c>
    </row>
    <row r="57" spans="1:14">
      <c r="A57" s="156" t="s">
        <v>62</v>
      </c>
      <c r="B57" s="125">
        <v>130</v>
      </c>
      <c r="C57" s="126">
        <v>58</v>
      </c>
      <c r="D57" s="130">
        <v>60340</v>
      </c>
      <c r="E57" s="130">
        <v>11392</v>
      </c>
      <c r="F57" s="128">
        <v>31</v>
      </c>
      <c r="G57" s="207">
        <v>87</v>
      </c>
      <c r="H57" s="81">
        <v>416</v>
      </c>
      <c r="I57" s="79">
        <v>624</v>
      </c>
      <c r="J57" s="87">
        <v>1924</v>
      </c>
      <c r="K57" s="87">
        <v>23244</v>
      </c>
      <c r="L57" s="160">
        <v>12168</v>
      </c>
      <c r="M57" s="78">
        <v>15964</v>
      </c>
      <c r="N57" s="160">
        <v>3328</v>
      </c>
    </row>
    <row r="58" spans="1:14">
      <c r="A58" s="156" t="s">
        <v>63</v>
      </c>
      <c r="B58" s="125">
        <v>200</v>
      </c>
      <c r="C58" s="126">
        <v>125</v>
      </c>
      <c r="D58" s="130">
        <v>57236</v>
      </c>
      <c r="E58" s="130">
        <v>38187</v>
      </c>
      <c r="F58" s="128">
        <v>23</v>
      </c>
      <c r="G58" s="207">
        <v>54</v>
      </c>
      <c r="H58" s="81">
        <v>52</v>
      </c>
      <c r="I58" s="79">
        <v>52</v>
      </c>
      <c r="J58" s="79">
        <v>702</v>
      </c>
      <c r="K58" s="79">
        <v>7930</v>
      </c>
      <c r="L58" s="80">
        <v>6786</v>
      </c>
      <c r="M58" s="81">
        <v>4108</v>
      </c>
      <c r="N58" s="80">
        <v>1508</v>
      </c>
    </row>
    <row r="59" spans="1:14">
      <c r="A59" s="156" t="s">
        <v>64</v>
      </c>
      <c r="B59" s="125">
        <v>114</v>
      </c>
      <c r="C59" s="126">
        <v>63</v>
      </c>
      <c r="D59" s="130">
        <v>61194</v>
      </c>
      <c r="E59" s="130">
        <v>12701</v>
      </c>
      <c r="F59" s="128">
        <v>3</v>
      </c>
      <c r="G59" s="207">
        <v>17</v>
      </c>
      <c r="H59" s="81">
        <v>442</v>
      </c>
      <c r="I59" s="79">
        <v>1716</v>
      </c>
      <c r="J59" s="87">
        <v>4602</v>
      </c>
      <c r="K59" s="87">
        <v>20384</v>
      </c>
      <c r="L59" s="160">
        <v>11908</v>
      </c>
      <c r="M59" s="78">
        <v>13104</v>
      </c>
      <c r="N59" s="160">
        <v>4446</v>
      </c>
    </row>
    <row r="60" spans="1:14">
      <c r="A60" s="161"/>
      <c r="B60" s="7"/>
      <c r="C60" s="36"/>
      <c r="D60" s="37"/>
      <c r="E60" s="37"/>
      <c r="F60" s="36"/>
      <c r="G60" s="36"/>
      <c r="H60" s="88"/>
      <c r="I60" s="89"/>
      <c r="J60" s="89"/>
      <c r="K60" s="89"/>
      <c r="L60" s="90"/>
      <c r="M60" s="88"/>
      <c r="N60" s="90"/>
    </row>
    <row r="61" spans="1:14">
      <c r="A61" s="11" t="s">
        <v>65</v>
      </c>
      <c r="B61" s="125"/>
      <c r="C61" s="126"/>
      <c r="D61" s="130"/>
      <c r="E61" s="130"/>
      <c r="F61" s="128"/>
      <c r="G61" s="207"/>
      <c r="H61" s="81"/>
      <c r="I61" s="79"/>
      <c r="J61" s="79"/>
      <c r="K61" s="87"/>
      <c r="L61" s="160"/>
      <c r="M61" s="78"/>
      <c r="N61" s="80"/>
    </row>
    <row r="62" spans="1:14">
      <c r="A62" s="165" t="s">
        <v>66</v>
      </c>
      <c r="B62" s="125">
        <v>342</v>
      </c>
      <c r="C62" s="126">
        <v>176</v>
      </c>
      <c r="D62" s="130">
        <v>115507</v>
      </c>
      <c r="E62" s="130">
        <v>58774</v>
      </c>
      <c r="F62" s="128">
        <v>176</v>
      </c>
      <c r="G62" s="207">
        <v>316</v>
      </c>
      <c r="H62" s="78">
        <v>0</v>
      </c>
      <c r="I62" s="87">
        <v>104</v>
      </c>
      <c r="J62" s="87">
        <v>156</v>
      </c>
      <c r="K62" s="87">
        <v>3952</v>
      </c>
      <c r="L62" s="160">
        <v>7540</v>
      </c>
      <c r="M62" s="78">
        <v>5408</v>
      </c>
      <c r="N62" s="160">
        <v>2444</v>
      </c>
    </row>
    <row r="63" spans="1:14">
      <c r="A63" s="156" t="s">
        <v>67</v>
      </c>
      <c r="B63" s="125">
        <v>432</v>
      </c>
      <c r="C63" s="126">
        <v>297</v>
      </c>
      <c r="D63" s="130">
        <v>333088</v>
      </c>
      <c r="E63" s="130" t="s">
        <v>19</v>
      </c>
      <c r="F63" s="128">
        <v>78</v>
      </c>
      <c r="G63" s="207">
        <v>381</v>
      </c>
      <c r="H63" s="81">
        <v>1782</v>
      </c>
      <c r="I63" s="87">
        <v>3982</v>
      </c>
      <c r="J63" s="87">
        <v>6578</v>
      </c>
      <c r="K63" s="87">
        <v>24904</v>
      </c>
      <c r="L63" s="160">
        <v>14278</v>
      </c>
      <c r="M63" s="78">
        <v>16764</v>
      </c>
      <c r="N63" s="160">
        <v>7832</v>
      </c>
    </row>
    <row r="64" spans="1:14" ht="15.75" thickBot="1">
      <c r="A64" s="156" t="s">
        <v>68</v>
      </c>
      <c r="B64" s="125">
        <v>352</v>
      </c>
      <c r="C64" s="126">
        <v>218</v>
      </c>
      <c r="D64" s="130">
        <v>147032</v>
      </c>
      <c r="E64" s="130">
        <v>80582</v>
      </c>
      <c r="F64" s="720">
        <v>52</v>
      </c>
      <c r="G64" s="721">
        <v>164</v>
      </c>
      <c r="H64" s="81">
        <v>702</v>
      </c>
      <c r="I64" s="79">
        <v>1105</v>
      </c>
      <c r="J64" s="87">
        <v>4017</v>
      </c>
      <c r="K64" s="87">
        <v>17742</v>
      </c>
      <c r="L64" s="160">
        <v>14078</v>
      </c>
      <c r="M64" s="78">
        <v>8678</v>
      </c>
      <c r="N64" s="160">
        <v>3676</v>
      </c>
    </row>
    <row r="65" spans="1:16" ht="15.75" thickBot="1">
      <c r="A65" s="164"/>
      <c r="B65" s="1031" t="s">
        <v>138</v>
      </c>
      <c r="C65" s="1032"/>
      <c r="D65" s="1033"/>
      <c r="E65" s="719" t="s">
        <v>597</v>
      </c>
      <c r="F65" s="1029" t="s">
        <v>595</v>
      </c>
      <c r="G65" s="1030"/>
      <c r="H65" s="1031" t="s">
        <v>139</v>
      </c>
      <c r="I65" s="1034"/>
      <c r="J65" s="1034"/>
      <c r="K65" s="1034"/>
      <c r="L65" s="1035"/>
      <c r="M65" s="1036" t="s">
        <v>140</v>
      </c>
      <c r="N65" s="1037"/>
    </row>
    <row r="66" spans="1:16" ht="49.5" customHeight="1" thickBot="1">
      <c r="A66" s="43" t="s">
        <v>2</v>
      </c>
      <c r="B66" s="734" t="s">
        <v>141</v>
      </c>
      <c r="C66" s="735" t="s">
        <v>142</v>
      </c>
      <c r="D66" s="736" t="s">
        <v>143</v>
      </c>
      <c r="E66" s="737" t="s">
        <v>596</v>
      </c>
      <c r="F66" s="744" t="s">
        <v>611</v>
      </c>
      <c r="G66" s="745" t="s">
        <v>610</v>
      </c>
      <c r="H66" s="746" t="s">
        <v>144</v>
      </c>
      <c r="I66" s="747" t="s">
        <v>145</v>
      </c>
      <c r="J66" s="747" t="s">
        <v>146</v>
      </c>
      <c r="K66" s="747" t="s">
        <v>147</v>
      </c>
      <c r="L66" s="748" t="s">
        <v>148</v>
      </c>
      <c r="M66" s="746" t="s">
        <v>149</v>
      </c>
      <c r="N66" s="749" t="s">
        <v>150</v>
      </c>
    </row>
    <row r="67" spans="1:16">
      <c r="A67" s="161"/>
      <c r="B67" s="7"/>
      <c r="C67" s="36"/>
      <c r="D67" s="37"/>
      <c r="E67" s="37"/>
      <c r="F67" s="36"/>
      <c r="G67" s="36"/>
      <c r="H67" s="88"/>
      <c r="I67" s="89"/>
      <c r="J67" s="89"/>
      <c r="K67" s="89"/>
      <c r="L67" s="90"/>
      <c r="M67" s="88"/>
      <c r="N67" s="90"/>
    </row>
    <row r="68" spans="1:16">
      <c r="A68" s="38" t="s">
        <v>105</v>
      </c>
      <c r="B68" s="125"/>
      <c r="C68" s="126"/>
      <c r="D68" s="130"/>
      <c r="E68" s="130"/>
      <c r="F68" s="128"/>
      <c r="G68" s="207"/>
      <c r="H68" s="78"/>
      <c r="I68" s="87"/>
      <c r="J68" s="87"/>
      <c r="K68" s="87"/>
      <c r="L68" s="160"/>
      <c r="M68" s="78"/>
      <c r="N68" s="160"/>
    </row>
    <row r="69" spans="1:16">
      <c r="A69" s="156" t="s">
        <v>70</v>
      </c>
      <c r="B69" s="125">
        <v>378</v>
      </c>
      <c r="C69" s="126">
        <v>279</v>
      </c>
      <c r="D69" s="130">
        <v>263639</v>
      </c>
      <c r="E69" s="130">
        <v>104747</v>
      </c>
      <c r="F69" s="128">
        <v>392</v>
      </c>
      <c r="G69" s="207">
        <v>1632</v>
      </c>
      <c r="H69" s="81">
        <v>8133</v>
      </c>
      <c r="I69" s="79">
        <v>12988</v>
      </c>
      <c r="J69" s="87">
        <v>25956</v>
      </c>
      <c r="K69" s="87">
        <v>39188</v>
      </c>
      <c r="L69" s="160">
        <v>17141</v>
      </c>
      <c r="M69" s="78">
        <v>33175</v>
      </c>
      <c r="N69" s="80">
        <v>15633</v>
      </c>
      <c r="P69" s="5"/>
    </row>
    <row r="70" spans="1:16">
      <c r="A70" s="156" t="s">
        <v>69</v>
      </c>
      <c r="B70" s="125">
        <v>412</v>
      </c>
      <c r="C70" s="126">
        <v>202</v>
      </c>
      <c r="D70" s="130">
        <v>130347</v>
      </c>
      <c r="E70" s="130">
        <v>56255</v>
      </c>
      <c r="F70" s="128">
        <v>134</v>
      </c>
      <c r="G70" s="207">
        <v>675</v>
      </c>
      <c r="H70" s="81">
        <v>416</v>
      </c>
      <c r="I70" s="79">
        <v>2326</v>
      </c>
      <c r="J70" s="87">
        <v>2756</v>
      </c>
      <c r="K70" s="87">
        <v>5720</v>
      </c>
      <c r="L70" s="80">
        <v>7332</v>
      </c>
      <c r="M70" s="78">
        <v>7904</v>
      </c>
      <c r="N70" s="80">
        <v>3068</v>
      </c>
    </row>
    <row r="71" spans="1:16" ht="15.75" thickBot="1">
      <c r="A71" s="161"/>
      <c r="B71" s="7"/>
      <c r="C71" s="36"/>
      <c r="D71" s="37"/>
      <c r="E71" s="37"/>
      <c r="F71" s="36"/>
      <c r="G71" s="36"/>
      <c r="H71" s="88"/>
      <c r="I71" s="89"/>
      <c r="J71" s="89"/>
      <c r="K71" s="89"/>
      <c r="L71" s="90"/>
      <c r="M71" s="88"/>
      <c r="N71" s="90"/>
    </row>
    <row r="72" spans="1:16" ht="15.75" thickBot="1">
      <c r="A72" s="39" t="s">
        <v>71</v>
      </c>
      <c r="B72" s="302"/>
      <c r="C72" s="303"/>
      <c r="D72" s="304"/>
      <c r="E72" s="304"/>
      <c r="F72" s="302"/>
      <c r="G72" s="305"/>
      <c r="H72" s="306"/>
      <c r="I72" s="307"/>
      <c r="J72" s="307"/>
      <c r="K72" s="307"/>
      <c r="L72" s="308"/>
      <c r="M72" s="306"/>
      <c r="N72" s="308"/>
    </row>
    <row r="73" spans="1:16">
      <c r="A73" s="156" t="s">
        <v>72</v>
      </c>
      <c r="B73" s="125">
        <v>7</v>
      </c>
      <c r="C73" s="126">
        <v>5</v>
      </c>
      <c r="D73" s="130">
        <v>3050</v>
      </c>
      <c r="E73" s="130" t="s">
        <v>19</v>
      </c>
      <c r="F73" s="128">
        <v>0</v>
      </c>
      <c r="G73" s="207">
        <v>0</v>
      </c>
      <c r="H73" s="162" t="s">
        <v>19</v>
      </c>
      <c r="I73" s="97" t="s">
        <v>19</v>
      </c>
      <c r="J73" s="97" t="s">
        <v>19</v>
      </c>
      <c r="K73" s="97" t="s">
        <v>19</v>
      </c>
      <c r="L73" s="163" t="s">
        <v>19</v>
      </c>
      <c r="M73" s="162" t="s">
        <v>19</v>
      </c>
      <c r="N73" s="163" t="s">
        <v>19</v>
      </c>
    </row>
    <row r="74" spans="1:16" ht="15.75" thickBot="1">
      <c r="A74" s="166" t="s">
        <v>73</v>
      </c>
      <c r="B74" s="142">
        <v>43</v>
      </c>
      <c r="C74" s="143">
        <v>35</v>
      </c>
      <c r="D74" s="147">
        <v>9683</v>
      </c>
      <c r="E74" s="147">
        <v>1872</v>
      </c>
      <c r="F74" s="145">
        <v>0</v>
      </c>
      <c r="G74" s="208">
        <v>0</v>
      </c>
      <c r="H74" s="102">
        <v>424</v>
      </c>
      <c r="I74" s="95">
        <v>962</v>
      </c>
      <c r="J74" s="95">
        <v>1226</v>
      </c>
      <c r="K74" s="95">
        <v>7614</v>
      </c>
      <c r="L74" s="167">
        <v>5408</v>
      </c>
      <c r="M74" s="93">
        <v>1402</v>
      </c>
      <c r="N74" s="101">
        <v>1092</v>
      </c>
    </row>
    <row r="75" spans="1:16" ht="15.75" thickBot="1">
      <c r="A75" s="152"/>
    </row>
    <row r="76" spans="1:16" ht="15.75" thickBot="1">
      <c r="A76" s="309" t="s">
        <v>74</v>
      </c>
      <c r="B76" s="148">
        <f t="shared" ref="B76:G76" si="0">SUM(B4:B74)</f>
        <v>4514</v>
      </c>
      <c r="C76" s="149">
        <f t="shared" si="0"/>
        <v>2829</v>
      </c>
      <c r="D76" s="149">
        <f t="shared" si="0"/>
        <v>2331002</v>
      </c>
      <c r="E76" s="149">
        <f t="shared" si="0"/>
        <v>974405</v>
      </c>
      <c r="F76" s="149">
        <f t="shared" si="0"/>
        <v>1409</v>
      </c>
      <c r="G76" s="149">
        <f t="shared" si="0"/>
        <v>6479</v>
      </c>
      <c r="H76" s="149">
        <f t="shared" ref="H76:N76" si="1">SUM(H4:H74)</f>
        <v>24443</v>
      </c>
      <c r="I76" s="149">
        <f t="shared" si="1"/>
        <v>48282</v>
      </c>
      <c r="J76" s="149">
        <f t="shared" si="1"/>
        <v>110124</v>
      </c>
      <c r="K76" s="149">
        <f t="shared" si="1"/>
        <v>491615</v>
      </c>
      <c r="L76" s="149">
        <f t="shared" si="1"/>
        <v>226351</v>
      </c>
      <c r="M76" s="149">
        <f t="shared" si="1"/>
        <v>202616</v>
      </c>
      <c r="N76" s="149">
        <f t="shared" si="1"/>
        <v>136906</v>
      </c>
    </row>
    <row r="79" spans="1:16" ht="60">
      <c r="A79" s="569" t="s">
        <v>664</v>
      </c>
    </row>
  </sheetData>
  <mergeCells count="12">
    <mergeCell ref="H65:L65"/>
    <mergeCell ref="M65:N65"/>
    <mergeCell ref="H1:L1"/>
    <mergeCell ref="M1:N1"/>
    <mergeCell ref="H33:L33"/>
    <mergeCell ref="M33:N33"/>
    <mergeCell ref="F1:G1"/>
    <mergeCell ref="F33:G33"/>
    <mergeCell ref="F65:G65"/>
    <mergeCell ref="B65:D65"/>
    <mergeCell ref="B33:D33"/>
    <mergeCell ref="B1:D1"/>
  </mergeCells>
  <pageMargins left="0.7" right="0.7" top="0.75" bottom="0.75" header="0.3" footer="0.3"/>
  <pageSetup orientation="landscape" r:id="rId1"/>
  <headerFooter>
    <oddHeader>&amp;L2016 Annual Statistical Report&amp;CTechnology Services, Users, and Access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view="pageLayout" topLeftCell="A70" zoomScaleNormal="100" workbookViewId="0">
      <selection activeCell="C13" sqref="C13"/>
    </sheetView>
  </sheetViews>
  <sheetFormatPr defaultRowHeight="15"/>
  <cols>
    <col min="1" max="1" width="33.5703125" style="152" customWidth="1"/>
    <col min="3" max="3" width="11" customWidth="1"/>
  </cols>
  <sheetData>
    <row r="1" spans="1:10" ht="15.75" thickBot="1"/>
    <row r="2" spans="1:10" ht="15.75" thickBot="1">
      <c r="A2" s="58"/>
      <c r="B2" s="983" t="s">
        <v>151</v>
      </c>
      <c r="C2" s="1046"/>
      <c r="D2" s="1046"/>
      <c r="E2" s="1046"/>
      <c r="F2" s="1046"/>
      <c r="G2" s="1046"/>
      <c r="H2" s="1046"/>
      <c r="I2" s="1046"/>
      <c r="J2" s="1047"/>
    </row>
    <row r="3" spans="1:10" ht="35.25" thickBot="1">
      <c r="A3" s="232" t="s">
        <v>2</v>
      </c>
      <c r="B3" s="750" t="s">
        <v>599</v>
      </c>
      <c r="C3" s="751" t="s">
        <v>152</v>
      </c>
      <c r="D3" s="751" t="s">
        <v>153</v>
      </c>
      <c r="E3" s="751" t="s">
        <v>154</v>
      </c>
      <c r="F3" s="751" t="s">
        <v>155</v>
      </c>
      <c r="G3" s="751" t="s">
        <v>156</v>
      </c>
      <c r="H3" s="751" t="s">
        <v>157</v>
      </c>
      <c r="I3" s="751" t="s">
        <v>158</v>
      </c>
      <c r="J3" s="752" t="s">
        <v>159</v>
      </c>
    </row>
    <row r="4" spans="1:10" ht="15.75" thickBot="1">
      <c r="A4" s="20" t="s">
        <v>14</v>
      </c>
      <c r="B4" s="716"/>
      <c r="C4" s="717"/>
      <c r="D4" s="717"/>
      <c r="E4" s="717"/>
      <c r="F4" s="717"/>
      <c r="G4" s="717"/>
      <c r="H4" s="717"/>
      <c r="I4" s="717"/>
      <c r="J4" s="718"/>
    </row>
    <row r="5" spans="1:10">
      <c r="A5" s="156" t="s">
        <v>15</v>
      </c>
      <c r="B5" s="84">
        <v>3746</v>
      </c>
      <c r="C5" s="86">
        <v>2289</v>
      </c>
      <c r="D5" s="86">
        <v>1206</v>
      </c>
      <c r="E5" s="86">
        <v>2461</v>
      </c>
      <c r="F5" s="86">
        <v>898</v>
      </c>
      <c r="G5" s="86">
        <v>2936</v>
      </c>
      <c r="H5" s="86">
        <v>1989</v>
      </c>
      <c r="I5" s="86">
        <v>2095</v>
      </c>
      <c r="J5" s="159">
        <v>1478</v>
      </c>
    </row>
    <row r="6" spans="1:10">
      <c r="A6" s="156" t="s">
        <v>16</v>
      </c>
      <c r="B6" s="78">
        <v>3000</v>
      </c>
      <c r="C6" s="87">
        <v>2808</v>
      </c>
      <c r="D6" s="87">
        <v>1500</v>
      </c>
      <c r="E6" s="87">
        <v>4000</v>
      </c>
      <c r="F6" s="79">
        <v>240</v>
      </c>
      <c r="G6" s="79">
        <v>600</v>
      </c>
      <c r="H6" s="87">
        <v>743</v>
      </c>
      <c r="I6" s="79">
        <v>50</v>
      </c>
      <c r="J6" s="80">
        <v>462</v>
      </c>
    </row>
    <row r="7" spans="1:10">
      <c r="A7" s="156" t="s">
        <v>17</v>
      </c>
      <c r="B7" s="78">
        <v>1944</v>
      </c>
      <c r="C7" s="79">
        <v>676</v>
      </c>
      <c r="D7" s="87">
        <v>832</v>
      </c>
      <c r="E7" s="87">
        <v>1976</v>
      </c>
      <c r="F7" s="87">
        <v>1352</v>
      </c>
      <c r="G7" s="87">
        <v>1768</v>
      </c>
      <c r="H7" s="79">
        <v>676</v>
      </c>
      <c r="I7" s="79">
        <v>468</v>
      </c>
      <c r="J7" s="80">
        <v>572</v>
      </c>
    </row>
    <row r="8" spans="1:10">
      <c r="A8" s="156" t="s">
        <v>18</v>
      </c>
      <c r="B8" s="78">
        <v>2998</v>
      </c>
      <c r="C8" s="87">
        <v>1435</v>
      </c>
      <c r="D8" s="87">
        <v>2116</v>
      </c>
      <c r="E8" s="87">
        <v>2672</v>
      </c>
      <c r="F8" s="87">
        <v>2613</v>
      </c>
      <c r="G8" s="87">
        <v>2045</v>
      </c>
      <c r="H8" s="87">
        <v>2271</v>
      </c>
      <c r="I8" s="79">
        <v>523</v>
      </c>
      <c r="J8" s="160">
        <v>823</v>
      </c>
    </row>
    <row r="9" spans="1:10">
      <c r="A9" s="156" t="s">
        <v>20</v>
      </c>
      <c r="B9" s="78">
        <v>2444</v>
      </c>
      <c r="C9" s="79">
        <v>676</v>
      </c>
      <c r="D9" s="87">
        <v>936</v>
      </c>
      <c r="E9" s="87">
        <v>3016</v>
      </c>
      <c r="F9" s="87">
        <v>2132</v>
      </c>
      <c r="G9" s="87">
        <v>1872</v>
      </c>
      <c r="H9" s="87">
        <v>1716</v>
      </c>
      <c r="I9" s="79">
        <v>1196</v>
      </c>
      <c r="J9" s="160">
        <v>1560</v>
      </c>
    </row>
    <row r="10" spans="1:10">
      <c r="A10" s="156" t="s">
        <v>21</v>
      </c>
      <c r="B10" s="78">
        <v>1534</v>
      </c>
      <c r="C10" s="79">
        <v>182</v>
      </c>
      <c r="D10" s="87">
        <v>1820</v>
      </c>
      <c r="E10" s="87">
        <v>2002</v>
      </c>
      <c r="F10" s="79">
        <v>572</v>
      </c>
      <c r="G10" s="87">
        <v>2366</v>
      </c>
      <c r="H10" s="87">
        <v>936</v>
      </c>
      <c r="I10" s="79">
        <v>234</v>
      </c>
      <c r="J10" s="80">
        <v>650</v>
      </c>
    </row>
    <row r="11" spans="1:10">
      <c r="A11" s="156" t="s">
        <v>22</v>
      </c>
      <c r="B11" s="78">
        <v>1500</v>
      </c>
      <c r="C11" s="87">
        <v>1000</v>
      </c>
      <c r="D11" s="87">
        <v>1000</v>
      </c>
      <c r="E11" s="87">
        <v>2000</v>
      </c>
      <c r="F11" s="87">
        <v>1200</v>
      </c>
      <c r="G11" s="87">
        <v>2000</v>
      </c>
      <c r="H11" s="87">
        <v>150</v>
      </c>
      <c r="I11" s="79">
        <v>100</v>
      </c>
      <c r="J11" s="80">
        <v>50</v>
      </c>
    </row>
    <row r="12" spans="1:10">
      <c r="A12" s="156" t="s">
        <v>23</v>
      </c>
      <c r="B12" s="81">
        <v>1023</v>
      </c>
      <c r="C12" s="79">
        <v>503</v>
      </c>
      <c r="D12" s="79">
        <v>15</v>
      </c>
      <c r="E12" s="87">
        <v>5233</v>
      </c>
      <c r="F12" s="87">
        <v>6620</v>
      </c>
      <c r="G12" s="87">
        <v>6623</v>
      </c>
      <c r="H12" s="87">
        <v>4526</v>
      </c>
      <c r="I12" s="79">
        <v>201</v>
      </c>
      <c r="J12" s="80">
        <v>552</v>
      </c>
    </row>
    <row r="13" spans="1:10">
      <c r="A13" s="156" t="s">
        <v>24</v>
      </c>
      <c r="B13" s="78">
        <v>1675</v>
      </c>
      <c r="C13" s="87">
        <v>1503</v>
      </c>
      <c r="D13" s="87">
        <v>1600</v>
      </c>
      <c r="E13" s="87">
        <v>1637</v>
      </c>
      <c r="F13" s="87">
        <v>1902</v>
      </c>
      <c r="G13" s="87">
        <v>1128</v>
      </c>
      <c r="H13" s="79">
        <v>363</v>
      </c>
      <c r="I13" s="79">
        <v>361</v>
      </c>
      <c r="J13" s="160">
        <v>513</v>
      </c>
    </row>
    <row r="14" spans="1:10">
      <c r="A14" s="156" t="s">
        <v>25</v>
      </c>
      <c r="B14" s="81">
        <v>444</v>
      </c>
      <c r="C14" s="79">
        <v>363</v>
      </c>
      <c r="D14" s="79">
        <v>368</v>
      </c>
      <c r="E14" s="79">
        <v>414</v>
      </c>
      <c r="F14" s="79">
        <v>424</v>
      </c>
      <c r="G14" s="79">
        <v>396</v>
      </c>
      <c r="H14" s="79">
        <v>454</v>
      </c>
      <c r="I14" s="79">
        <v>312</v>
      </c>
      <c r="J14" s="80">
        <v>363</v>
      </c>
    </row>
    <row r="15" spans="1:10">
      <c r="A15" s="156" t="s">
        <v>26</v>
      </c>
      <c r="B15" s="78">
        <v>2600</v>
      </c>
      <c r="C15" s="79">
        <v>1050</v>
      </c>
      <c r="D15" s="79">
        <v>1500</v>
      </c>
      <c r="E15" s="87">
        <v>2750</v>
      </c>
      <c r="F15" s="87">
        <v>2400</v>
      </c>
      <c r="G15" s="87">
        <v>1560</v>
      </c>
      <c r="H15" s="87">
        <v>940</v>
      </c>
      <c r="I15" s="79">
        <v>500</v>
      </c>
      <c r="J15" s="80">
        <v>1600</v>
      </c>
    </row>
    <row r="16" spans="1:10">
      <c r="A16" s="161"/>
      <c r="B16" s="88"/>
      <c r="C16" s="89"/>
      <c r="D16" s="89"/>
      <c r="E16" s="89"/>
      <c r="F16" s="89"/>
      <c r="G16" s="89"/>
      <c r="H16" s="89"/>
      <c r="I16" s="89"/>
      <c r="J16" s="90"/>
    </row>
    <row r="17" spans="1:10">
      <c r="A17" s="11" t="s">
        <v>27</v>
      </c>
      <c r="B17" s="78"/>
      <c r="C17" s="79"/>
      <c r="D17" s="87"/>
      <c r="E17" s="87"/>
      <c r="F17" s="87"/>
      <c r="G17" s="87"/>
      <c r="H17" s="79"/>
      <c r="I17" s="79"/>
      <c r="J17" s="80"/>
    </row>
    <row r="18" spans="1:10">
      <c r="A18" s="156" t="s">
        <v>28</v>
      </c>
      <c r="B18" s="78">
        <v>1911</v>
      </c>
      <c r="C18" s="87">
        <v>2191</v>
      </c>
      <c r="D18" s="87">
        <v>2038</v>
      </c>
      <c r="E18" s="87">
        <v>1911</v>
      </c>
      <c r="F18" s="87">
        <v>1936</v>
      </c>
      <c r="G18" s="87">
        <v>1477</v>
      </c>
      <c r="H18" s="87">
        <v>1487</v>
      </c>
      <c r="I18" s="79">
        <v>703</v>
      </c>
      <c r="J18" s="160">
        <v>1061</v>
      </c>
    </row>
    <row r="19" spans="1:10">
      <c r="A19" s="156" t="s">
        <v>29</v>
      </c>
      <c r="B19" s="78">
        <v>3536</v>
      </c>
      <c r="C19" s="87">
        <v>1456</v>
      </c>
      <c r="D19" s="87">
        <v>1248</v>
      </c>
      <c r="E19" s="87">
        <v>3640</v>
      </c>
      <c r="F19" s="87">
        <v>3848</v>
      </c>
      <c r="G19" s="87">
        <v>2600</v>
      </c>
      <c r="H19" s="87">
        <v>1664</v>
      </c>
      <c r="I19" s="79">
        <v>520</v>
      </c>
      <c r="J19" s="80">
        <v>936</v>
      </c>
    </row>
    <row r="20" spans="1:10">
      <c r="A20" s="156" t="s">
        <v>30</v>
      </c>
      <c r="B20" s="78">
        <v>3809</v>
      </c>
      <c r="C20" s="87">
        <v>2652</v>
      </c>
      <c r="D20" s="87">
        <v>2418</v>
      </c>
      <c r="E20" s="87">
        <v>4264</v>
      </c>
      <c r="F20" s="87">
        <v>3601</v>
      </c>
      <c r="G20" s="87">
        <v>2990</v>
      </c>
      <c r="H20" s="87">
        <v>1924</v>
      </c>
      <c r="I20" s="87">
        <v>1495</v>
      </c>
      <c r="J20" s="160">
        <v>1469</v>
      </c>
    </row>
    <row r="21" spans="1:10">
      <c r="A21" s="156" t="s">
        <v>31</v>
      </c>
      <c r="B21" s="78">
        <v>5044</v>
      </c>
      <c r="C21" s="87">
        <v>2288</v>
      </c>
      <c r="D21" s="79">
        <v>2132</v>
      </c>
      <c r="E21" s="87">
        <v>5668</v>
      </c>
      <c r="F21" s="87">
        <v>1768</v>
      </c>
      <c r="G21" s="87">
        <v>2184</v>
      </c>
      <c r="H21" s="87">
        <v>1144</v>
      </c>
      <c r="I21" s="87">
        <v>624</v>
      </c>
      <c r="J21" s="160">
        <v>1352</v>
      </c>
    </row>
    <row r="22" spans="1:10">
      <c r="A22" s="156" t="s">
        <v>32</v>
      </c>
      <c r="B22" s="78">
        <v>2443</v>
      </c>
      <c r="C22" s="79">
        <v>746</v>
      </c>
      <c r="D22" s="79">
        <v>1608</v>
      </c>
      <c r="E22" s="87">
        <v>2609</v>
      </c>
      <c r="F22" s="87">
        <v>2494</v>
      </c>
      <c r="G22" s="87">
        <v>2337</v>
      </c>
      <c r="H22" s="87">
        <v>2448</v>
      </c>
      <c r="I22" s="79">
        <v>530</v>
      </c>
      <c r="J22" s="160">
        <v>1292</v>
      </c>
    </row>
    <row r="23" spans="1:10">
      <c r="A23" s="156" t="s">
        <v>33</v>
      </c>
      <c r="B23" s="78">
        <v>4264</v>
      </c>
      <c r="C23" s="79">
        <v>1612</v>
      </c>
      <c r="D23" s="79">
        <v>780</v>
      </c>
      <c r="E23" s="87">
        <v>3484</v>
      </c>
      <c r="F23" s="87">
        <v>3224</v>
      </c>
      <c r="G23" s="87">
        <v>3172</v>
      </c>
      <c r="H23" s="79">
        <v>2184</v>
      </c>
      <c r="I23" s="79">
        <v>1092</v>
      </c>
      <c r="J23" s="80">
        <v>1404</v>
      </c>
    </row>
    <row r="24" spans="1:10">
      <c r="A24" s="156" t="s">
        <v>34</v>
      </c>
      <c r="B24" s="78">
        <v>3802</v>
      </c>
      <c r="C24" s="79">
        <v>1102</v>
      </c>
      <c r="D24" s="87">
        <v>1224</v>
      </c>
      <c r="E24" s="87">
        <v>2956</v>
      </c>
      <c r="F24" s="87">
        <v>2208</v>
      </c>
      <c r="G24" s="87">
        <v>1402</v>
      </c>
      <c r="H24" s="79">
        <v>1182</v>
      </c>
      <c r="I24" s="79">
        <v>488</v>
      </c>
      <c r="J24" s="80">
        <v>988</v>
      </c>
    </row>
    <row r="25" spans="1:10">
      <c r="A25" s="156" t="s">
        <v>35</v>
      </c>
      <c r="B25" s="81">
        <v>2516</v>
      </c>
      <c r="C25" s="79">
        <v>1190</v>
      </c>
      <c r="D25" s="79">
        <v>629</v>
      </c>
      <c r="E25" s="79">
        <v>1632</v>
      </c>
      <c r="F25" s="79">
        <v>1717</v>
      </c>
      <c r="G25" s="79">
        <v>1394</v>
      </c>
      <c r="H25" s="79">
        <v>1190</v>
      </c>
      <c r="I25" s="79">
        <v>187</v>
      </c>
      <c r="J25" s="80">
        <v>238</v>
      </c>
    </row>
    <row r="26" spans="1:10">
      <c r="A26" s="156" t="s">
        <v>36</v>
      </c>
      <c r="B26" s="81">
        <v>1056</v>
      </c>
      <c r="C26" s="79">
        <v>1022</v>
      </c>
      <c r="D26" s="87">
        <v>1864</v>
      </c>
      <c r="E26" s="87">
        <v>1111</v>
      </c>
      <c r="F26" s="79">
        <v>769</v>
      </c>
      <c r="G26" s="79">
        <v>983</v>
      </c>
      <c r="H26" s="79">
        <v>407</v>
      </c>
      <c r="I26" s="79">
        <v>198</v>
      </c>
      <c r="J26" s="80">
        <v>434</v>
      </c>
    </row>
    <row r="27" spans="1:10">
      <c r="A27" s="156" t="s">
        <v>37</v>
      </c>
      <c r="B27" s="78">
        <v>6124</v>
      </c>
      <c r="C27" s="87">
        <v>7985</v>
      </c>
      <c r="D27" s="87">
        <v>11040</v>
      </c>
      <c r="E27" s="87">
        <v>8714</v>
      </c>
      <c r="F27" s="87">
        <v>3655</v>
      </c>
      <c r="G27" s="87">
        <v>5974</v>
      </c>
      <c r="H27" s="87">
        <v>2963</v>
      </c>
      <c r="I27" s="87">
        <v>871</v>
      </c>
      <c r="J27" s="160">
        <v>632</v>
      </c>
    </row>
    <row r="28" spans="1:10">
      <c r="A28" s="156" t="s">
        <v>38</v>
      </c>
      <c r="B28" s="78">
        <v>4286</v>
      </c>
      <c r="C28" s="87">
        <v>2341</v>
      </c>
      <c r="D28" s="87">
        <v>2667</v>
      </c>
      <c r="E28" s="87">
        <v>4518</v>
      </c>
      <c r="F28" s="87">
        <v>3446</v>
      </c>
      <c r="G28" s="87">
        <v>3414</v>
      </c>
      <c r="H28" s="87">
        <v>1399</v>
      </c>
      <c r="I28" s="87">
        <v>1236</v>
      </c>
      <c r="J28" s="160">
        <v>1203</v>
      </c>
    </row>
    <row r="29" spans="1:10">
      <c r="A29" s="156" t="s">
        <v>39</v>
      </c>
      <c r="B29" s="78">
        <v>3380</v>
      </c>
      <c r="C29" s="87">
        <v>2340</v>
      </c>
      <c r="D29" s="87">
        <v>1534</v>
      </c>
      <c r="E29" s="87">
        <v>3510</v>
      </c>
      <c r="F29" s="87">
        <v>2990</v>
      </c>
      <c r="G29" s="87">
        <v>2366</v>
      </c>
      <c r="H29" s="87">
        <v>1612</v>
      </c>
      <c r="I29" s="79">
        <v>494</v>
      </c>
      <c r="J29" s="80">
        <v>988</v>
      </c>
    </row>
    <row r="30" spans="1:10">
      <c r="A30" s="156" t="s">
        <v>40</v>
      </c>
      <c r="B30" s="78">
        <v>13566</v>
      </c>
      <c r="C30" s="87">
        <v>24311</v>
      </c>
      <c r="D30" s="87">
        <v>28456</v>
      </c>
      <c r="E30" s="87">
        <v>11548</v>
      </c>
      <c r="F30" s="87">
        <v>9633</v>
      </c>
      <c r="G30" s="87">
        <v>15988</v>
      </c>
      <c r="H30" s="87">
        <v>13301</v>
      </c>
      <c r="I30" s="87">
        <v>2366</v>
      </c>
      <c r="J30" s="160">
        <v>10922</v>
      </c>
    </row>
    <row r="31" spans="1:10">
      <c r="A31" s="156" t="s">
        <v>41</v>
      </c>
      <c r="B31" s="78">
        <v>1525</v>
      </c>
      <c r="C31" s="87">
        <v>633</v>
      </c>
      <c r="D31" s="87">
        <v>1821</v>
      </c>
      <c r="E31" s="87">
        <v>1550</v>
      </c>
      <c r="F31" s="87">
        <v>2006</v>
      </c>
      <c r="G31" s="87">
        <v>2200</v>
      </c>
      <c r="H31" s="87">
        <v>500</v>
      </c>
      <c r="I31" s="79">
        <v>300</v>
      </c>
      <c r="J31" s="160">
        <v>525</v>
      </c>
    </row>
    <row r="32" spans="1:10">
      <c r="A32" s="156" t="s">
        <v>42</v>
      </c>
      <c r="B32" s="162">
        <v>37</v>
      </c>
      <c r="C32" s="97">
        <v>48</v>
      </c>
      <c r="D32" s="97">
        <v>47</v>
      </c>
      <c r="E32" s="97">
        <v>48</v>
      </c>
      <c r="F32" s="97">
        <v>22</v>
      </c>
      <c r="G32" s="97">
        <v>37</v>
      </c>
      <c r="H32" s="97">
        <v>18</v>
      </c>
      <c r="I32" s="97">
        <v>11</v>
      </c>
      <c r="J32" s="163">
        <v>31</v>
      </c>
    </row>
    <row r="33" spans="1:10" ht="15.75" thickBot="1">
      <c r="A33" s="161"/>
      <c r="B33" s="88"/>
      <c r="C33" s="89"/>
      <c r="D33" s="89"/>
      <c r="E33" s="89"/>
      <c r="F33" s="89"/>
      <c r="G33" s="89"/>
      <c r="H33" s="89"/>
      <c r="I33" s="89"/>
      <c r="J33" s="90"/>
    </row>
    <row r="34" spans="1:10" ht="15.75" thickBot="1">
      <c r="A34" s="164"/>
      <c r="B34" s="1031" t="s">
        <v>151</v>
      </c>
      <c r="C34" s="1034"/>
      <c r="D34" s="1034"/>
      <c r="E34" s="1034"/>
      <c r="F34" s="1034"/>
      <c r="G34" s="1034"/>
      <c r="H34" s="1034"/>
      <c r="I34" s="1034"/>
      <c r="J34" s="1035"/>
    </row>
    <row r="35" spans="1:10" ht="35.25" thickBot="1">
      <c r="A35" s="43" t="s">
        <v>2</v>
      </c>
      <c r="B35" s="750" t="s">
        <v>599</v>
      </c>
      <c r="C35" s="751" t="s">
        <v>152</v>
      </c>
      <c r="D35" s="751" t="s">
        <v>153</v>
      </c>
      <c r="E35" s="751" t="s">
        <v>154</v>
      </c>
      <c r="F35" s="751" t="s">
        <v>155</v>
      </c>
      <c r="G35" s="751" t="s">
        <v>156</v>
      </c>
      <c r="H35" s="751" t="s">
        <v>157</v>
      </c>
      <c r="I35" s="751" t="s">
        <v>158</v>
      </c>
      <c r="J35" s="752" t="s">
        <v>159</v>
      </c>
    </row>
    <row r="36" spans="1:10">
      <c r="A36" s="161"/>
      <c r="B36" s="88"/>
      <c r="C36" s="89"/>
      <c r="D36" s="89"/>
      <c r="E36" s="89"/>
      <c r="F36" s="89"/>
      <c r="G36" s="89"/>
      <c r="H36" s="89"/>
      <c r="I36" s="89"/>
      <c r="J36" s="90"/>
    </row>
    <row r="37" spans="1:10">
      <c r="A37" s="11" t="s">
        <v>43</v>
      </c>
      <c r="B37" s="78"/>
      <c r="C37" s="87"/>
      <c r="D37" s="87"/>
      <c r="E37" s="87"/>
      <c r="F37" s="87"/>
      <c r="G37" s="87"/>
      <c r="H37" s="87"/>
      <c r="I37" s="87"/>
      <c r="J37" s="160"/>
    </row>
    <row r="38" spans="1:10">
      <c r="A38" s="156" t="s">
        <v>44</v>
      </c>
      <c r="B38" s="78">
        <v>4358</v>
      </c>
      <c r="C38" s="87">
        <v>2897</v>
      </c>
      <c r="D38" s="87">
        <v>4179</v>
      </c>
      <c r="E38" s="87">
        <v>6731</v>
      </c>
      <c r="F38" s="87">
        <v>4725</v>
      </c>
      <c r="G38" s="87">
        <v>7658</v>
      </c>
      <c r="H38" s="87">
        <v>3427</v>
      </c>
      <c r="I38" s="87">
        <v>837</v>
      </c>
      <c r="J38" s="160">
        <v>2741</v>
      </c>
    </row>
    <row r="39" spans="1:10">
      <c r="A39" s="156" t="s">
        <v>45</v>
      </c>
      <c r="B39" s="81">
        <v>104</v>
      </c>
      <c r="C39" s="79">
        <v>208</v>
      </c>
      <c r="D39" s="79">
        <v>104</v>
      </c>
      <c r="E39" s="79">
        <v>260</v>
      </c>
      <c r="F39" s="79">
        <v>468</v>
      </c>
      <c r="G39" s="79">
        <v>104</v>
      </c>
      <c r="H39" s="79">
        <v>156</v>
      </c>
      <c r="I39" s="79">
        <v>52</v>
      </c>
      <c r="J39" s="80">
        <v>104</v>
      </c>
    </row>
    <row r="40" spans="1:10">
      <c r="A40" s="156" t="s">
        <v>46</v>
      </c>
      <c r="B40" s="78">
        <v>4238</v>
      </c>
      <c r="C40" s="87">
        <v>2860</v>
      </c>
      <c r="D40" s="79">
        <v>2054</v>
      </c>
      <c r="E40" s="87">
        <v>4992</v>
      </c>
      <c r="F40" s="87">
        <v>3796</v>
      </c>
      <c r="G40" s="87">
        <v>4030</v>
      </c>
      <c r="H40" s="87">
        <v>962</v>
      </c>
      <c r="I40" s="79">
        <v>1066</v>
      </c>
      <c r="J40" s="80">
        <v>1586</v>
      </c>
    </row>
    <row r="41" spans="1:10">
      <c r="A41" s="156" t="s">
        <v>47</v>
      </c>
      <c r="B41" s="78">
        <v>5012</v>
      </c>
      <c r="C41" s="79">
        <v>168</v>
      </c>
      <c r="D41" s="87">
        <v>2655</v>
      </c>
      <c r="E41" s="87">
        <v>4128</v>
      </c>
      <c r="F41" s="87">
        <v>4323</v>
      </c>
      <c r="G41" s="87">
        <v>5504</v>
      </c>
      <c r="H41" s="87">
        <v>1372</v>
      </c>
      <c r="I41" s="79">
        <v>590</v>
      </c>
      <c r="J41" s="160">
        <v>2359</v>
      </c>
    </row>
    <row r="42" spans="1:10">
      <c r="A42" s="156" t="s">
        <v>48</v>
      </c>
      <c r="B42" s="162" t="s">
        <v>19</v>
      </c>
      <c r="C42" s="97" t="s">
        <v>19</v>
      </c>
      <c r="D42" s="97" t="s">
        <v>19</v>
      </c>
      <c r="E42" s="97" t="s">
        <v>19</v>
      </c>
      <c r="F42" s="97" t="s">
        <v>19</v>
      </c>
      <c r="G42" s="97" t="s">
        <v>19</v>
      </c>
      <c r="H42" s="97" t="s">
        <v>19</v>
      </c>
      <c r="I42" s="97" t="s">
        <v>19</v>
      </c>
      <c r="J42" s="163" t="s">
        <v>19</v>
      </c>
    </row>
    <row r="43" spans="1:10">
      <c r="A43" s="156" t="s">
        <v>49</v>
      </c>
      <c r="B43" s="78">
        <v>6840</v>
      </c>
      <c r="C43" s="87">
        <v>15520</v>
      </c>
      <c r="D43" s="79">
        <v>2500</v>
      </c>
      <c r="E43" s="87">
        <v>22648</v>
      </c>
      <c r="F43" s="87">
        <v>17555</v>
      </c>
      <c r="G43" s="87">
        <v>33625</v>
      </c>
      <c r="H43" s="79">
        <v>525</v>
      </c>
      <c r="I43" s="97" t="s">
        <v>19</v>
      </c>
      <c r="J43" s="160">
        <v>8200</v>
      </c>
    </row>
    <row r="44" spans="1:10">
      <c r="A44" s="156" t="s">
        <v>50</v>
      </c>
      <c r="B44" s="78">
        <v>1534</v>
      </c>
      <c r="C44" s="79">
        <v>986</v>
      </c>
      <c r="D44" s="87">
        <v>1636</v>
      </c>
      <c r="E44" s="87">
        <v>1503</v>
      </c>
      <c r="F44" s="87">
        <v>1279</v>
      </c>
      <c r="G44" s="87">
        <v>1548</v>
      </c>
      <c r="H44" s="79">
        <v>486</v>
      </c>
      <c r="I44" s="79">
        <v>422</v>
      </c>
      <c r="J44" s="80">
        <v>687</v>
      </c>
    </row>
    <row r="45" spans="1:10">
      <c r="A45" s="156" t="s">
        <v>51</v>
      </c>
      <c r="B45" s="78">
        <v>2600</v>
      </c>
      <c r="C45" s="87">
        <v>208</v>
      </c>
      <c r="D45" s="87">
        <v>52</v>
      </c>
      <c r="E45" s="87">
        <v>624</v>
      </c>
      <c r="F45" s="87">
        <v>2600</v>
      </c>
      <c r="G45" s="87">
        <v>2028</v>
      </c>
      <c r="H45" s="87">
        <v>1612</v>
      </c>
      <c r="I45" s="87">
        <v>936</v>
      </c>
      <c r="J45" s="160">
        <v>1924</v>
      </c>
    </row>
    <row r="46" spans="1:10">
      <c r="A46" s="161"/>
      <c r="B46" s="88"/>
      <c r="C46" s="89"/>
      <c r="D46" s="89"/>
      <c r="E46" s="89"/>
      <c r="F46" s="89"/>
      <c r="G46" s="89"/>
      <c r="H46" s="89"/>
      <c r="I46" s="89"/>
      <c r="J46" s="90"/>
    </row>
    <row r="47" spans="1:10">
      <c r="A47" s="11" t="s">
        <v>52</v>
      </c>
      <c r="B47" s="78"/>
      <c r="C47" s="87"/>
      <c r="D47" s="87"/>
      <c r="E47" s="87"/>
      <c r="F47" s="87"/>
      <c r="G47" s="87"/>
      <c r="H47" s="87"/>
      <c r="I47" s="87"/>
      <c r="J47" s="160"/>
    </row>
    <row r="48" spans="1:10">
      <c r="A48" s="156" t="s">
        <v>53</v>
      </c>
      <c r="B48" s="81">
        <v>221</v>
      </c>
      <c r="C48" s="79">
        <v>104</v>
      </c>
      <c r="D48" s="79">
        <v>143</v>
      </c>
      <c r="E48" s="79">
        <v>325</v>
      </c>
      <c r="F48" s="79">
        <v>247</v>
      </c>
      <c r="G48" s="79">
        <v>130</v>
      </c>
      <c r="H48" s="79">
        <v>130</v>
      </c>
      <c r="I48" s="79">
        <v>130</v>
      </c>
      <c r="J48" s="80">
        <v>104</v>
      </c>
    </row>
    <row r="49" spans="1:10">
      <c r="A49" s="156" t="s">
        <v>54</v>
      </c>
      <c r="B49" s="78">
        <v>5179</v>
      </c>
      <c r="C49" s="87">
        <v>2978</v>
      </c>
      <c r="D49" s="87">
        <v>2847</v>
      </c>
      <c r="E49" s="87">
        <v>5179</v>
      </c>
      <c r="F49" s="87">
        <v>3559</v>
      </c>
      <c r="G49" s="87">
        <v>2807</v>
      </c>
      <c r="H49" s="79">
        <v>660</v>
      </c>
      <c r="I49" s="87">
        <v>1095</v>
      </c>
      <c r="J49" s="160">
        <v>1621</v>
      </c>
    </row>
    <row r="50" spans="1:10">
      <c r="A50" s="156" t="s">
        <v>55</v>
      </c>
      <c r="B50" s="78">
        <v>3207</v>
      </c>
      <c r="C50" s="87">
        <v>5012</v>
      </c>
      <c r="D50" s="87">
        <v>1203</v>
      </c>
      <c r="E50" s="87">
        <v>3307</v>
      </c>
      <c r="F50" s="87">
        <v>2605</v>
      </c>
      <c r="G50" s="87">
        <v>1603</v>
      </c>
      <c r="H50" s="87">
        <v>1202</v>
      </c>
      <c r="I50" s="87">
        <v>701</v>
      </c>
      <c r="J50" s="160">
        <v>1202</v>
      </c>
    </row>
    <row r="51" spans="1:10">
      <c r="A51" s="156" t="s">
        <v>56</v>
      </c>
      <c r="B51" s="81">
        <v>52</v>
      </c>
      <c r="C51" s="87">
        <v>24</v>
      </c>
      <c r="D51" s="87">
        <v>16</v>
      </c>
      <c r="E51" s="87">
        <v>82</v>
      </c>
      <c r="F51" s="79">
        <v>48</v>
      </c>
      <c r="G51" s="79">
        <v>54</v>
      </c>
      <c r="H51" s="79">
        <v>14</v>
      </c>
      <c r="I51" s="79">
        <v>14</v>
      </c>
      <c r="J51" s="80">
        <v>42</v>
      </c>
    </row>
    <row r="52" spans="1:10">
      <c r="A52" s="156" t="s">
        <v>57</v>
      </c>
      <c r="B52" s="78">
        <v>19755</v>
      </c>
      <c r="C52" s="87">
        <v>10959</v>
      </c>
      <c r="D52" s="87">
        <v>7051</v>
      </c>
      <c r="E52" s="87">
        <v>12861</v>
      </c>
      <c r="F52" s="87">
        <v>13205</v>
      </c>
      <c r="G52" s="87">
        <v>10458</v>
      </c>
      <c r="H52" s="87">
        <v>6022</v>
      </c>
      <c r="I52" s="87">
        <v>3274</v>
      </c>
      <c r="J52" s="160">
        <v>4146</v>
      </c>
    </row>
    <row r="53" spans="1:10">
      <c r="A53" s="156" t="s">
        <v>58</v>
      </c>
      <c r="B53" s="78">
        <v>105284</v>
      </c>
      <c r="C53" s="87">
        <v>48628</v>
      </c>
      <c r="D53" s="87">
        <v>77253</v>
      </c>
      <c r="E53" s="87">
        <v>97406</v>
      </c>
      <c r="F53" s="87">
        <v>58331</v>
      </c>
      <c r="G53" s="87">
        <v>74937</v>
      </c>
      <c r="H53" s="87">
        <v>11253</v>
      </c>
      <c r="I53" s="87">
        <v>21472</v>
      </c>
      <c r="J53" s="160">
        <v>28139</v>
      </c>
    </row>
    <row r="54" spans="1:10">
      <c r="A54" s="156" t="s">
        <v>59</v>
      </c>
      <c r="B54" s="78">
        <v>21652</v>
      </c>
      <c r="C54" s="87">
        <v>2522</v>
      </c>
      <c r="D54" s="87">
        <v>2869</v>
      </c>
      <c r="E54" s="87">
        <v>22111</v>
      </c>
      <c r="F54" s="87">
        <v>2356</v>
      </c>
      <c r="G54" s="87">
        <v>7856</v>
      </c>
      <c r="H54" s="87">
        <v>7325</v>
      </c>
      <c r="I54" s="87">
        <v>1436</v>
      </c>
      <c r="J54" s="160">
        <v>4153</v>
      </c>
    </row>
    <row r="55" spans="1:10">
      <c r="A55" s="161"/>
      <c r="B55" s="88"/>
      <c r="C55" s="89"/>
      <c r="D55" s="89"/>
      <c r="E55" s="89"/>
      <c r="F55" s="89"/>
      <c r="G55" s="89"/>
      <c r="H55" s="89"/>
      <c r="I55" s="89"/>
      <c r="J55" s="90"/>
    </row>
    <row r="56" spans="1:10">
      <c r="A56" s="11" t="s">
        <v>60</v>
      </c>
      <c r="B56" s="81"/>
      <c r="C56" s="87"/>
      <c r="D56" s="87"/>
      <c r="E56" s="87"/>
      <c r="F56" s="79"/>
      <c r="G56" s="79"/>
      <c r="H56" s="79"/>
      <c r="I56" s="79"/>
      <c r="J56" s="80"/>
    </row>
    <row r="57" spans="1:10">
      <c r="A57" s="156" t="s">
        <v>61</v>
      </c>
      <c r="B57" s="78">
        <v>2262</v>
      </c>
      <c r="C57" s="87">
        <v>1716</v>
      </c>
      <c r="D57" s="79">
        <v>1222</v>
      </c>
      <c r="E57" s="87">
        <v>2574</v>
      </c>
      <c r="F57" s="87">
        <v>1898</v>
      </c>
      <c r="G57" s="87">
        <v>1222</v>
      </c>
      <c r="H57" s="79">
        <v>624</v>
      </c>
      <c r="I57" s="79">
        <v>728</v>
      </c>
      <c r="J57" s="80">
        <v>598</v>
      </c>
    </row>
    <row r="58" spans="1:10">
      <c r="A58" s="156" t="s">
        <v>62</v>
      </c>
      <c r="B58" s="78">
        <v>12896</v>
      </c>
      <c r="C58" s="87">
        <v>3380</v>
      </c>
      <c r="D58" s="87">
        <v>3120</v>
      </c>
      <c r="E58" s="87">
        <v>14664</v>
      </c>
      <c r="F58" s="87">
        <v>11440</v>
      </c>
      <c r="G58" s="87">
        <v>9152</v>
      </c>
      <c r="H58" s="87">
        <v>4056</v>
      </c>
      <c r="I58" s="87">
        <v>2496</v>
      </c>
      <c r="J58" s="160">
        <v>3016</v>
      </c>
    </row>
    <row r="59" spans="1:10">
      <c r="A59" s="156" t="s">
        <v>63</v>
      </c>
      <c r="B59" s="81">
        <v>7384</v>
      </c>
      <c r="C59" s="79">
        <v>4524</v>
      </c>
      <c r="D59" s="79">
        <v>4056</v>
      </c>
      <c r="E59" s="79">
        <v>8606</v>
      </c>
      <c r="F59" s="79">
        <v>6812</v>
      </c>
      <c r="G59" s="79">
        <v>5356</v>
      </c>
      <c r="H59" s="79">
        <v>2886</v>
      </c>
      <c r="I59" s="79">
        <v>2782</v>
      </c>
      <c r="J59" s="80">
        <v>3120</v>
      </c>
    </row>
    <row r="60" spans="1:10">
      <c r="A60" s="156" t="s">
        <v>64</v>
      </c>
      <c r="B60" s="78">
        <v>14508</v>
      </c>
      <c r="C60" s="87">
        <v>9490</v>
      </c>
      <c r="D60" s="87">
        <v>12220</v>
      </c>
      <c r="E60" s="87">
        <v>16536</v>
      </c>
      <c r="F60" s="87">
        <v>11986</v>
      </c>
      <c r="G60" s="87">
        <v>10062</v>
      </c>
      <c r="H60" s="87">
        <v>5486</v>
      </c>
      <c r="I60" s="87">
        <v>3978</v>
      </c>
      <c r="J60" s="160">
        <v>5148</v>
      </c>
    </row>
    <row r="61" spans="1:10">
      <c r="A61" s="161"/>
      <c r="B61" s="88"/>
      <c r="C61" s="89"/>
      <c r="D61" s="89"/>
      <c r="E61" s="89"/>
      <c r="F61" s="89"/>
      <c r="G61" s="89"/>
      <c r="H61" s="89"/>
      <c r="I61" s="89"/>
      <c r="J61" s="90"/>
    </row>
    <row r="62" spans="1:10">
      <c r="A62" s="11" t="s">
        <v>65</v>
      </c>
      <c r="B62" s="78"/>
      <c r="C62" s="87"/>
      <c r="D62" s="79"/>
      <c r="E62" s="87"/>
      <c r="F62" s="87"/>
      <c r="G62" s="87"/>
      <c r="H62" s="79"/>
      <c r="I62" s="79"/>
      <c r="J62" s="80"/>
    </row>
    <row r="63" spans="1:10">
      <c r="A63" s="165" t="s">
        <v>66</v>
      </c>
      <c r="B63" s="78">
        <v>4264</v>
      </c>
      <c r="C63" s="87">
        <v>4524</v>
      </c>
      <c r="D63" s="87">
        <v>5096</v>
      </c>
      <c r="E63" s="87">
        <v>7124</v>
      </c>
      <c r="F63" s="87">
        <v>4576</v>
      </c>
      <c r="G63" s="87">
        <v>3120</v>
      </c>
      <c r="H63" s="87">
        <v>1664</v>
      </c>
      <c r="I63" s="87">
        <v>3120</v>
      </c>
      <c r="J63" s="160">
        <v>2808</v>
      </c>
    </row>
    <row r="64" spans="1:10">
      <c r="A64" s="156" t="s">
        <v>67</v>
      </c>
      <c r="B64" s="78">
        <v>21230</v>
      </c>
      <c r="C64" s="87">
        <v>13278</v>
      </c>
      <c r="D64" s="87">
        <v>14256</v>
      </c>
      <c r="E64" s="87">
        <v>23518</v>
      </c>
      <c r="F64" s="87">
        <v>17292</v>
      </c>
      <c r="G64" s="87">
        <v>13266</v>
      </c>
      <c r="H64" s="87">
        <v>7194</v>
      </c>
      <c r="I64" s="87">
        <v>4158</v>
      </c>
      <c r="J64" s="160">
        <v>5368</v>
      </c>
    </row>
    <row r="65" spans="1:10">
      <c r="A65" s="156" t="s">
        <v>68</v>
      </c>
      <c r="B65" s="78">
        <v>11658</v>
      </c>
      <c r="C65" s="87">
        <v>10472</v>
      </c>
      <c r="D65" s="87">
        <v>8577</v>
      </c>
      <c r="E65" s="87">
        <v>18562</v>
      </c>
      <c r="F65" s="87">
        <v>12965</v>
      </c>
      <c r="G65" s="87">
        <v>10356</v>
      </c>
      <c r="H65" s="97" t="s">
        <v>19</v>
      </c>
      <c r="I65" s="87">
        <v>4329</v>
      </c>
      <c r="J65" s="160">
        <v>6273</v>
      </c>
    </row>
    <row r="66" spans="1:10" ht="15.75" thickBot="1">
      <c r="A66" s="156"/>
      <c r="B66" s="429"/>
      <c r="C66" s="430"/>
      <c r="D66" s="430"/>
      <c r="E66" s="430"/>
      <c r="F66" s="430"/>
      <c r="G66" s="430"/>
      <c r="H66" s="431"/>
      <c r="I66" s="430"/>
      <c r="J66" s="432"/>
    </row>
    <row r="67" spans="1:10" ht="15.75" thickBot="1">
      <c r="A67" s="164"/>
      <c r="B67" s="1031" t="s">
        <v>151</v>
      </c>
      <c r="C67" s="1034"/>
      <c r="D67" s="1034"/>
      <c r="E67" s="1034"/>
      <c r="F67" s="1034"/>
      <c r="G67" s="1034"/>
      <c r="H67" s="1034"/>
      <c r="I67" s="1034"/>
      <c r="J67" s="1035"/>
    </row>
    <row r="68" spans="1:10" ht="35.25" thickBot="1">
      <c r="A68" s="43" t="s">
        <v>2</v>
      </c>
      <c r="B68" s="750" t="s">
        <v>599</v>
      </c>
      <c r="C68" s="751" t="s">
        <v>152</v>
      </c>
      <c r="D68" s="751" t="s">
        <v>153</v>
      </c>
      <c r="E68" s="751" t="s">
        <v>154</v>
      </c>
      <c r="F68" s="751" t="s">
        <v>155</v>
      </c>
      <c r="G68" s="751" t="s">
        <v>156</v>
      </c>
      <c r="H68" s="751" t="s">
        <v>157</v>
      </c>
      <c r="I68" s="751" t="s">
        <v>158</v>
      </c>
      <c r="J68" s="752" t="s">
        <v>159</v>
      </c>
    </row>
    <row r="69" spans="1:10">
      <c r="A69" s="161"/>
      <c r="B69" s="88"/>
      <c r="C69" s="89"/>
      <c r="D69" s="89"/>
      <c r="E69" s="89"/>
      <c r="F69" s="89"/>
      <c r="G69" s="89"/>
      <c r="H69" s="89"/>
      <c r="I69" s="89"/>
      <c r="J69" s="90"/>
    </row>
    <row r="70" spans="1:10">
      <c r="A70" s="38" t="s">
        <v>105</v>
      </c>
      <c r="B70" s="78"/>
      <c r="C70" s="87"/>
      <c r="D70" s="87"/>
      <c r="E70" s="87"/>
      <c r="F70" s="87"/>
      <c r="G70" s="87"/>
      <c r="H70" s="87"/>
      <c r="I70" s="87"/>
      <c r="J70" s="160"/>
    </row>
    <row r="71" spans="1:10">
      <c r="A71" s="156" t="s">
        <v>70</v>
      </c>
      <c r="B71" s="78">
        <v>31726</v>
      </c>
      <c r="C71" s="87">
        <v>20325</v>
      </c>
      <c r="D71" s="87">
        <v>25661</v>
      </c>
      <c r="E71" s="87">
        <v>36432</v>
      </c>
      <c r="F71" s="87">
        <v>16960</v>
      </c>
      <c r="G71" s="87">
        <v>20197</v>
      </c>
      <c r="H71" s="87">
        <v>7638</v>
      </c>
      <c r="I71" s="87">
        <v>4434</v>
      </c>
      <c r="J71" s="160">
        <v>8117</v>
      </c>
    </row>
    <row r="72" spans="1:10">
      <c r="A72" s="156" t="s">
        <v>69</v>
      </c>
      <c r="B72" s="78">
        <v>6448</v>
      </c>
      <c r="C72" s="79">
        <v>6604</v>
      </c>
      <c r="D72" s="79">
        <v>4524</v>
      </c>
      <c r="E72" s="87">
        <v>8008</v>
      </c>
      <c r="F72" s="79">
        <v>8372</v>
      </c>
      <c r="G72" s="79">
        <v>4004</v>
      </c>
      <c r="H72" s="79">
        <v>2184</v>
      </c>
      <c r="I72" s="79">
        <v>1820</v>
      </c>
      <c r="J72" s="80">
        <v>2548</v>
      </c>
    </row>
    <row r="73" spans="1:10" ht="15.75" thickBot="1">
      <c r="A73" s="161"/>
      <c r="B73" s="88"/>
      <c r="C73" s="89"/>
      <c r="D73" s="89"/>
      <c r="E73" s="89"/>
      <c r="F73" s="89"/>
      <c r="G73" s="89"/>
      <c r="H73" s="89"/>
      <c r="I73" s="89"/>
      <c r="J73" s="90"/>
    </row>
    <row r="74" spans="1:10" ht="15.75" thickBot="1">
      <c r="A74" s="39" t="s">
        <v>71</v>
      </c>
      <c r="B74" s="98"/>
      <c r="C74" s="99"/>
      <c r="D74" s="99"/>
      <c r="E74" s="99"/>
      <c r="F74" s="99"/>
      <c r="G74" s="99"/>
      <c r="H74" s="99"/>
      <c r="I74" s="99"/>
      <c r="J74" s="100"/>
    </row>
    <row r="75" spans="1:10">
      <c r="A75" s="156" t="s">
        <v>72</v>
      </c>
      <c r="B75" s="162" t="s">
        <v>19</v>
      </c>
      <c r="C75" s="97" t="s">
        <v>19</v>
      </c>
      <c r="D75" s="97" t="s">
        <v>19</v>
      </c>
      <c r="E75" s="97" t="s">
        <v>19</v>
      </c>
      <c r="F75" s="97" t="s">
        <v>19</v>
      </c>
      <c r="G75" s="97" t="s">
        <v>19</v>
      </c>
      <c r="H75" s="97" t="s">
        <v>19</v>
      </c>
      <c r="I75" s="97" t="s">
        <v>19</v>
      </c>
      <c r="J75" s="163" t="s">
        <v>19</v>
      </c>
    </row>
    <row r="76" spans="1:10" ht="15.75" thickBot="1">
      <c r="A76" s="166" t="s">
        <v>73</v>
      </c>
      <c r="B76" s="93">
        <v>4216</v>
      </c>
      <c r="C76" s="95">
        <v>3134</v>
      </c>
      <c r="D76" s="95">
        <v>5068</v>
      </c>
      <c r="E76" s="95">
        <v>6522</v>
      </c>
      <c r="F76" s="95">
        <v>4264</v>
      </c>
      <c r="G76" s="95">
        <v>1692</v>
      </c>
      <c r="H76" s="94">
        <v>524</v>
      </c>
      <c r="I76" s="94">
        <v>568</v>
      </c>
      <c r="J76" s="167">
        <v>1648</v>
      </c>
    </row>
    <row r="77" spans="1:10" ht="15.75" thickBot="1"/>
    <row r="78" spans="1:10" ht="15.75" thickBot="1">
      <c r="A78" s="168" t="s">
        <v>74</v>
      </c>
      <c r="B78" s="149">
        <f t="shared" ref="B78:J78" si="0">SUM(B5:B76)</f>
        <v>376835</v>
      </c>
      <c r="C78" s="149">
        <f t="shared" si="0"/>
        <v>234923</v>
      </c>
      <c r="D78" s="149">
        <f t="shared" si="0"/>
        <v>260761</v>
      </c>
      <c r="E78" s="149">
        <f t="shared" si="0"/>
        <v>410027</v>
      </c>
      <c r="F78" s="149">
        <f t="shared" si="0"/>
        <v>275332</v>
      </c>
      <c r="G78" s="149">
        <f t="shared" si="0"/>
        <v>302581</v>
      </c>
      <c r="H78" s="149">
        <f t="shared" si="0"/>
        <v>115589</v>
      </c>
      <c r="I78" s="149">
        <f t="shared" si="0"/>
        <v>77593</v>
      </c>
      <c r="J78" s="150">
        <f t="shared" si="0"/>
        <v>127750</v>
      </c>
    </row>
  </sheetData>
  <mergeCells count="3">
    <mergeCell ref="B2:J2"/>
    <mergeCell ref="B34:J34"/>
    <mergeCell ref="B67:J67"/>
  </mergeCells>
  <pageMargins left="0.7" right="0.7" top="0.75" bottom="0.75" header="0.3" footer="0.3"/>
  <pageSetup orientation="landscape" r:id="rId1"/>
  <headerFooter>
    <oddHeader>&amp;L2016 Annual Statistical Report&amp;CInternet Use Statistics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view="pageLayout" topLeftCell="A154" zoomScaleNormal="100" zoomScaleSheetLayoutView="90" workbookViewId="0">
      <selection activeCell="H162" sqref="B161:H162"/>
    </sheetView>
  </sheetViews>
  <sheetFormatPr defaultRowHeight="15"/>
  <cols>
    <col min="1" max="1" width="37.42578125" style="324" bestFit="1" customWidth="1"/>
    <col min="2" max="2" width="14.140625" style="324" customWidth="1"/>
    <col min="3" max="3" width="10.140625" style="654" customWidth="1"/>
    <col min="4" max="4" width="14" style="324" customWidth="1"/>
    <col min="5" max="5" width="13.5703125" style="324" customWidth="1"/>
    <col min="6" max="6" width="12.5703125" style="654" bestFit="1" customWidth="1"/>
    <col min="7" max="7" width="14.140625" style="324" customWidth="1"/>
    <col min="8" max="8" width="15.85546875" style="324" customWidth="1"/>
  </cols>
  <sheetData>
    <row r="1" spans="1:8" ht="15.75" thickBot="1">
      <c r="A1" s="180"/>
      <c r="B1" s="1089" t="s">
        <v>161</v>
      </c>
      <c r="C1" s="1090"/>
      <c r="D1" s="1091"/>
      <c r="E1" s="1089" t="s">
        <v>160</v>
      </c>
      <c r="F1" s="1090"/>
      <c r="G1" s="1092"/>
    </row>
    <row r="2" spans="1:8" ht="30.75" thickBot="1">
      <c r="A2" s="392" t="s">
        <v>162</v>
      </c>
      <c r="B2" s="391" t="s">
        <v>163</v>
      </c>
      <c r="C2" s="629" t="s">
        <v>164</v>
      </c>
      <c r="D2" s="390" t="s">
        <v>622</v>
      </c>
      <c r="E2" s="411" t="s">
        <v>165</v>
      </c>
      <c r="F2" s="629" t="s">
        <v>164</v>
      </c>
      <c r="G2" s="410" t="s">
        <v>621</v>
      </c>
      <c r="H2" s="409" t="s">
        <v>620</v>
      </c>
    </row>
    <row r="3" spans="1:8" ht="15.75" thickBot="1">
      <c r="A3" s="420" t="s">
        <v>15</v>
      </c>
      <c r="B3" s="425"/>
      <c r="C3" s="630"/>
      <c r="D3" s="424">
        <v>0</v>
      </c>
      <c r="E3" s="418" t="s">
        <v>166</v>
      </c>
      <c r="F3" s="639" t="s">
        <v>19</v>
      </c>
      <c r="G3" s="417">
        <v>78000</v>
      </c>
      <c r="H3" s="416">
        <v>78000</v>
      </c>
    </row>
    <row r="4" spans="1:8" ht="15.75" thickBot="1">
      <c r="A4" s="333" t="s">
        <v>645</v>
      </c>
      <c r="B4" s="423" t="s">
        <v>644</v>
      </c>
      <c r="C4" s="631">
        <v>0</v>
      </c>
      <c r="D4" s="330">
        <v>68725</v>
      </c>
      <c r="E4" s="331" t="s">
        <v>167</v>
      </c>
      <c r="F4" s="635">
        <v>0</v>
      </c>
      <c r="G4" s="330">
        <v>15400</v>
      </c>
      <c r="H4" s="329">
        <v>84125</v>
      </c>
    </row>
    <row r="5" spans="1:8">
      <c r="A5" s="1060" t="s">
        <v>28</v>
      </c>
      <c r="B5" s="338" t="s">
        <v>168</v>
      </c>
      <c r="C5" s="632">
        <v>2</v>
      </c>
      <c r="D5" s="337">
        <v>165534</v>
      </c>
      <c r="E5" s="1055" t="s">
        <v>169</v>
      </c>
      <c r="F5" s="632">
        <v>0</v>
      </c>
      <c r="G5" s="337">
        <v>301000</v>
      </c>
      <c r="H5" s="334">
        <v>495017</v>
      </c>
    </row>
    <row r="6" spans="1:8">
      <c r="A6" s="1061"/>
      <c r="B6" s="376" t="s">
        <v>170</v>
      </c>
      <c r="C6" s="633">
        <v>0</v>
      </c>
      <c r="D6" s="354">
        <v>2500</v>
      </c>
      <c r="E6" s="1062"/>
      <c r="F6" s="633"/>
      <c r="G6" s="354"/>
      <c r="H6" s="334"/>
    </row>
    <row r="7" spans="1:8">
      <c r="A7" s="1061"/>
      <c r="B7" s="376" t="s">
        <v>171</v>
      </c>
      <c r="C7" s="633">
        <v>0</v>
      </c>
      <c r="D7" s="354">
        <v>10400</v>
      </c>
      <c r="E7" s="1062"/>
      <c r="F7" s="633"/>
      <c r="G7" s="354"/>
      <c r="H7" s="334"/>
    </row>
    <row r="8" spans="1:8" ht="15.75" thickBot="1">
      <c r="A8" s="1061"/>
      <c r="B8" s="336" t="s">
        <v>172</v>
      </c>
      <c r="C8" s="634">
        <v>0</v>
      </c>
      <c r="D8" s="335">
        <v>15583</v>
      </c>
      <c r="E8" s="1056"/>
      <c r="F8" s="634"/>
      <c r="G8" s="335"/>
      <c r="H8" s="334"/>
    </row>
    <row r="9" spans="1:8" ht="30.75" thickBot="1">
      <c r="A9" s="333" t="s">
        <v>643</v>
      </c>
      <c r="B9" s="332" t="s">
        <v>173</v>
      </c>
      <c r="C9" s="635">
        <v>3</v>
      </c>
      <c r="D9" s="330">
        <v>248532</v>
      </c>
      <c r="E9" s="331" t="s">
        <v>174</v>
      </c>
      <c r="F9" s="635">
        <v>1.1000000000000001</v>
      </c>
      <c r="G9" s="330">
        <v>210319</v>
      </c>
      <c r="H9" s="329">
        <v>458851</v>
      </c>
    </row>
    <row r="10" spans="1:8">
      <c r="A10" s="1060" t="s">
        <v>16</v>
      </c>
      <c r="B10" s="338" t="s">
        <v>175</v>
      </c>
      <c r="C10" s="632">
        <v>0</v>
      </c>
      <c r="D10" s="337">
        <v>1800</v>
      </c>
      <c r="E10" s="1055" t="s">
        <v>616</v>
      </c>
      <c r="F10" s="632">
        <v>0</v>
      </c>
      <c r="G10" s="337">
        <v>76500</v>
      </c>
      <c r="H10" s="334">
        <v>83100</v>
      </c>
    </row>
    <row r="11" spans="1:8" ht="30">
      <c r="A11" s="1049"/>
      <c r="B11" s="376" t="s">
        <v>642</v>
      </c>
      <c r="C11" s="633">
        <v>0</v>
      </c>
      <c r="D11" s="354">
        <v>1800</v>
      </c>
      <c r="E11" s="1062"/>
      <c r="F11" s="633"/>
      <c r="G11" s="354"/>
      <c r="H11" s="334"/>
    </row>
    <row r="12" spans="1:8" ht="15.75" thickBot="1">
      <c r="A12" s="1049"/>
      <c r="B12" s="336" t="s">
        <v>176</v>
      </c>
      <c r="C12" s="634">
        <v>0</v>
      </c>
      <c r="D12" s="335">
        <v>3000</v>
      </c>
      <c r="E12" s="1056"/>
      <c r="F12" s="643"/>
      <c r="G12" s="394"/>
      <c r="H12" s="334"/>
    </row>
    <row r="13" spans="1:8">
      <c r="A13" s="1048" t="s">
        <v>66</v>
      </c>
      <c r="B13" s="422" t="s">
        <v>177</v>
      </c>
      <c r="C13" s="636">
        <v>1.25</v>
      </c>
      <c r="D13" s="349">
        <v>3849</v>
      </c>
      <c r="E13" s="1065" t="s">
        <v>180</v>
      </c>
      <c r="F13" s="644">
        <v>1.25</v>
      </c>
      <c r="G13" s="406">
        <v>1668491</v>
      </c>
      <c r="H13" s="348">
        <v>2269601</v>
      </c>
    </row>
    <row r="14" spans="1:8">
      <c r="A14" s="1063"/>
      <c r="B14" s="383" t="s">
        <v>179</v>
      </c>
      <c r="C14" s="637"/>
      <c r="D14" s="374">
        <v>3849</v>
      </c>
      <c r="E14" s="1066"/>
      <c r="F14" s="637"/>
      <c r="G14" s="374"/>
      <c r="H14" s="365"/>
    </row>
    <row r="15" spans="1:8">
      <c r="A15" s="1063"/>
      <c r="B15" s="383" t="s">
        <v>181</v>
      </c>
      <c r="C15" s="637"/>
      <c r="D15" s="374">
        <v>4000</v>
      </c>
      <c r="E15" s="1066"/>
      <c r="F15" s="637"/>
      <c r="G15" s="374"/>
      <c r="H15" s="365"/>
    </row>
    <row r="16" spans="1:8">
      <c r="A16" s="1063"/>
      <c r="B16" s="383" t="s">
        <v>183</v>
      </c>
      <c r="C16" s="637"/>
      <c r="D16" s="374">
        <v>420</v>
      </c>
      <c r="E16" s="1066"/>
      <c r="F16" s="637"/>
      <c r="G16" s="374"/>
      <c r="H16" s="365"/>
    </row>
    <row r="17" spans="1:8">
      <c r="A17" s="1063"/>
      <c r="B17" s="383" t="s">
        <v>185</v>
      </c>
      <c r="C17" s="637"/>
      <c r="D17" s="374">
        <v>1500</v>
      </c>
      <c r="E17" s="1066"/>
      <c r="F17" s="655"/>
      <c r="G17" s="421"/>
      <c r="H17" s="365"/>
    </row>
    <row r="18" spans="1:8">
      <c r="A18" s="1063"/>
      <c r="B18" s="383" t="s">
        <v>665</v>
      </c>
      <c r="C18" s="637"/>
      <c r="D18" s="374">
        <v>9288</v>
      </c>
      <c r="E18" s="1067"/>
      <c r="F18" s="644"/>
      <c r="G18" s="406"/>
      <c r="H18" s="365"/>
    </row>
    <row r="19" spans="1:8">
      <c r="A19" s="1063"/>
      <c r="B19" s="383" t="s">
        <v>186</v>
      </c>
      <c r="C19" s="637"/>
      <c r="D19" s="374">
        <v>11424</v>
      </c>
      <c r="E19" s="1068" t="s">
        <v>182</v>
      </c>
      <c r="F19" s="637"/>
      <c r="G19" s="374">
        <v>204070</v>
      </c>
      <c r="H19" s="365"/>
    </row>
    <row r="20" spans="1:8">
      <c r="A20" s="1063"/>
      <c r="B20" s="383" t="s">
        <v>187</v>
      </c>
      <c r="C20" s="637"/>
      <c r="D20" s="374">
        <v>6000</v>
      </c>
      <c r="E20" s="1066"/>
      <c r="F20" s="655"/>
      <c r="G20" s="373"/>
      <c r="H20" s="365"/>
    </row>
    <row r="21" spans="1:8">
      <c r="A21" s="1063"/>
      <c r="B21" s="383" t="s">
        <v>188</v>
      </c>
      <c r="C21" s="637"/>
      <c r="D21" s="374">
        <v>1500</v>
      </c>
      <c r="E21" s="1066"/>
      <c r="F21" s="644"/>
      <c r="G21" s="406"/>
      <c r="H21" s="365"/>
    </row>
    <row r="22" spans="1:8">
      <c r="A22" s="1063"/>
      <c r="B22" s="383" t="s">
        <v>189</v>
      </c>
      <c r="C22" s="637"/>
      <c r="D22" s="374">
        <v>582</v>
      </c>
      <c r="E22" s="1067"/>
      <c r="F22" s="644"/>
      <c r="G22" s="406"/>
      <c r="H22" s="365"/>
    </row>
    <row r="23" spans="1:8">
      <c r="A23" s="1063"/>
      <c r="B23" s="383" t="s">
        <v>190</v>
      </c>
      <c r="C23" s="637"/>
      <c r="D23" s="374">
        <v>13780</v>
      </c>
      <c r="E23" s="1068" t="s">
        <v>178</v>
      </c>
      <c r="F23" s="644"/>
      <c r="G23" s="406">
        <v>167753</v>
      </c>
      <c r="H23" s="365"/>
    </row>
    <row r="24" spans="1:8">
      <c r="A24" s="1063"/>
      <c r="B24" s="383" t="s">
        <v>191</v>
      </c>
      <c r="C24" s="637"/>
      <c r="D24" s="374">
        <v>11000</v>
      </c>
      <c r="E24" s="1067"/>
      <c r="F24" s="637"/>
      <c r="G24" s="374"/>
      <c r="H24" s="365"/>
    </row>
    <row r="25" spans="1:8">
      <c r="A25" s="1063"/>
      <c r="B25" s="383" t="s">
        <v>192</v>
      </c>
      <c r="C25" s="637"/>
      <c r="D25" s="374">
        <v>420</v>
      </c>
      <c r="E25" s="1068" t="s">
        <v>184</v>
      </c>
      <c r="F25" s="637"/>
      <c r="G25" s="374">
        <v>150275</v>
      </c>
      <c r="H25" s="365"/>
    </row>
    <row r="26" spans="1:8">
      <c r="A26" s="1063"/>
      <c r="B26" s="383" t="s">
        <v>586</v>
      </c>
      <c r="C26" s="637"/>
      <c r="D26" s="374">
        <v>400</v>
      </c>
      <c r="E26" s="1066"/>
      <c r="F26" s="655"/>
      <c r="G26" s="373"/>
      <c r="H26" s="365"/>
    </row>
    <row r="27" spans="1:8">
      <c r="A27" s="1063"/>
      <c r="B27" s="383" t="s">
        <v>193</v>
      </c>
      <c r="C27" s="637"/>
      <c r="D27" s="374">
        <v>5000</v>
      </c>
      <c r="E27" s="1066"/>
      <c r="F27" s="655"/>
      <c r="G27" s="373"/>
      <c r="H27" s="365"/>
    </row>
    <row r="28" spans="1:8" ht="15.75" thickBot="1">
      <c r="A28" s="1064"/>
      <c r="B28" s="347" t="s">
        <v>586</v>
      </c>
      <c r="C28" s="638"/>
      <c r="D28" s="371">
        <v>6000</v>
      </c>
      <c r="E28" s="1069"/>
      <c r="F28" s="656"/>
      <c r="G28" s="345"/>
      <c r="H28" s="344"/>
    </row>
    <row r="29" spans="1:8" ht="15.75" thickBot="1">
      <c r="A29" s="420" t="s">
        <v>44</v>
      </c>
      <c r="B29" s="419" t="s">
        <v>194</v>
      </c>
      <c r="C29" s="639">
        <v>0</v>
      </c>
      <c r="D29" s="417">
        <v>273920</v>
      </c>
      <c r="E29" s="418" t="s">
        <v>195</v>
      </c>
      <c r="F29" s="639">
        <v>0</v>
      </c>
      <c r="G29" s="417">
        <v>356900</v>
      </c>
      <c r="H29" s="416">
        <v>630820</v>
      </c>
    </row>
    <row r="30" spans="1:8">
      <c r="A30" s="415"/>
      <c r="B30" s="414"/>
      <c r="C30" s="640"/>
      <c r="D30" s="366"/>
      <c r="E30" s="413"/>
      <c r="F30" s="640"/>
      <c r="G30" s="366"/>
      <c r="H30" s="412"/>
    </row>
    <row r="31" spans="1:8" ht="15.75" thickBot="1">
      <c r="A31" s="415"/>
      <c r="B31" s="414"/>
      <c r="C31" s="640"/>
      <c r="D31" s="366"/>
      <c r="E31" s="413"/>
      <c r="F31" s="640"/>
      <c r="G31" s="366"/>
      <c r="H31" s="412"/>
    </row>
    <row r="32" spans="1:8" ht="30.75" thickBot="1">
      <c r="A32" s="392" t="s">
        <v>162</v>
      </c>
      <c r="B32" s="391" t="s">
        <v>163</v>
      </c>
      <c r="C32" s="629" t="s">
        <v>164</v>
      </c>
      <c r="D32" s="390" t="s">
        <v>622</v>
      </c>
      <c r="E32" s="411" t="s">
        <v>165</v>
      </c>
      <c r="F32" s="629" t="s">
        <v>164</v>
      </c>
      <c r="G32" s="410" t="s">
        <v>621</v>
      </c>
      <c r="H32" s="409" t="s">
        <v>620</v>
      </c>
    </row>
    <row r="33" spans="1:8">
      <c r="A33" s="1048" t="s">
        <v>30</v>
      </c>
      <c r="B33" s="350" t="s">
        <v>196</v>
      </c>
      <c r="C33" s="636">
        <v>0</v>
      </c>
      <c r="D33" s="349">
        <v>36000</v>
      </c>
      <c r="E33" s="1051" t="s">
        <v>197</v>
      </c>
      <c r="F33" s="636">
        <v>0</v>
      </c>
      <c r="G33" s="349">
        <v>103044</v>
      </c>
      <c r="H33" s="348">
        <v>262901</v>
      </c>
    </row>
    <row r="34" spans="1:8">
      <c r="A34" s="1049"/>
      <c r="B34" s="375" t="s">
        <v>198</v>
      </c>
      <c r="C34" s="637">
        <v>0</v>
      </c>
      <c r="D34" s="374">
        <v>4700</v>
      </c>
      <c r="E34" s="1052"/>
      <c r="F34" s="637"/>
      <c r="G34" s="374"/>
      <c r="H34" s="365"/>
    </row>
    <row r="35" spans="1:8">
      <c r="A35" s="1049"/>
      <c r="B35" s="375" t="s">
        <v>200</v>
      </c>
      <c r="C35" s="637">
        <v>2.5</v>
      </c>
      <c r="D35" s="374">
        <v>51491</v>
      </c>
      <c r="E35" s="1052"/>
      <c r="F35" s="655"/>
      <c r="G35" s="373"/>
      <c r="H35" s="365"/>
    </row>
    <row r="36" spans="1:8">
      <c r="A36" s="1049"/>
      <c r="B36" s="405" t="s">
        <v>201</v>
      </c>
      <c r="C36" s="637">
        <v>0</v>
      </c>
      <c r="D36" s="404">
        <v>8200</v>
      </c>
      <c r="E36" s="1053"/>
      <c r="F36" s="655"/>
      <c r="G36" s="373"/>
      <c r="H36" s="365"/>
    </row>
    <row r="37" spans="1:8" ht="15.75" thickBot="1">
      <c r="A37" s="1050"/>
      <c r="B37" s="408" t="s">
        <v>202</v>
      </c>
      <c r="C37" s="641">
        <v>0</v>
      </c>
      <c r="D37" s="407">
        <v>3000</v>
      </c>
      <c r="E37" s="385" t="s">
        <v>199</v>
      </c>
      <c r="F37" s="656">
        <v>0</v>
      </c>
      <c r="G37" s="345">
        <v>56466</v>
      </c>
      <c r="H37" s="344"/>
    </row>
    <row r="38" spans="1:8">
      <c r="A38" s="1054" t="s">
        <v>641</v>
      </c>
      <c r="B38" s="401" t="s">
        <v>205</v>
      </c>
      <c r="C38" s="642">
        <v>0</v>
      </c>
      <c r="D38" s="400">
        <v>3700</v>
      </c>
      <c r="E38" s="1055" t="s">
        <v>204</v>
      </c>
      <c r="F38" s="642">
        <v>0.55000000000000004</v>
      </c>
      <c r="G38" s="400">
        <v>108418</v>
      </c>
      <c r="H38" s="399">
        <v>121193</v>
      </c>
    </row>
    <row r="39" spans="1:8" ht="15.75" thickBot="1">
      <c r="A39" s="1050"/>
      <c r="B39" s="398" t="s">
        <v>203</v>
      </c>
      <c r="C39" s="643">
        <v>0</v>
      </c>
      <c r="D39" s="396">
        <v>9075</v>
      </c>
      <c r="E39" s="1056"/>
      <c r="F39" s="643"/>
      <c r="G39" s="396"/>
      <c r="H39" s="393"/>
    </row>
    <row r="40" spans="1:8">
      <c r="A40" s="1057" t="s">
        <v>640</v>
      </c>
      <c r="B40" s="350" t="s">
        <v>207</v>
      </c>
      <c r="C40" s="636">
        <v>0</v>
      </c>
      <c r="D40" s="349">
        <v>69744</v>
      </c>
      <c r="E40" s="1051" t="s">
        <v>208</v>
      </c>
      <c r="F40" s="636">
        <v>1</v>
      </c>
      <c r="G40" s="349">
        <v>78851</v>
      </c>
      <c r="H40" s="348">
        <v>475196</v>
      </c>
    </row>
    <row r="41" spans="1:8">
      <c r="A41" s="1058"/>
      <c r="B41" s="375" t="s">
        <v>209</v>
      </c>
      <c r="C41" s="637">
        <v>0</v>
      </c>
      <c r="D41" s="374">
        <v>41318</v>
      </c>
      <c r="E41" s="1052"/>
      <c r="F41" s="644"/>
      <c r="G41" s="406"/>
      <c r="H41" s="365"/>
    </row>
    <row r="42" spans="1:8">
      <c r="A42" s="1058"/>
      <c r="B42" s="375" t="s">
        <v>211</v>
      </c>
      <c r="C42" s="637">
        <v>0</v>
      </c>
      <c r="D42" s="374">
        <v>24105</v>
      </c>
      <c r="E42" s="1053"/>
      <c r="F42" s="644"/>
      <c r="G42" s="406"/>
      <c r="H42" s="365"/>
    </row>
    <row r="43" spans="1:8">
      <c r="A43" s="1058"/>
      <c r="B43" s="375" t="s">
        <v>213</v>
      </c>
      <c r="C43" s="637">
        <v>0</v>
      </c>
      <c r="D43" s="374">
        <v>2248</v>
      </c>
      <c r="E43" s="381" t="s">
        <v>210</v>
      </c>
      <c r="F43" s="637">
        <v>1</v>
      </c>
      <c r="G43" s="374">
        <v>70900</v>
      </c>
      <c r="H43" s="365"/>
    </row>
    <row r="44" spans="1:8">
      <c r="A44" s="1058"/>
      <c r="B44" s="405" t="s">
        <v>206</v>
      </c>
      <c r="C44" s="637">
        <v>0</v>
      </c>
      <c r="D44" s="404">
        <v>10000</v>
      </c>
      <c r="E44" s="381" t="s">
        <v>206</v>
      </c>
      <c r="F44" s="637">
        <v>1.25</v>
      </c>
      <c r="G44" s="374">
        <v>174480</v>
      </c>
      <c r="H44" s="365"/>
    </row>
    <row r="45" spans="1:8">
      <c r="A45" s="1058"/>
      <c r="B45" s="403"/>
      <c r="C45" s="644"/>
      <c r="D45" s="402"/>
      <c r="E45" s="381" t="s">
        <v>305</v>
      </c>
      <c r="F45" s="637">
        <v>0</v>
      </c>
      <c r="G45" s="374">
        <v>550</v>
      </c>
      <c r="H45" s="365"/>
    </row>
    <row r="46" spans="1:8" ht="15.75" thickBot="1">
      <c r="A46" s="1059"/>
      <c r="B46" s="369"/>
      <c r="C46" s="645"/>
      <c r="D46" s="368"/>
      <c r="E46" s="380" t="s">
        <v>587</v>
      </c>
      <c r="F46" s="638">
        <v>0</v>
      </c>
      <c r="G46" s="371">
        <v>3000</v>
      </c>
      <c r="H46" s="344"/>
    </row>
    <row r="47" spans="1:8">
      <c r="A47" s="1054" t="s">
        <v>31</v>
      </c>
      <c r="B47" s="401" t="s">
        <v>217</v>
      </c>
      <c r="C47" s="642" t="s">
        <v>19</v>
      </c>
      <c r="D47" s="400">
        <v>11200</v>
      </c>
      <c r="E47" s="1055" t="s">
        <v>216</v>
      </c>
      <c r="F47" s="642" t="s">
        <v>19</v>
      </c>
      <c r="G47" s="400">
        <v>104500</v>
      </c>
      <c r="H47" s="399">
        <v>354935</v>
      </c>
    </row>
    <row r="48" spans="1:8">
      <c r="A48" s="1060"/>
      <c r="B48" s="376" t="s">
        <v>220</v>
      </c>
      <c r="C48" s="633" t="s">
        <v>19</v>
      </c>
      <c r="D48" s="354">
        <v>4672</v>
      </c>
      <c r="E48" s="1062"/>
      <c r="F48" s="633"/>
      <c r="G48" s="354"/>
      <c r="H48" s="334"/>
    </row>
    <row r="49" spans="1:8">
      <c r="A49" s="1060"/>
      <c r="B49" s="376" t="s">
        <v>221</v>
      </c>
      <c r="C49" s="633" t="s">
        <v>19</v>
      </c>
      <c r="D49" s="354">
        <v>44523</v>
      </c>
      <c r="E49" s="1062"/>
      <c r="F49" s="633"/>
      <c r="G49" s="354"/>
      <c r="H49" s="334"/>
    </row>
    <row r="50" spans="1:8">
      <c r="A50" s="1060"/>
      <c r="B50" s="376" t="s">
        <v>222</v>
      </c>
      <c r="C50" s="633" t="s">
        <v>19</v>
      </c>
      <c r="D50" s="354">
        <v>8000</v>
      </c>
      <c r="E50" s="1071"/>
      <c r="F50" s="633"/>
      <c r="G50" s="354"/>
      <c r="H50" s="334"/>
    </row>
    <row r="51" spans="1:8">
      <c r="A51" s="1060"/>
      <c r="B51" s="376" t="s">
        <v>215</v>
      </c>
      <c r="C51" s="633" t="s">
        <v>19</v>
      </c>
      <c r="D51" s="354">
        <v>32990</v>
      </c>
      <c r="E51" s="1072" t="s">
        <v>218</v>
      </c>
      <c r="F51" s="633" t="s">
        <v>19</v>
      </c>
      <c r="G51" s="354">
        <v>130000</v>
      </c>
      <c r="H51" s="334"/>
    </row>
    <row r="52" spans="1:8" ht="15.75" thickBot="1">
      <c r="A52" s="1070"/>
      <c r="B52" s="398" t="s">
        <v>219</v>
      </c>
      <c r="C52" s="643" t="s">
        <v>19</v>
      </c>
      <c r="D52" s="396">
        <v>19050</v>
      </c>
      <c r="E52" s="1056"/>
      <c r="F52" s="643"/>
      <c r="G52" s="396"/>
      <c r="H52" s="393"/>
    </row>
    <row r="53" spans="1:8" ht="15.75" thickBot="1">
      <c r="A53" s="333" t="s">
        <v>32</v>
      </c>
      <c r="B53" s="332" t="s">
        <v>223</v>
      </c>
      <c r="C53" s="635">
        <v>1.425</v>
      </c>
      <c r="D53" s="330">
        <v>145212</v>
      </c>
      <c r="E53" s="331" t="s">
        <v>223</v>
      </c>
      <c r="F53" s="635">
        <v>0</v>
      </c>
      <c r="G53" s="330">
        <v>100000</v>
      </c>
      <c r="H53" s="329">
        <v>245212</v>
      </c>
    </row>
    <row r="54" spans="1:8">
      <c r="A54" s="1076" t="s">
        <v>67</v>
      </c>
      <c r="B54" s="579" t="s">
        <v>232</v>
      </c>
      <c r="C54" s="642" t="s">
        <v>19</v>
      </c>
      <c r="D54" s="580">
        <v>106248</v>
      </c>
      <c r="E54" s="1073" t="s">
        <v>225</v>
      </c>
      <c r="F54" s="632" t="s">
        <v>19</v>
      </c>
      <c r="G54" s="337">
        <v>1359176</v>
      </c>
      <c r="H54" s="334">
        <v>4057224</v>
      </c>
    </row>
    <row r="55" spans="1:8">
      <c r="A55" s="1077"/>
      <c r="B55" s="581" t="s">
        <v>234</v>
      </c>
      <c r="C55" s="633" t="s">
        <v>19</v>
      </c>
      <c r="D55" s="582">
        <v>91667</v>
      </c>
      <c r="E55" s="1074"/>
      <c r="F55" s="633"/>
      <c r="G55" s="354"/>
      <c r="H55" s="334"/>
    </row>
    <row r="56" spans="1:8">
      <c r="A56" s="1077"/>
      <c r="B56" s="581" t="s">
        <v>235</v>
      </c>
      <c r="C56" s="633" t="s">
        <v>19</v>
      </c>
      <c r="D56" s="582">
        <v>314675</v>
      </c>
      <c r="E56" s="1074"/>
      <c r="F56" s="633"/>
      <c r="G56" s="354"/>
      <c r="H56" s="334"/>
    </row>
    <row r="57" spans="1:8">
      <c r="A57" s="1077"/>
      <c r="B57" s="581" t="s">
        <v>238</v>
      </c>
      <c r="C57" s="633" t="s">
        <v>19</v>
      </c>
      <c r="D57" s="582">
        <v>350000</v>
      </c>
      <c r="E57" s="1074"/>
      <c r="F57" s="633"/>
      <c r="G57" s="354"/>
      <c r="H57" s="334"/>
    </row>
    <row r="58" spans="1:8">
      <c r="A58" s="1077"/>
      <c r="B58" s="581" t="s">
        <v>239</v>
      </c>
      <c r="C58" s="633" t="s">
        <v>19</v>
      </c>
      <c r="D58" s="582">
        <v>1000</v>
      </c>
      <c r="E58" s="1075"/>
      <c r="F58" s="633"/>
      <c r="G58" s="354"/>
      <c r="H58" s="334"/>
    </row>
    <row r="59" spans="1:8">
      <c r="A59" s="1077"/>
      <c r="B59" s="581" t="s">
        <v>236</v>
      </c>
      <c r="C59" s="633" t="s">
        <v>19</v>
      </c>
      <c r="D59" s="582">
        <v>307173</v>
      </c>
      <c r="E59" s="576" t="s">
        <v>227</v>
      </c>
      <c r="F59" s="633" t="s">
        <v>19</v>
      </c>
      <c r="G59" s="354">
        <v>392062</v>
      </c>
      <c r="H59" s="334"/>
    </row>
    <row r="60" spans="1:8">
      <c r="A60" s="1077"/>
      <c r="B60" s="581" t="s">
        <v>224</v>
      </c>
      <c r="C60" s="633" t="s">
        <v>19</v>
      </c>
      <c r="D60" s="582">
        <v>212600</v>
      </c>
      <c r="E60" s="574" t="s">
        <v>229</v>
      </c>
      <c r="F60" s="634" t="s">
        <v>19</v>
      </c>
      <c r="G60" s="335">
        <v>318180</v>
      </c>
      <c r="H60" s="334"/>
    </row>
    <row r="61" spans="1:8">
      <c r="A61" s="1077"/>
      <c r="B61" s="581" t="s">
        <v>228</v>
      </c>
      <c r="C61" s="633" t="s">
        <v>19</v>
      </c>
      <c r="D61" s="582">
        <v>13653</v>
      </c>
      <c r="E61" s="577"/>
      <c r="F61" s="632"/>
      <c r="G61" s="337"/>
      <c r="H61" s="334"/>
    </row>
    <row r="62" spans="1:8">
      <c r="A62" s="1077"/>
      <c r="B62" s="581" t="s">
        <v>230</v>
      </c>
      <c r="C62" s="633" t="s">
        <v>19</v>
      </c>
      <c r="D62" s="582">
        <v>3000</v>
      </c>
      <c r="E62" s="577"/>
      <c r="F62" s="633"/>
      <c r="G62" s="354"/>
      <c r="H62" s="334"/>
    </row>
    <row r="63" spans="1:8">
      <c r="A63" s="1077"/>
      <c r="B63" s="581" t="s">
        <v>226</v>
      </c>
      <c r="C63" s="633" t="s">
        <v>19</v>
      </c>
      <c r="D63" s="582">
        <v>5333</v>
      </c>
      <c r="E63" s="574" t="s">
        <v>231</v>
      </c>
      <c r="F63" s="633" t="s">
        <v>19</v>
      </c>
      <c r="G63" s="582">
        <v>140000</v>
      </c>
      <c r="H63" s="334"/>
    </row>
    <row r="64" spans="1:8">
      <c r="A64" s="1077"/>
      <c r="B64" s="581" t="s">
        <v>237</v>
      </c>
      <c r="C64" s="633" t="s">
        <v>19</v>
      </c>
      <c r="D64" s="582">
        <v>92083</v>
      </c>
      <c r="E64" s="575"/>
      <c r="F64" s="632"/>
      <c r="G64" s="337"/>
      <c r="H64" s="334"/>
    </row>
    <row r="65" spans="1:8" ht="15.75" thickBot="1">
      <c r="A65" s="1078"/>
      <c r="B65" s="397" t="s">
        <v>233</v>
      </c>
      <c r="C65" s="643" t="s">
        <v>19</v>
      </c>
      <c r="D65" s="394">
        <v>12000</v>
      </c>
      <c r="E65" s="578" t="s">
        <v>233</v>
      </c>
      <c r="F65" s="643" t="s">
        <v>19</v>
      </c>
      <c r="G65" s="394">
        <v>338374</v>
      </c>
      <c r="H65" s="393"/>
    </row>
    <row r="66" spans="1:8" ht="30.75" thickBot="1">
      <c r="A66" s="364" t="s">
        <v>162</v>
      </c>
      <c r="B66" s="363" t="s">
        <v>163</v>
      </c>
      <c r="C66" s="646" t="s">
        <v>164</v>
      </c>
      <c r="D66" s="362" t="s">
        <v>622</v>
      </c>
      <c r="E66" s="361" t="s">
        <v>165</v>
      </c>
      <c r="F66" s="646" t="s">
        <v>164</v>
      </c>
      <c r="G66" s="360" t="s">
        <v>621</v>
      </c>
      <c r="H66" s="359" t="s">
        <v>620</v>
      </c>
    </row>
    <row r="67" spans="1:8" ht="29.25" customHeight="1" thickBot="1">
      <c r="A67" s="333" t="s">
        <v>33</v>
      </c>
      <c r="B67" s="332" t="s">
        <v>240</v>
      </c>
      <c r="C67" s="635">
        <v>0</v>
      </c>
      <c r="D67" s="330">
        <v>192737</v>
      </c>
      <c r="E67" s="331" t="s">
        <v>241</v>
      </c>
      <c r="F67" s="635">
        <v>0</v>
      </c>
      <c r="G67" s="330">
        <v>171935</v>
      </c>
      <c r="H67" s="329">
        <v>364672</v>
      </c>
    </row>
    <row r="68" spans="1:8">
      <c r="A68" s="1060" t="s">
        <v>45</v>
      </c>
      <c r="B68" s="338" t="s">
        <v>244</v>
      </c>
      <c r="C68" s="632">
        <v>2.5</v>
      </c>
      <c r="D68" s="337">
        <v>210765</v>
      </c>
      <c r="E68" s="1055" t="s">
        <v>243</v>
      </c>
      <c r="F68" s="632">
        <v>2.65</v>
      </c>
      <c r="G68" s="337">
        <v>1399098</v>
      </c>
      <c r="H68" s="334">
        <v>1786285</v>
      </c>
    </row>
    <row r="69" spans="1:8">
      <c r="A69" s="1060"/>
      <c r="B69" s="341" t="s">
        <v>666</v>
      </c>
      <c r="C69" s="647">
        <v>0</v>
      </c>
      <c r="D69" s="339">
        <v>10000</v>
      </c>
      <c r="E69" s="1062"/>
      <c r="F69" s="647"/>
      <c r="G69" s="339"/>
      <c r="H69" s="334"/>
    </row>
    <row r="70" spans="1:8" ht="15.75" thickBot="1">
      <c r="A70" s="1049"/>
      <c r="B70" s="336" t="s">
        <v>242</v>
      </c>
      <c r="C70" s="634">
        <v>3</v>
      </c>
      <c r="D70" s="335">
        <v>166422</v>
      </c>
      <c r="E70" s="1056"/>
      <c r="F70" s="634"/>
      <c r="G70" s="335"/>
      <c r="H70" s="334"/>
    </row>
    <row r="71" spans="1:8" ht="15.75" thickBot="1">
      <c r="A71" s="333" t="s">
        <v>18</v>
      </c>
      <c r="B71" s="332" t="s">
        <v>245</v>
      </c>
      <c r="C71" s="635" t="s">
        <v>19</v>
      </c>
      <c r="D71" s="330">
        <v>28000</v>
      </c>
      <c r="E71" s="331" t="s">
        <v>246</v>
      </c>
      <c r="F71" s="635" t="s">
        <v>19</v>
      </c>
      <c r="G71" s="330">
        <v>57000</v>
      </c>
      <c r="H71" s="329">
        <v>85000</v>
      </c>
    </row>
    <row r="72" spans="1:8">
      <c r="A72" s="1060" t="s">
        <v>639</v>
      </c>
      <c r="B72" s="338" t="s">
        <v>249</v>
      </c>
      <c r="C72" s="632" t="s">
        <v>19</v>
      </c>
      <c r="D72" s="337">
        <v>695000</v>
      </c>
      <c r="E72" s="1055" t="s">
        <v>248</v>
      </c>
      <c r="F72" s="632" t="s">
        <v>19</v>
      </c>
      <c r="G72" s="337">
        <v>875000</v>
      </c>
      <c r="H72" s="334">
        <v>2185000</v>
      </c>
    </row>
    <row r="73" spans="1:8">
      <c r="A73" s="1049"/>
      <c r="B73" s="376" t="s">
        <v>250</v>
      </c>
      <c r="C73" s="633" t="s">
        <v>19</v>
      </c>
      <c r="D73" s="354">
        <v>125000</v>
      </c>
      <c r="E73" s="1062"/>
      <c r="F73" s="633"/>
      <c r="G73" s="354"/>
      <c r="H73" s="334"/>
    </row>
    <row r="74" spans="1:8">
      <c r="A74" s="1049"/>
      <c r="B74" s="376" t="s">
        <v>247</v>
      </c>
      <c r="C74" s="633" t="s">
        <v>19</v>
      </c>
      <c r="D74" s="354">
        <v>350000</v>
      </c>
      <c r="E74" s="1062"/>
      <c r="F74" s="633"/>
      <c r="G74" s="354"/>
      <c r="H74" s="334"/>
    </row>
    <row r="75" spans="1:8" ht="15.75" thickBot="1">
      <c r="A75" s="1049"/>
      <c r="B75" s="336" t="s">
        <v>251</v>
      </c>
      <c r="C75" s="634" t="s">
        <v>19</v>
      </c>
      <c r="D75" s="335">
        <v>140000</v>
      </c>
      <c r="E75" s="1056"/>
      <c r="F75" s="634"/>
      <c r="G75" s="335"/>
      <c r="H75" s="334"/>
    </row>
    <row r="76" spans="1:8" ht="15.75" thickBot="1">
      <c r="A76" s="333" t="s">
        <v>638</v>
      </c>
      <c r="B76" s="332" t="s">
        <v>252</v>
      </c>
      <c r="C76" s="635">
        <v>0</v>
      </c>
      <c r="D76" s="330">
        <v>15500</v>
      </c>
      <c r="E76" s="331" t="s">
        <v>253</v>
      </c>
      <c r="F76" s="635">
        <v>0</v>
      </c>
      <c r="G76" s="330">
        <v>42500</v>
      </c>
      <c r="H76" s="329">
        <v>58000</v>
      </c>
    </row>
    <row r="77" spans="1:8" ht="15.75" thickBot="1">
      <c r="A77" s="342" t="s">
        <v>637</v>
      </c>
      <c r="B77" s="341" t="s">
        <v>254</v>
      </c>
      <c r="C77" s="647">
        <v>1.4</v>
      </c>
      <c r="D77" s="339">
        <v>1897000</v>
      </c>
      <c r="E77" s="340" t="s">
        <v>255</v>
      </c>
      <c r="F77" s="647">
        <v>0.92700000000000005</v>
      </c>
      <c r="G77" s="339">
        <v>1610012</v>
      </c>
      <c r="H77" s="334">
        <v>3507012</v>
      </c>
    </row>
    <row r="78" spans="1:8">
      <c r="A78" s="1057" t="s">
        <v>636</v>
      </c>
      <c r="B78" s="350" t="s">
        <v>260</v>
      </c>
      <c r="C78" s="636">
        <v>1</v>
      </c>
      <c r="D78" s="349">
        <v>100835</v>
      </c>
      <c r="E78" s="1051" t="s">
        <v>254</v>
      </c>
      <c r="F78" s="636">
        <v>1.68</v>
      </c>
      <c r="G78" s="349">
        <v>2800000</v>
      </c>
      <c r="H78" s="348">
        <v>3557323</v>
      </c>
    </row>
    <row r="79" spans="1:8">
      <c r="A79" s="1058"/>
      <c r="B79" s="375" t="s">
        <v>258</v>
      </c>
      <c r="C79" s="637">
        <v>1</v>
      </c>
      <c r="D79" s="374">
        <v>131000</v>
      </c>
      <c r="E79" s="1052"/>
      <c r="F79" s="637"/>
      <c r="G79" s="374"/>
      <c r="H79" s="365"/>
    </row>
    <row r="80" spans="1:8">
      <c r="A80" s="1058"/>
      <c r="B80" s="375" t="s">
        <v>259</v>
      </c>
      <c r="C80" s="637">
        <v>1</v>
      </c>
      <c r="D80" s="374">
        <v>135000</v>
      </c>
      <c r="E80" s="1052"/>
      <c r="F80" s="637"/>
      <c r="G80" s="374"/>
      <c r="H80" s="365"/>
    </row>
    <row r="81" spans="1:8">
      <c r="A81" s="1058"/>
      <c r="B81" s="375" t="s">
        <v>256</v>
      </c>
      <c r="C81" s="637">
        <v>1</v>
      </c>
      <c r="D81" s="374">
        <v>261998</v>
      </c>
      <c r="E81" s="1053"/>
      <c r="F81" s="655"/>
      <c r="G81" s="373"/>
      <c r="H81" s="365"/>
    </row>
    <row r="82" spans="1:8" ht="15.75" thickBot="1">
      <c r="A82" s="1059"/>
      <c r="B82" s="372"/>
      <c r="C82" s="638"/>
      <c r="D82" s="371"/>
      <c r="E82" s="385" t="s">
        <v>257</v>
      </c>
      <c r="F82" s="656">
        <v>1</v>
      </c>
      <c r="G82" s="345">
        <v>128490</v>
      </c>
      <c r="H82" s="344"/>
    </row>
    <row r="83" spans="1:8" ht="15.75" thickBot="1">
      <c r="A83" s="342" t="s">
        <v>34</v>
      </c>
      <c r="B83" s="341" t="s">
        <v>261</v>
      </c>
      <c r="C83" s="647">
        <v>2.5750000000000002</v>
      </c>
      <c r="D83" s="339">
        <v>323552</v>
      </c>
      <c r="E83" s="340" t="s">
        <v>668</v>
      </c>
      <c r="F83" s="647">
        <v>0</v>
      </c>
      <c r="G83" s="339">
        <v>0</v>
      </c>
      <c r="H83" s="334">
        <v>323552</v>
      </c>
    </row>
    <row r="84" spans="1:8">
      <c r="A84" s="1048" t="s">
        <v>35</v>
      </c>
      <c r="B84" s="350" t="s">
        <v>262</v>
      </c>
      <c r="C84" s="636">
        <v>0</v>
      </c>
      <c r="D84" s="349">
        <v>1750</v>
      </c>
      <c r="E84" s="1051" t="s">
        <v>263</v>
      </c>
      <c r="F84" s="636">
        <v>0</v>
      </c>
      <c r="G84" s="349">
        <v>70000</v>
      </c>
      <c r="H84" s="348">
        <v>139485</v>
      </c>
    </row>
    <row r="85" spans="1:8">
      <c r="A85" s="1049"/>
      <c r="B85" s="375" t="s">
        <v>263</v>
      </c>
      <c r="C85" s="637">
        <v>0</v>
      </c>
      <c r="D85" s="374">
        <v>16000</v>
      </c>
      <c r="E85" s="1052"/>
      <c r="F85" s="637"/>
      <c r="G85" s="374"/>
      <c r="H85" s="365"/>
    </row>
    <row r="86" spans="1:8">
      <c r="A86" s="1049"/>
      <c r="B86" s="375" t="s">
        <v>214</v>
      </c>
      <c r="C86" s="637">
        <v>0</v>
      </c>
      <c r="D86" s="374">
        <v>8000</v>
      </c>
      <c r="E86" s="1053"/>
      <c r="F86" s="655"/>
      <c r="G86" s="373"/>
      <c r="H86" s="365"/>
    </row>
    <row r="87" spans="1:8">
      <c r="A87" s="1049"/>
      <c r="B87" s="375" t="s">
        <v>264</v>
      </c>
      <c r="C87" s="637">
        <v>0</v>
      </c>
      <c r="D87" s="374">
        <v>6000</v>
      </c>
      <c r="E87" s="1079" t="s">
        <v>265</v>
      </c>
      <c r="F87" s="637">
        <v>0</v>
      </c>
      <c r="G87" s="374">
        <v>37335</v>
      </c>
      <c r="H87" s="365"/>
    </row>
    <row r="88" spans="1:8" ht="15.75" thickBot="1">
      <c r="A88" s="1050"/>
      <c r="B88" s="372" t="s">
        <v>266</v>
      </c>
      <c r="C88" s="638">
        <v>0</v>
      </c>
      <c r="D88" s="371">
        <v>400</v>
      </c>
      <c r="E88" s="1080"/>
      <c r="F88" s="656"/>
      <c r="G88" s="345"/>
      <c r="H88" s="344"/>
    </row>
    <row r="89" spans="1:8" ht="15.75" thickBot="1">
      <c r="A89" s="342" t="s">
        <v>635</v>
      </c>
      <c r="B89" s="341"/>
      <c r="C89" s="647"/>
      <c r="D89" s="339"/>
      <c r="E89" s="340" t="s">
        <v>588</v>
      </c>
      <c r="F89" s="647" t="s">
        <v>19</v>
      </c>
      <c r="G89" s="339">
        <v>714888</v>
      </c>
      <c r="H89" s="334">
        <v>714888</v>
      </c>
    </row>
    <row r="90" spans="1:8">
      <c r="A90" s="1048" t="s">
        <v>55</v>
      </c>
      <c r="B90" s="350" t="s">
        <v>267</v>
      </c>
      <c r="C90" s="636">
        <v>0</v>
      </c>
      <c r="D90" s="349">
        <v>100000</v>
      </c>
      <c r="E90" s="1051" t="s">
        <v>268</v>
      </c>
      <c r="F90" s="636">
        <v>0.83</v>
      </c>
      <c r="G90" s="349">
        <v>360000</v>
      </c>
      <c r="H90" s="348">
        <v>510800</v>
      </c>
    </row>
    <row r="91" spans="1:8" ht="15.75" thickBot="1">
      <c r="A91" s="1050"/>
      <c r="B91" s="372" t="s">
        <v>269</v>
      </c>
      <c r="C91" s="638">
        <v>3</v>
      </c>
      <c r="D91" s="371">
        <v>50800</v>
      </c>
      <c r="E91" s="1080"/>
      <c r="F91" s="656"/>
      <c r="G91" s="345"/>
      <c r="H91" s="344"/>
    </row>
    <row r="92" spans="1:8">
      <c r="A92" s="1060" t="s">
        <v>634</v>
      </c>
      <c r="B92" s="338" t="s">
        <v>270</v>
      </c>
      <c r="C92" s="632">
        <v>0</v>
      </c>
      <c r="D92" s="337">
        <v>458980</v>
      </c>
      <c r="E92" s="379" t="s">
        <v>212</v>
      </c>
      <c r="F92" s="632">
        <v>0</v>
      </c>
      <c r="G92" s="337">
        <v>464609</v>
      </c>
      <c r="H92" s="334">
        <v>1063039</v>
      </c>
    </row>
    <row r="93" spans="1:8" ht="15.75" thickBot="1">
      <c r="A93" s="1060"/>
      <c r="B93" s="336" t="s">
        <v>271</v>
      </c>
      <c r="C93" s="634">
        <v>0</v>
      </c>
      <c r="D93" s="335">
        <v>48950</v>
      </c>
      <c r="E93" s="378" t="s">
        <v>272</v>
      </c>
      <c r="F93" s="634">
        <v>0</v>
      </c>
      <c r="G93" s="335">
        <v>90500</v>
      </c>
      <c r="H93" s="334"/>
    </row>
    <row r="94" spans="1:8">
      <c r="A94" s="1048" t="s">
        <v>46</v>
      </c>
      <c r="B94" s="350" t="s">
        <v>273</v>
      </c>
      <c r="C94" s="636" t="s">
        <v>19</v>
      </c>
      <c r="D94" s="349">
        <v>114583</v>
      </c>
      <c r="E94" s="377" t="s">
        <v>274</v>
      </c>
      <c r="F94" s="636" t="s">
        <v>19</v>
      </c>
      <c r="G94" s="349">
        <v>220607</v>
      </c>
      <c r="H94" s="348">
        <v>529482</v>
      </c>
    </row>
    <row r="95" spans="1:8">
      <c r="A95" s="1063"/>
      <c r="B95" s="375" t="s">
        <v>275</v>
      </c>
      <c r="C95" s="637" t="s">
        <v>19</v>
      </c>
      <c r="D95" s="374">
        <v>1560</v>
      </c>
      <c r="E95" s="381" t="s">
        <v>277</v>
      </c>
      <c r="F95" s="637" t="s">
        <v>19</v>
      </c>
      <c r="G95" s="374">
        <v>60732</v>
      </c>
      <c r="H95" s="365"/>
    </row>
    <row r="96" spans="1:8" ht="15.75" thickBot="1">
      <c r="A96" s="1064"/>
      <c r="B96" s="347"/>
      <c r="C96" s="648"/>
      <c r="D96" s="346"/>
      <c r="E96" s="380" t="s">
        <v>276</v>
      </c>
      <c r="F96" s="638" t="s">
        <v>19</v>
      </c>
      <c r="G96" s="371">
        <v>132000</v>
      </c>
      <c r="H96" s="344"/>
    </row>
    <row r="97" spans="1:8" ht="15.75" thickBot="1">
      <c r="A97" s="559"/>
      <c r="B97" s="570"/>
      <c r="C97" s="649"/>
      <c r="D97" s="571"/>
      <c r="E97" s="572"/>
      <c r="F97" s="657"/>
      <c r="G97" s="573"/>
      <c r="H97" s="344"/>
    </row>
    <row r="98" spans="1:8" ht="30.75" thickBot="1">
      <c r="A98" s="364" t="s">
        <v>162</v>
      </c>
      <c r="B98" s="363" t="s">
        <v>163</v>
      </c>
      <c r="C98" s="646" t="s">
        <v>164</v>
      </c>
      <c r="D98" s="362" t="s">
        <v>622</v>
      </c>
      <c r="E98" s="361" t="s">
        <v>165</v>
      </c>
      <c r="F98" s="646" t="s">
        <v>164</v>
      </c>
      <c r="G98" s="360" t="s">
        <v>621</v>
      </c>
      <c r="H98" s="359" t="s">
        <v>620</v>
      </c>
    </row>
    <row r="99" spans="1:8" ht="15.75" thickBot="1">
      <c r="A99" s="342" t="s">
        <v>633</v>
      </c>
      <c r="B99" s="389" t="s">
        <v>278</v>
      </c>
      <c r="C99" s="650">
        <v>0</v>
      </c>
      <c r="D99" s="388">
        <v>333928</v>
      </c>
      <c r="E99" s="387" t="s">
        <v>248</v>
      </c>
      <c r="F99" s="658">
        <v>0</v>
      </c>
      <c r="G99" s="386">
        <v>0</v>
      </c>
      <c r="H99" s="334">
        <v>333928</v>
      </c>
    </row>
    <row r="100" spans="1:8">
      <c r="A100" s="1048" t="s">
        <v>632</v>
      </c>
      <c r="B100" s="350" t="s">
        <v>279</v>
      </c>
      <c r="C100" s="636" t="s">
        <v>19</v>
      </c>
      <c r="D100" s="349">
        <v>94545</v>
      </c>
      <c r="E100" s="1051" t="s">
        <v>280</v>
      </c>
      <c r="F100" s="636">
        <v>1.07</v>
      </c>
      <c r="G100" s="349">
        <v>1494897</v>
      </c>
      <c r="H100" s="348">
        <v>1798142</v>
      </c>
    </row>
    <row r="101" spans="1:8">
      <c r="A101" s="1049"/>
      <c r="B101" s="375" t="s">
        <v>281</v>
      </c>
      <c r="C101" s="637" t="s">
        <v>19</v>
      </c>
      <c r="D101" s="374">
        <v>1200</v>
      </c>
      <c r="E101" s="1052"/>
      <c r="F101" s="655"/>
      <c r="G101" s="373"/>
      <c r="H101" s="365"/>
    </row>
    <row r="102" spans="1:8">
      <c r="A102" s="1049"/>
      <c r="B102" s="375" t="s">
        <v>280</v>
      </c>
      <c r="C102" s="637" t="s">
        <v>19</v>
      </c>
      <c r="D102" s="374">
        <v>100000</v>
      </c>
      <c r="E102" s="1052"/>
      <c r="F102" s="655"/>
      <c r="G102" s="373"/>
      <c r="H102" s="365"/>
    </row>
    <row r="103" spans="1:8" ht="15.75" thickBot="1">
      <c r="A103" s="1050"/>
      <c r="B103" s="372" t="s">
        <v>282</v>
      </c>
      <c r="C103" s="638" t="s">
        <v>19</v>
      </c>
      <c r="D103" s="371">
        <v>107500</v>
      </c>
      <c r="E103" s="1080"/>
      <c r="F103" s="656"/>
      <c r="G103" s="345"/>
      <c r="H103" s="344"/>
    </row>
    <row r="104" spans="1:8" ht="15.75" thickBot="1">
      <c r="A104" s="342" t="s">
        <v>21</v>
      </c>
      <c r="B104" s="341" t="s">
        <v>283</v>
      </c>
      <c r="C104" s="647">
        <v>0</v>
      </c>
      <c r="D104" s="339">
        <v>4000</v>
      </c>
      <c r="E104" s="340" t="s">
        <v>221</v>
      </c>
      <c r="F104" s="647">
        <v>0</v>
      </c>
      <c r="G104" s="339">
        <v>72000</v>
      </c>
      <c r="H104" s="334">
        <v>76000</v>
      </c>
    </row>
    <row r="105" spans="1:8" ht="15.75" thickBot="1">
      <c r="A105" s="333" t="s">
        <v>36</v>
      </c>
      <c r="B105" s="332" t="s">
        <v>284</v>
      </c>
      <c r="C105" s="635">
        <v>0</v>
      </c>
      <c r="D105" s="330">
        <v>10000</v>
      </c>
      <c r="E105" s="331" t="s">
        <v>631</v>
      </c>
      <c r="F105" s="635">
        <v>0</v>
      </c>
      <c r="G105" s="330">
        <v>140000</v>
      </c>
      <c r="H105" s="329">
        <v>150000</v>
      </c>
    </row>
    <row r="106" spans="1:8" ht="30.75" thickBot="1">
      <c r="A106" s="342" t="s">
        <v>56</v>
      </c>
      <c r="B106" s="341"/>
      <c r="C106" s="647"/>
      <c r="D106" s="339"/>
      <c r="E106" s="340" t="s">
        <v>285</v>
      </c>
      <c r="F106" s="647">
        <v>1.73</v>
      </c>
      <c r="G106" s="339">
        <v>933811</v>
      </c>
      <c r="H106" s="334">
        <v>933811</v>
      </c>
    </row>
    <row r="107" spans="1:8">
      <c r="A107" s="1048" t="s">
        <v>63</v>
      </c>
      <c r="B107" s="350" t="s">
        <v>295</v>
      </c>
      <c r="C107" s="636">
        <v>3</v>
      </c>
      <c r="D107" s="349">
        <v>155000</v>
      </c>
      <c r="E107" s="377" t="s">
        <v>669</v>
      </c>
      <c r="F107" s="636">
        <v>1.8</v>
      </c>
      <c r="G107" s="349">
        <v>275000</v>
      </c>
      <c r="H107" s="348">
        <v>1624475</v>
      </c>
    </row>
    <row r="108" spans="1:8">
      <c r="A108" s="1049"/>
      <c r="B108" s="375" t="s">
        <v>289</v>
      </c>
      <c r="C108" s="637">
        <v>0</v>
      </c>
      <c r="D108" s="374">
        <v>70393</v>
      </c>
      <c r="E108" s="1079" t="s">
        <v>288</v>
      </c>
      <c r="F108" s="637">
        <v>1.94</v>
      </c>
      <c r="G108" s="374">
        <v>193831</v>
      </c>
      <c r="H108" s="365"/>
    </row>
    <row r="109" spans="1:8">
      <c r="A109" s="1049"/>
      <c r="B109" s="375" t="s">
        <v>293</v>
      </c>
      <c r="C109" s="637">
        <v>3</v>
      </c>
      <c r="D109" s="374">
        <v>4959</v>
      </c>
      <c r="E109" s="1052"/>
      <c r="F109" s="637"/>
      <c r="G109" s="374"/>
      <c r="H109" s="365"/>
    </row>
    <row r="110" spans="1:8">
      <c r="A110" s="1049"/>
      <c r="B110" s="375" t="s">
        <v>296</v>
      </c>
      <c r="C110" s="637">
        <v>0</v>
      </c>
      <c r="D110" s="374">
        <v>0</v>
      </c>
      <c r="E110" s="1052"/>
      <c r="F110" s="637"/>
      <c r="G110" s="374"/>
      <c r="H110" s="365"/>
    </row>
    <row r="111" spans="1:8">
      <c r="A111" s="1049"/>
      <c r="B111" s="375" t="s">
        <v>298</v>
      </c>
      <c r="C111" s="637">
        <v>0</v>
      </c>
      <c r="D111" s="374">
        <v>28824</v>
      </c>
      <c r="E111" s="1052"/>
      <c r="F111" s="637"/>
      <c r="G111" s="374"/>
      <c r="H111" s="365"/>
    </row>
    <row r="112" spans="1:8">
      <c r="A112" s="1049"/>
      <c r="B112" s="375" t="s">
        <v>299</v>
      </c>
      <c r="C112" s="637">
        <v>0</v>
      </c>
      <c r="D112" s="374">
        <v>10847</v>
      </c>
      <c r="E112" s="1052"/>
      <c r="F112" s="655"/>
      <c r="G112" s="373"/>
      <c r="H112" s="365"/>
    </row>
    <row r="113" spans="1:8">
      <c r="A113" s="1049"/>
      <c r="B113" s="375" t="s">
        <v>301</v>
      </c>
      <c r="C113" s="637">
        <v>0</v>
      </c>
      <c r="D113" s="374">
        <v>13011</v>
      </c>
      <c r="E113" s="1053"/>
      <c r="F113" s="637"/>
      <c r="G113" s="374"/>
      <c r="H113" s="365"/>
    </row>
    <row r="114" spans="1:8">
      <c r="A114" s="1049"/>
      <c r="B114" s="375" t="s">
        <v>286</v>
      </c>
      <c r="C114" s="637">
        <v>3</v>
      </c>
      <c r="D114" s="374">
        <v>112730</v>
      </c>
      <c r="E114" s="1079" t="s">
        <v>290</v>
      </c>
      <c r="F114" s="637">
        <v>0</v>
      </c>
      <c r="G114" s="374">
        <v>200250</v>
      </c>
      <c r="H114" s="365"/>
    </row>
    <row r="115" spans="1:8">
      <c r="A115" s="1049"/>
      <c r="B115" s="375" t="s">
        <v>300</v>
      </c>
      <c r="C115" s="637">
        <v>0</v>
      </c>
      <c r="D115" s="374">
        <v>55125</v>
      </c>
      <c r="E115" s="1053"/>
      <c r="F115" s="637"/>
      <c r="G115" s="374"/>
      <c r="H115" s="365"/>
    </row>
    <row r="116" spans="1:8">
      <c r="A116" s="1049"/>
      <c r="B116" s="375" t="s">
        <v>287</v>
      </c>
      <c r="C116" s="637">
        <v>0</v>
      </c>
      <c r="D116" s="374">
        <v>23100</v>
      </c>
      <c r="E116" s="1079" t="s">
        <v>292</v>
      </c>
      <c r="F116" s="637">
        <v>2.8</v>
      </c>
      <c r="G116" s="374">
        <v>154084</v>
      </c>
      <c r="H116" s="365"/>
    </row>
    <row r="117" spans="1:8">
      <c r="A117" s="1049"/>
      <c r="B117" s="375" t="s">
        <v>291</v>
      </c>
      <c r="C117" s="637">
        <v>3</v>
      </c>
      <c r="D117" s="374">
        <v>17621</v>
      </c>
      <c r="E117" s="1052"/>
      <c r="F117" s="655"/>
      <c r="G117" s="373"/>
      <c r="H117" s="365"/>
    </row>
    <row r="118" spans="1:8">
      <c r="A118" s="1049"/>
      <c r="B118" s="375" t="s">
        <v>302</v>
      </c>
      <c r="C118" s="637">
        <v>3</v>
      </c>
      <c r="D118" s="374">
        <v>58700</v>
      </c>
      <c r="E118" s="1053"/>
      <c r="F118" s="655"/>
      <c r="G118" s="373"/>
      <c r="H118" s="365"/>
    </row>
    <row r="119" spans="1:8" ht="15.75" thickBot="1">
      <c r="A119" s="1050"/>
      <c r="B119" s="372" t="s">
        <v>297</v>
      </c>
      <c r="C119" s="638">
        <v>3</v>
      </c>
      <c r="D119" s="371">
        <v>102000</v>
      </c>
      <c r="E119" s="385" t="s">
        <v>294</v>
      </c>
      <c r="F119" s="656">
        <v>0</v>
      </c>
      <c r="G119" s="345">
        <v>149000</v>
      </c>
      <c r="H119" s="344"/>
    </row>
    <row r="120" spans="1:8" ht="15.75" thickBot="1">
      <c r="A120" s="342" t="s">
        <v>37</v>
      </c>
      <c r="B120" s="341" t="s">
        <v>303</v>
      </c>
      <c r="C120" s="647">
        <v>0</v>
      </c>
      <c r="D120" s="339">
        <v>51000</v>
      </c>
      <c r="E120" s="340" t="s">
        <v>304</v>
      </c>
      <c r="F120" s="647">
        <v>0</v>
      </c>
      <c r="G120" s="339">
        <v>236000</v>
      </c>
      <c r="H120" s="334">
        <v>287000</v>
      </c>
    </row>
    <row r="121" spans="1:8">
      <c r="A121" s="1048" t="s">
        <v>64</v>
      </c>
      <c r="B121" s="350"/>
      <c r="C121" s="636"/>
      <c r="D121" s="349"/>
      <c r="E121" s="377" t="s">
        <v>670</v>
      </c>
      <c r="F121" s="636" t="s">
        <v>19</v>
      </c>
      <c r="G121" s="349">
        <v>136269</v>
      </c>
      <c r="H121" s="348">
        <v>465367</v>
      </c>
    </row>
    <row r="122" spans="1:8">
      <c r="A122" s="1063"/>
      <c r="B122" s="383"/>
      <c r="C122" s="651"/>
      <c r="D122" s="382"/>
      <c r="E122" s="381" t="s">
        <v>324</v>
      </c>
      <c r="F122" s="637" t="s">
        <v>19</v>
      </c>
      <c r="G122" s="374">
        <v>93000</v>
      </c>
      <c r="H122" s="365"/>
    </row>
    <row r="123" spans="1:8">
      <c r="A123" s="1063"/>
      <c r="B123" s="383" t="s">
        <v>630</v>
      </c>
      <c r="C123" s="651" t="s">
        <v>19</v>
      </c>
      <c r="D123" s="382">
        <v>3948</v>
      </c>
      <c r="E123" s="381" t="s">
        <v>630</v>
      </c>
      <c r="F123" s="637" t="s">
        <v>19</v>
      </c>
      <c r="G123" s="374">
        <v>85500</v>
      </c>
      <c r="H123" s="365"/>
    </row>
    <row r="124" spans="1:8">
      <c r="A124" s="1063"/>
      <c r="B124" s="383"/>
      <c r="C124" s="651"/>
      <c r="D124" s="382"/>
      <c r="E124" s="381" t="s">
        <v>629</v>
      </c>
      <c r="F124" s="637" t="s">
        <v>19</v>
      </c>
      <c r="G124" s="374">
        <v>126500</v>
      </c>
      <c r="H124" s="365"/>
    </row>
    <row r="125" spans="1:8" ht="15.75" thickBot="1">
      <c r="A125" s="1064"/>
      <c r="B125" s="347"/>
      <c r="C125" s="648"/>
      <c r="D125" s="346"/>
      <c r="E125" s="380" t="s">
        <v>212</v>
      </c>
      <c r="F125" s="638" t="s">
        <v>19</v>
      </c>
      <c r="G125" s="371">
        <v>20150</v>
      </c>
      <c r="H125" s="344"/>
    </row>
    <row r="126" spans="1:8" ht="15.75" thickBot="1">
      <c r="A126" s="342" t="s">
        <v>22</v>
      </c>
      <c r="B126" s="341" t="s">
        <v>306</v>
      </c>
      <c r="C126" s="647">
        <v>1</v>
      </c>
      <c r="D126" s="339">
        <v>11037</v>
      </c>
      <c r="E126" s="340" t="s">
        <v>307</v>
      </c>
      <c r="F126" s="647">
        <v>1</v>
      </c>
      <c r="G126" s="339">
        <v>62000</v>
      </c>
      <c r="H126" s="334">
        <v>73037</v>
      </c>
    </row>
    <row r="127" spans="1:8">
      <c r="A127" s="1048" t="s">
        <v>628</v>
      </c>
      <c r="B127" s="350" t="s">
        <v>308</v>
      </c>
      <c r="C127" s="636">
        <v>2</v>
      </c>
      <c r="D127" s="349">
        <v>161672</v>
      </c>
      <c r="E127" s="1051" t="s">
        <v>627</v>
      </c>
      <c r="F127" s="636">
        <v>0</v>
      </c>
      <c r="G127" s="349">
        <v>222000</v>
      </c>
      <c r="H127" s="348">
        <v>407672</v>
      </c>
    </row>
    <row r="128" spans="1:8" ht="15.75" thickBot="1">
      <c r="A128" s="1050"/>
      <c r="B128" s="372" t="s">
        <v>309</v>
      </c>
      <c r="C128" s="638">
        <v>0</v>
      </c>
      <c r="D128" s="371">
        <v>24000</v>
      </c>
      <c r="E128" s="1080"/>
      <c r="F128" s="656"/>
      <c r="G128" s="345"/>
      <c r="H128" s="344"/>
    </row>
    <row r="129" spans="1:8">
      <c r="A129" s="370"/>
      <c r="B129" s="369"/>
      <c r="C129" s="645"/>
      <c r="D129" s="368"/>
      <c r="E129" s="367"/>
      <c r="F129" s="640"/>
      <c r="G129" s="366"/>
      <c r="H129" s="365"/>
    </row>
    <row r="130" spans="1:8" ht="15.75" thickBot="1">
      <c r="A130" s="370"/>
      <c r="B130" s="369"/>
      <c r="C130" s="645"/>
      <c r="D130" s="368"/>
      <c r="E130" s="367"/>
      <c r="F130" s="640"/>
      <c r="G130" s="366"/>
      <c r="H130" s="365"/>
    </row>
    <row r="131" spans="1:8" ht="30.75" thickBot="1">
      <c r="A131" s="392" t="s">
        <v>162</v>
      </c>
      <c r="B131" s="391" t="s">
        <v>163</v>
      </c>
      <c r="C131" s="629" t="s">
        <v>164</v>
      </c>
      <c r="D131" s="390" t="s">
        <v>622</v>
      </c>
      <c r="E131" s="411" t="s">
        <v>165</v>
      </c>
      <c r="F131" s="629" t="s">
        <v>164</v>
      </c>
      <c r="G131" s="410" t="s">
        <v>621</v>
      </c>
      <c r="H131" s="409" t="s">
        <v>620</v>
      </c>
    </row>
    <row r="132" spans="1:8">
      <c r="A132" s="1054" t="s">
        <v>626</v>
      </c>
      <c r="B132" s="401" t="s">
        <v>310</v>
      </c>
      <c r="C132" s="642">
        <v>0.74</v>
      </c>
      <c r="D132" s="400">
        <v>64207</v>
      </c>
      <c r="E132" s="426" t="s">
        <v>311</v>
      </c>
      <c r="F132" s="642" t="s">
        <v>19</v>
      </c>
      <c r="G132" s="400">
        <v>340400</v>
      </c>
      <c r="H132" s="399">
        <v>619162</v>
      </c>
    </row>
    <row r="133" spans="1:8">
      <c r="A133" s="1060"/>
      <c r="B133" s="376"/>
      <c r="C133" s="633"/>
      <c r="D133" s="354"/>
      <c r="E133" s="384" t="s">
        <v>313</v>
      </c>
      <c r="F133" s="633"/>
      <c r="G133" s="354">
        <v>94504</v>
      </c>
      <c r="H133" s="334"/>
    </row>
    <row r="134" spans="1:8" ht="15.75" thickBot="1">
      <c r="A134" s="1070"/>
      <c r="B134" s="427" t="s">
        <v>312</v>
      </c>
      <c r="C134" s="652"/>
      <c r="D134" s="428">
        <v>9100</v>
      </c>
      <c r="E134" s="395" t="s">
        <v>314</v>
      </c>
      <c r="F134" s="643"/>
      <c r="G134" s="396">
        <v>110951</v>
      </c>
      <c r="H134" s="393"/>
    </row>
    <row r="135" spans="1:8">
      <c r="A135" s="1048" t="s">
        <v>48</v>
      </c>
      <c r="B135" s="350" t="s">
        <v>315</v>
      </c>
      <c r="C135" s="636">
        <v>0</v>
      </c>
      <c r="D135" s="349">
        <v>5000</v>
      </c>
      <c r="E135" s="377" t="s">
        <v>316</v>
      </c>
      <c r="F135" s="636">
        <v>0</v>
      </c>
      <c r="G135" s="349">
        <v>65000</v>
      </c>
      <c r="H135" s="348">
        <v>193500</v>
      </c>
    </row>
    <row r="136" spans="1:8">
      <c r="A136" s="1063"/>
      <c r="B136" s="383"/>
      <c r="C136" s="651"/>
      <c r="D136" s="382"/>
      <c r="E136" s="381" t="s">
        <v>318</v>
      </c>
      <c r="F136" s="637">
        <v>0</v>
      </c>
      <c r="G136" s="374">
        <v>65000</v>
      </c>
      <c r="H136" s="365"/>
    </row>
    <row r="137" spans="1:8" ht="15.75" thickBot="1">
      <c r="A137" s="1064"/>
      <c r="B137" s="347"/>
      <c r="C137" s="648"/>
      <c r="D137" s="346"/>
      <c r="E137" s="380" t="s">
        <v>317</v>
      </c>
      <c r="F137" s="638">
        <v>0</v>
      </c>
      <c r="G137" s="371">
        <v>58500</v>
      </c>
      <c r="H137" s="344"/>
    </row>
    <row r="138" spans="1:8">
      <c r="A138" s="1060" t="s">
        <v>625</v>
      </c>
      <c r="B138" s="338" t="s">
        <v>319</v>
      </c>
      <c r="C138" s="632" t="s">
        <v>19</v>
      </c>
      <c r="D138" s="337">
        <v>15000</v>
      </c>
      <c r="E138" s="379" t="s">
        <v>320</v>
      </c>
      <c r="F138" s="632" t="s">
        <v>19</v>
      </c>
      <c r="G138" s="337">
        <v>45918</v>
      </c>
      <c r="H138" s="334">
        <v>88393</v>
      </c>
    </row>
    <row r="139" spans="1:8" ht="15.75" thickBot="1">
      <c r="A139" s="1060"/>
      <c r="B139" s="353"/>
      <c r="C139" s="653"/>
      <c r="D139" s="352"/>
      <c r="E139" s="378" t="s">
        <v>321</v>
      </c>
      <c r="F139" s="634" t="s">
        <v>19</v>
      </c>
      <c r="G139" s="335">
        <v>27475</v>
      </c>
      <c r="H139" s="334"/>
    </row>
    <row r="140" spans="1:8">
      <c r="A140" s="1048" t="s">
        <v>38</v>
      </c>
      <c r="B140" s="350" t="s">
        <v>322</v>
      </c>
      <c r="C140" s="636" t="s">
        <v>19</v>
      </c>
      <c r="D140" s="349">
        <v>43500</v>
      </c>
      <c r="E140" s="377" t="s">
        <v>323</v>
      </c>
      <c r="F140" s="636" t="s">
        <v>19</v>
      </c>
      <c r="G140" s="349">
        <v>179100</v>
      </c>
      <c r="H140" s="348">
        <v>346452</v>
      </c>
    </row>
    <row r="141" spans="1:8">
      <c r="A141" s="1049"/>
      <c r="B141" s="375" t="s">
        <v>667</v>
      </c>
      <c r="C141" s="637" t="s">
        <v>19</v>
      </c>
      <c r="D141" s="374">
        <v>13800</v>
      </c>
      <c r="E141" s="1079" t="s">
        <v>325</v>
      </c>
      <c r="F141" s="637" t="s">
        <v>19</v>
      </c>
      <c r="G141" s="374">
        <v>101302</v>
      </c>
      <c r="H141" s="365"/>
    </row>
    <row r="142" spans="1:8" ht="15.75" thickBot="1">
      <c r="A142" s="1050"/>
      <c r="B142" s="372" t="s">
        <v>326</v>
      </c>
      <c r="C142" s="638" t="s">
        <v>19</v>
      </c>
      <c r="D142" s="371">
        <v>8750</v>
      </c>
      <c r="E142" s="1080"/>
      <c r="F142" s="656"/>
      <c r="G142" s="345"/>
      <c r="H142" s="344"/>
    </row>
    <row r="143" spans="1:8">
      <c r="A143" s="1060" t="s">
        <v>624</v>
      </c>
      <c r="B143" s="338" t="s">
        <v>328</v>
      </c>
      <c r="C143" s="632">
        <v>0</v>
      </c>
      <c r="D143" s="337">
        <v>175400</v>
      </c>
      <c r="E143" s="1055" t="s">
        <v>329</v>
      </c>
      <c r="F143" s="632">
        <v>0</v>
      </c>
      <c r="G143" s="337">
        <v>177900</v>
      </c>
      <c r="H143" s="334">
        <v>377530</v>
      </c>
    </row>
    <row r="144" spans="1:8">
      <c r="A144" s="1049"/>
      <c r="B144" s="376" t="s">
        <v>330</v>
      </c>
      <c r="C144" s="633">
        <v>0</v>
      </c>
      <c r="D144" s="354">
        <v>17980</v>
      </c>
      <c r="E144" s="1062"/>
      <c r="F144" s="633"/>
      <c r="G144" s="354"/>
      <c r="H144" s="334"/>
    </row>
    <row r="145" spans="1:8" ht="15.75" thickBot="1">
      <c r="A145" s="1049"/>
      <c r="B145" s="336" t="s">
        <v>331</v>
      </c>
      <c r="C145" s="634">
        <v>0</v>
      </c>
      <c r="D145" s="335">
        <v>6250</v>
      </c>
      <c r="E145" s="1056"/>
      <c r="F145" s="634"/>
      <c r="G145" s="335"/>
      <c r="H145" s="334"/>
    </row>
    <row r="146" spans="1:8">
      <c r="A146" s="1048" t="s">
        <v>39</v>
      </c>
      <c r="B146" s="350" t="s">
        <v>334</v>
      </c>
      <c r="C146" s="636" t="s">
        <v>19</v>
      </c>
      <c r="D146" s="349">
        <v>13121</v>
      </c>
      <c r="E146" s="1051" t="s">
        <v>333</v>
      </c>
      <c r="F146" s="636" t="s">
        <v>19</v>
      </c>
      <c r="G146" s="349">
        <v>366000</v>
      </c>
      <c r="H146" s="348">
        <v>512599</v>
      </c>
    </row>
    <row r="147" spans="1:8">
      <c r="A147" s="1049"/>
      <c r="B147" s="375" t="s">
        <v>332</v>
      </c>
      <c r="C147" s="637" t="s">
        <v>19</v>
      </c>
      <c r="D147" s="374">
        <v>109192</v>
      </c>
      <c r="E147" s="1052"/>
      <c r="F147" s="655"/>
      <c r="G147" s="373"/>
      <c r="H147" s="365"/>
    </row>
    <row r="148" spans="1:8">
      <c r="A148" s="1049"/>
      <c r="B148" s="375" t="s">
        <v>337</v>
      </c>
      <c r="C148" s="637" t="s">
        <v>19</v>
      </c>
      <c r="D148" s="374">
        <v>9240</v>
      </c>
      <c r="E148" s="1052"/>
      <c r="F148" s="655"/>
      <c r="G148" s="373"/>
      <c r="H148" s="365"/>
    </row>
    <row r="149" spans="1:8">
      <c r="A149" s="1049"/>
      <c r="B149" s="375" t="s">
        <v>336</v>
      </c>
      <c r="C149" s="637" t="s">
        <v>19</v>
      </c>
      <c r="D149" s="374">
        <v>9300</v>
      </c>
      <c r="E149" s="1052"/>
      <c r="F149" s="655"/>
      <c r="G149" s="373"/>
      <c r="H149" s="365"/>
    </row>
    <row r="150" spans="1:8" ht="15.75" thickBot="1">
      <c r="A150" s="1050"/>
      <c r="B150" s="372" t="s">
        <v>335</v>
      </c>
      <c r="C150" s="638" t="s">
        <v>19</v>
      </c>
      <c r="D150" s="371">
        <v>5746</v>
      </c>
      <c r="E150" s="1080"/>
      <c r="F150" s="656"/>
      <c r="G150" s="345"/>
      <c r="H150" s="344"/>
    </row>
    <row r="151" spans="1:8">
      <c r="A151" s="1060" t="s">
        <v>24</v>
      </c>
      <c r="B151" s="338" t="s">
        <v>338</v>
      </c>
      <c r="C151" s="632">
        <v>0</v>
      </c>
      <c r="D151" s="337">
        <v>4550</v>
      </c>
      <c r="E151" s="1055" t="s">
        <v>339</v>
      </c>
      <c r="F151" s="632">
        <v>0</v>
      </c>
      <c r="G151" s="337">
        <v>98000</v>
      </c>
      <c r="H151" s="334">
        <v>113550</v>
      </c>
    </row>
    <row r="152" spans="1:8" ht="15.75" thickBot="1">
      <c r="A152" s="1049"/>
      <c r="B152" s="336" t="s">
        <v>340</v>
      </c>
      <c r="C152" s="634">
        <v>0</v>
      </c>
      <c r="D152" s="335">
        <v>11000</v>
      </c>
      <c r="E152" s="1056"/>
      <c r="F152" s="634"/>
      <c r="G152" s="335"/>
      <c r="H152" s="334"/>
    </row>
    <row r="153" spans="1:8">
      <c r="A153" s="1048" t="s">
        <v>623</v>
      </c>
      <c r="B153" s="350" t="s">
        <v>341</v>
      </c>
      <c r="C153" s="636">
        <v>1.95</v>
      </c>
      <c r="D153" s="349">
        <v>844182</v>
      </c>
      <c r="E153" s="1051" t="s">
        <v>342</v>
      </c>
      <c r="F153" s="636">
        <v>1.36</v>
      </c>
      <c r="G153" s="349">
        <v>725625</v>
      </c>
      <c r="H153" s="348">
        <v>1658637</v>
      </c>
    </row>
    <row r="154" spans="1:8" ht="15.75" thickBot="1">
      <c r="A154" s="1050"/>
      <c r="B154" s="372" t="s">
        <v>343</v>
      </c>
      <c r="C154" s="638">
        <v>1.05</v>
      </c>
      <c r="D154" s="371">
        <v>88830</v>
      </c>
      <c r="E154" s="1080"/>
      <c r="F154" s="656"/>
      <c r="G154" s="345"/>
      <c r="H154" s="344"/>
    </row>
    <row r="155" spans="1:8">
      <c r="A155" s="1085" t="s">
        <v>59</v>
      </c>
      <c r="B155" s="358"/>
      <c r="C155" s="632"/>
      <c r="D155" s="337"/>
      <c r="E155" s="357" t="s">
        <v>345</v>
      </c>
      <c r="F155" s="632" t="s">
        <v>19</v>
      </c>
      <c r="G155" s="337">
        <v>72100</v>
      </c>
      <c r="H155" s="334">
        <f>SUM(D156+D159+G155+G156+G157+G158+G160)</f>
        <v>347310</v>
      </c>
    </row>
    <row r="156" spans="1:8">
      <c r="A156" s="1086"/>
      <c r="B156" s="355" t="s">
        <v>344</v>
      </c>
      <c r="C156" s="633" t="s">
        <v>19</v>
      </c>
      <c r="D156" s="354">
        <v>60828</v>
      </c>
      <c r="E156" s="356" t="s">
        <v>347</v>
      </c>
      <c r="F156" s="633" t="s">
        <v>19</v>
      </c>
      <c r="G156" s="354">
        <v>77279</v>
      </c>
      <c r="H156" s="334"/>
    </row>
    <row r="157" spans="1:8">
      <c r="A157" s="1086"/>
      <c r="B157" s="355"/>
      <c r="C157" s="633"/>
      <c r="D157" s="354"/>
      <c r="E157" s="356" t="s">
        <v>212</v>
      </c>
      <c r="F157" s="633" t="s">
        <v>19</v>
      </c>
      <c r="G157" s="354">
        <v>2666</v>
      </c>
      <c r="H157" s="334"/>
    </row>
    <row r="158" spans="1:8">
      <c r="A158" s="1086"/>
      <c r="B158" s="355"/>
      <c r="C158" s="633"/>
      <c r="D158" s="354"/>
      <c r="E158" s="1087" t="s">
        <v>349</v>
      </c>
      <c r="F158" s="633" t="s">
        <v>19</v>
      </c>
      <c r="G158" s="354">
        <v>95000</v>
      </c>
      <c r="H158" s="334"/>
    </row>
    <row r="159" spans="1:8">
      <c r="A159" s="1086"/>
      <c r="B159" s="355" t="s">
        <v>348</v>
      </c>
      <c r="C159" s="633" t="s">
        <v>19</v>
      </c>
      <c r="D159" s="354">
        <v>5000</v>
      </c>
      <c r="E159" s="1088"/>
      <c r="F159" s="633"/>
      <c r="G159" s="354"/>
      <c r="H159" s="334"/>
    </row>
    <row r="160" spans="1:8" ht="15.75" thickBot="1">
      <c r="A160" s="1086"/>
      <c r="B160" s="353"/>
      <c r="C160" s="653"/>
      <c r="D160" s="352"/>
      <c r="E160" s="351" t="s">
        <v>350</v>
      </c>
      <c r="F160" s="634" t="s">
        <v>19</v>
      </c>
      <c r="G160" s="335">
        <v>34437</v>
      </c>
      <c r="H160" s="334"/>
    </row>
    <row r="161" spans="1:8" s="584" customFormat="1">
      <c r="A161" s="873" t="s">
        <v>518</v>
      </c>
      <c r="B161" s="937" t="s">
        <v>683</v>
      </c>
      <c r="C161" s="642">
        <v>1.35</v>
      </c>
      <c r="D161" s="400">
        <v>46521</v>
      </c>
      <c r="E161" s="930"/>
      <c r="F161" s="931"/>
      <c r="G161" s="932"/>
      <c r="H161" s="580">
        <f>D161</f>
        <v>46521</v>
      </c>
    </row>
    <row r="162" spans="1:8" s="584" customFormat="1" ht="15.75" thickBot="1">
      <c r="A162" s="874" t="s">
        <v>693</v>
      </c>
      <c r="B162" s="938" t="s">
        <v>346</v>
      </c>
      <c r="C162" s="643">
        <v>3</v>
      </c>
      <c r="D162" s="396">
        <v>231943</v>
      </c>
      <c r="E162" s="933"/>
      <c r="F162" s="934"/>
      <c r="G162" s="935"/>
      <c r="H162" s="394">
        <f>D162</f>
        <v>231943</v>
      </c>
    </row>
    <row r="163" spans="1:8">
      <c r="A163" s="1048" t="s">
        <v>619</v>
      </c>
      <c r="B163" s="936" t="s">
        <v>351</v>
      </c>
      <c r="C163" s="644">
        <v>0</v>
      </c>
      <c r="D163" s="406">
        <v>15000</v>
      </c>
      <c r="E163" s="1052" t="s">
        <v>214</v>
      </c>
      <c r="F163" s="644">
        <v>1</v>
      </c>
      <c r="G163" s="406">
        <v>155056</v>
      </c>
      <c r="H163" s="365">
        <v>170056</v>
      </c>
    </row>
    <row r="164" spans="1:8" ht="15.75" thickBot="1">
      <c r="A164" s="1050"/>
      <c r="B164" s="347"/>
      <c r="C164" s="648"/>
      <c r="D164" s="346"/>
      <c r="E164" s="1080"/>
      <c r="F164" s="656"/>
      <c r="G164" s="345"/>
      <c r="H164" s="344"/>
    </row>
    <row r="165" spans="1:8" s="584" customFormat="1" ht="30.75" thickBot="1">
      <c r="A165" s="364" t="s">
        <v>162</v>
      </c>
      <c r="B165" s="363" t="s">
        <v>163</v>
      </c>
      <c r="C165" s="646" t="s">
        <v>164</v>
      </c>
      <c r="D165" s="362" t="s">
        <v>622</v>
      </c>
      <c r="E165" s="361" t="s">
        <v>165</v>
      </c>
      <c r="F165" s="646" t="s">
        <v>164</v>
      </c>
      <c r="G165" s="360" t="s">
        <v>621</v>
      </c>
      <c r="H165" s="359" t="s">
        <v>620</v>
      </c>
    </row>
    <row r="166" spans="1:8" ht="30.75" thickBot="1">
      <c r="A166" s="342" t="s">
        <v>50</v>
      </c>
      <c r="B166" s="343"/>
      <c r="C166" s="647"/>
      <c r="D166" s="339"/>
      <c r="E166" s="340" t="s">
        <v>352</v>
      </c>
      <c r="F166" s="647">
        <v>1.41</v>
      </c>
      <c r="G166" s="339">
        <v>688762</v>
      </c>
      <c r="H166" s="334">
        <v>688762</v>
      </c>
    </row>
    <row r="167" spans="1:8" ht="15.75" thickBot="1">
      <c r="A167" s="333" t="s">
        <v>51</v>
      </c>
      <c r="B167" s="332" t="s">
        <v>353</v>
      </c>
      <c r="C167" s="635" t="s">
        <v>19</v>
      </c>
      <c r="D167" s="330">
        <v>341701</v>
      </c>
      <c r="E167" s="331" t="s">
        <v>354</v>
      </c>
      <c r="F167" s="635" t="s">
        <v>19</v>
      </c>
      <c r="G167" s="330">
        <v>286206</v>
      </c>
      <c r="H167" s="329">
        <v>627907</v>
      </c>
    </row>
    <row r="168" spans="1:8" ht="15.75" thickBot="1">
      <c r="A168" s="342" t="s">
        <v>618</v>
      </c>
      <c r="B168" s="341" t="s">
        <v>355</v>
      </c>
      <c r="C168" s="647">
        <v>0</v>
      </c>
      <c r="D168" s="339">
        <v>109614</v>
      </c>
      <c r="E168" s="340" t="s">
        <v>356</v>
      </c>
      <c r="F168" s="647">
        <v>1</v>
      </c>
      <c r="G168" s="339">
        <v>130636</v>
      </c>
      <c r="H168" s="334">
        <v>240250</v>
      </c>
    </row>
    <row r="169" spans="1:8" ht="30.75" thickBot="1">
      <c r="A169" s="333" t="s">
        <v>25</v>
      </c>
      <c r="B169" s="332" t="s">
        <v>357</v>
      </c>
      <c r="C169" s="635">
        <v>0</v>
      </c>
      <c r="D169" s="330">
        <v>1200</v>
      </c>
      <c r="E169" s="331" t="s">
        <v>358</v>
      </c>
      <c r="F169" s="635">
        <v>0</v>
      </c>
      <c r="G169" s="330">
        <v>94000</v>
      </c>
      <c r="H169" s="329">
        <v>95200</v>
      </c>
    </row>
    <row r="170" spans="1:8">
      <c r="A170" s="1060" t="s">
        <v>26</v>
      </c>
      <c r="B170" s="338" t="s">
        <v>359</v>
      </c>
      <c r="C170" s="632">
        <v>0</v>
      </c>
      <c r="D170" s="337">
        <v>4800</v>
      </c>
      <c r="E170" s="1055" t="s">
        <v>589</v>
      </c>
      <c r="F170" s="632">
        <v>0</v>
      </c>
      <c r="G170" s="337">
        <v>45166</v>
      </c>
      <c r="H170" s="334">
        <v>51966</v>
      </c>
    </row>
    <row r="171" spans="1:8" ht="15.75" thickBot="1">
      <c r="A171" s="1049"/>
      <c r="B171" s="336" t="s">
        <v>360</v>
      </c>
      <c r="C171" s="634">
        <v>0</v>
      </c>
      <c r="D171" s="335">
        <v>2000</v>
      </c>
      <c r="E171" s="1056"/>
      <c r="F171" s="634"/>
      <c r="G171" s="335"/>
      <c r="H171" s="334"/>
    </row>
    <row r="172" spans="1:8" ht="15.75" thickBot="1">
      <c r="A172" s="333" t="s">
        <v>42</v>
      </c>
      <c r="B172" s="332" t="s">
        <v>361</v>
      </c>
      <c r="C172" s="635">
        <v>0</v>
      </c>
      <c r="D172" s="330">
        <v>58850.559999999998</v>
      </c>
      <c r="E172" s="331" t="s">
        <v>617</v>
      </c>
      <c r="F172" s="635">
        <v>0</v>
      </c>
      <c r="G172" s="330">
        <v>165000</v>
      </c>
      <c r="H172" s="329">
        <v>223850.56</v>
      </c>
    </row>
    <row r="173" spans="1:8" ht="15.75" thickBot="1">
      <c r="A173" s="328" t="s">
        <v>74</v>
      </c>
      <c r="B173" s="1081" t="s">
        <v>590</v>
      </c>
      <c r="C173" s="1082"/>
      <c r="D173" s="327">
        <f>SUM(D3:D172)</f>
        <v>12386043.560000001</v>
      </c>
      <c r="E173" s="1083" t="s">
        <v>591</v>
      </c>
      <c r="F173" s="1084"/>
      <c r="G173" s="326">
        <f>SUM(G3:G172)</f>
        <v>24837690</v>
      </c>
      <c r="H173" s="325">
        <v>37223733.560000002</v>
      </c>
    </row>
  </sheetData>
  <mergeCells count="65">
    <mergeCell ref="B1:D1"/>
    <mergeCell ref="E1:G1"/>
    <mergeCell ref="A163:A164"/>
    <mergeCell ref="E163:E164"/>
    <mergeCell ref="A170:A171"/>
    <mergeCell ref="E170:E171"/>
    <mergeCell ref="A140:A142"/>
    <mergeCell ref="E141:E142"/>
    <mergeCell ref="A143:A145"/>
    <mergeCell ref="E143:E145"/>
    <mergeCell ref="A107:A119"/>
    <mergeCell ref="E108:E113"/>
    <mergeCell ref="E114:E115"/>
    <mergeCell ref="E116:E118"/>
    <mergeCell ref="A146:A150"/>
    <mergeCell ref="E146:E150"/>
    <mergeCell ref="B173:C173"/>
    <mergeCell ref="E173:F173"/>
    <mergeCell ref="A151:A152"/>
    <mergeCell ref="E151:E152"/>
    <mergeCell ref="A153:A154"/>
    <mergeCell ref="E153:E154"/>
    <mergeCell ref="A155:A160"/>
    <mergeCell ref="E158:E159"/>
    <mergeCell ref="A138:A139"/>
    <mergeCell ref="A90:A91"/>
    <mergeCell ref="E90:E91"/>
    <mergeCell ref="A92:A93"/>
    <mergeCell ref="A94:A96"/>
    <mergeCell ref="A100:A103"/>
    <mergeCell ref="E100:E103"/>
    <mergeCell ref="A121:A125"/>
    <mergeCell ref="A127:A128"/>
    <mergeCell ref="E127:E128"/>
    <mergeCell ref="A132:A134"/>
    <mergeCell ref="A135:A137"/>
    <mergeCell ref="A72:A75"/>
    <mergeCell ref="E72:E75"/>
    <mergeCell ref="A78:A82"/>
    <mergeCell ref="E78:E81"/>
    <mergeCell ref="A84:A88"/>
    <mergeCell ref="E84:E86"/>
    <mergeCell ref="E87:E88"/>
    <mergeCell ref="A47:A52"/>
    <mergeCell ref="E47:E50"/>
    <mergeCell ref="E51:E52"/>
    <mergeCell ref="E54:E58"/>
    <mergeCell ref="A68:A70"/>
    <mergeCell ref="E68:E70"/>
    <mergeCell ref="A54:A65"/>
    <mergeCell ref="A5:A8"/>
    <mergeCell ref="E5:E8"/>
    <mergeCell ref="A10:A12"/>
    <mergeCell ref="E10:E12"/>
    <mergeCell ref="A13:A28"/>
    <mergeCell ref="E13:E18"/>
    <mergeCell ref="E19:E22"/>
    <mergeCell ref="E23:E24"/>
    <mergeCell ref="E25:E28"/>
    <mergeCell ref="A33:A37"/>
    <mergeCell ref="E33:E36"/>
    <mergeCell ref="A38:A39"/>
    <mergeCell ref="E38:E39"/>
    <mergeCell ref="A40:A46"/>
    <mergeCell ref="E40:E42"/>
  </mergeCells>
  <pageMargins left="0.25" right="0.25" top="0.6" bottom="0.6" header="0.3" footer="0.3"/>
  <pageSetup orientation="landscape" horizontalDpi="4294967293" verticalDpi="4294967293" r:id="rId1"/>
  <headerFooter>
    <oddHeader>&amp;L2016 Annual Statistical Report&amp;CLocal Funding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Operations</vt:lpstr>
      <vt:lpstr>Income</vt:lpstr>
      <vt:lpstr>Expenditures</vt:lpstr>
      <vt:lpstr>Collections </vt:lpstr>
      <vt:lpstr>Systemwide Circulation</vt:lpstr>
      <vt:lpstr>Library Services</vt:lpstr>
      <vt:lpstr>Technology Services</vt:lpstr>
      <vt:lpstr>Internet Use Statistics</vt:lpstr>
      <vt:lpstr>City and County Funding</vt:lpstr>
      <vt:lpstr>Circulation by 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jgarretson</dc:creator>
  <cp:lastModifiedBy>tcarr</cp:lastModifiedBy>
  <cp:lastPrinted>2017-08-14T16:33:31Z</cp:lastPrinted>
  <dcterms:created xsi:type="dcterms:W3CDTF">2016-05-10T13:48:21Z</dcterms:created>
  <dcterms:modified xsi:type="dcterms:W3CDTF">2017-08-31T15:36:52Z</dcterms:modified>
</cp:coreProperties>
</file>